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Silvo 2020\JN SJN, MOL 2020\JPE SIR 313-20 SD PO Jordanov kot, Kačja vas, PO Črna vas\"/>
    </mc:Choice>
  </mc:AlternateContent>
  <bookViews>
    <workbookView xWindow="-15" yWindow="-15" windowWidth="14400" windowHeight="14805" tabRatio="956"/>
  </bookViews>
  <sheets>
    <sheet name="Skupna rek." sheetId="74" r:id="rId1"/>
    <sheet name="Rekapitulacija_SD 1. sklop" sheetId="45" r:id="rId2"/>
    <sheet name="S-2700_SD" sheetId="49" r:id="rId3"/>
    <sheet name="S-3581_SD" sheetId="50" r:id="rId4"/>
    <sheet name="S-3582_SD" sheetId="51" r:id="rId5"/>
    <sheet name="S-3583_SD" sheetId="52" r:id="rId6"/>
    <sheet name="S-3584_SD" sheetId="53" r:id="rId7"/>
    <sheet name="S-3585_SD" sheetId="54" r:id="rId8"/>
    <sheet name="S-3586_SD" sheetId="55" r:id="rId9"/>
    <sheet name="S-3587_SD" sheetId="56" r:id="rId10"/>
    <sheet name="S-3588_SD" sheetId="57" r:id="rId11"/>
    <sheet name="S-3589_SD" sheetId="58" r:id="rId12"/>
    <sheet name="S-3590_SD" sheetId="59" r:id="rId13"/>
    <sheet name="S-3591_SD" sheetId="60" r:id="rId14"/>
    <sheet name="S-3592_SD" sheetId="61" r:id="rId15"/>
    <sheet name="S-3593_SD" sheetId="62" r:id="rId16"/>
    <sheet name="S-3594_SD" sheetId="63" r:id="rId17"/>
    <sheet name="S-3595_SD" sheetId="64" r:id="rId18"/>
    <sheet name="S-3596_SD" sheetId="65" r:id="rId19"/>
    <sheet name="S-3597_SD" sheetId="66" r:id="rId20"/>
    <sheet name="S-3598_SD" sheetId="67" r:id="rId21"/>
    <sheet name="S-3599_SD" sheetId="68" r:id="rId22"/>
    <sheet name="S-3600_SD" sheetId="69" r:id="rId23"/>
    <sheet name="S-3601_SD" sheetId="70" r:id="rId24"/>
    <sheet name="S-3602_SD" sheetId="71" r:id="rId25"/>
    <sheet name="S-3603_SD" sheetId="72" r:id="rId26"/>
    <sheet name="S-3604_SD" sheetId="73" r:id="rId27"/>
    <sheet name="PRIKLJUCKI-TIP-I_SD" sheetId="41" r:id="rId28"/>
    <sheet name="Rekapitulacija_SD 2. sklop" sheetId="75" r:id="rId29"/>
    <sheet name="1_S 4000_SD" sheetId="76" r:id="rId30"/>
    <sheet name="2_S 4006 SD" sheetId="77" r:id="rId31"/>
    <sheet name="3_S 4020 SD" sheetId="78" r:id="rId32"/>
    <sheet name="4_S 4016 SD" sheetId="79" r:id="rId33"/>
    <sheet name="5_S 4017 SD" sheetId="80" r:id="rId34"/>
    <sheet name="6_S 4018 SD" sheetId="81" r:id="rId35"/>
    <sheet name="7_S 4010 SD" sheetId="82" r:id="rId36"/>
    <sheet name="8_S 4035 SD" sheetId="83" r:id="rId37"/>
    <sheet name="9_S 4039 SD " sheetId="84" r:id="rId38"/>
    <sheet name="10_SP 4005 SD" sheetId="85" r:id="rId39"/>
    <sheet name="11_SP 4007 SD" sheetId="86" r:id="rId40"/>
    <sheet name="12_SP 4008 SD" sheetId="87" r:id="rId41"/>
    <sheet name="13_SP 4015 SD" sheetId="88" r:id="rId42"/>
    <sheet name="14_SP 4001 SD" sheetId="89" r:id="rId43"/>
    <sheet name="15_SP 4009 SD" sheetId="90" r:id="rId44"/>
    <sheet name="16_SP 4021 SD" sheetId="91" r:id="rId45"/>
    <sheet name="17_SP 4022 SD" sheetId="92" r:id="rId46"/>
    <sheet name="18_SP 4013 SD" sheetId="93" r:id="rId47"/>
    <sheet name="19_SP 4019 SD" sheetId="94" r:id="rId48"/>
    <sheet name="20_SP 4014 SD" sheetId="95" r:id="rId49"/>
    <sheet name="21_SP 4027 SD" sheetId="96" r:id="rId50"/>
    <sheet name="22_SP 4028 SD" sheetId="97" r:id="rId51"/>
    <sheet name="23_SP 4024 SD" sheetId="98" r:id="rId52"/>
    <sheet name="24_SP 4025 SD" sheetId="99" r:id="rId53"/>
    <sheet name="25_SP 4023 SD" sheetId="100" r:id="rId54"/>
    <sheet name="26_SP 4026 SD" sheetId="101" r:id="rId55"/>
    <sheet name="27_SP 4029 SD" sheetId="102" r:id="rId56"/>
    <sheet name="28_SP 4031 SD" sheetId="103" r:id="rId57"/>
    <sheet name="29_SP 4032 SD" sheetId="104" r:id="rId58"/>
    <sheet name="30_SP 4033 SD" sheetId="105" r:id="rId59"/>
    <sheet name="31_SP 4034 SD" sheetId="106" r:id="rId60"/>
    <sheet name="32_SP 4037 SD" sheetId="107" r:id="rId61"/>
    <sheet name="33_SP 4036 SD" sheetId="108" r:id="rId62"/>
    <sheet name="34_SP 4038 SD" sheetId="109" r:id="rId63"/>
    <sheet name="35_priključki_SD" sheetId="110" r:id="rId64"/>
  </sheets>
  <externalReferences>
    <externalReference r:id="rId65"/>
    <externalReference r:id="rId66"/>
  </externalReferences>
  <definedNames>
    <definedName name="_xlnm._FilterDatabase" localSheetId="29" hidden="1">'1_S 4000_SD'!$A$6:$F$6</definedName>
    <definedName name="_xlnm._FilterDatabase" localSheetId="38" hidden="1">'10_SP 4005 SD'!$A$6:$F$6</definedName>
    <definedName name="_xlnm._FilterDatabase" localSheetId="39" hidden="1">'11_SP 4007 SD'!$A$6:$F$6</definedName>
    <definedName name="_xlnm._FilterDatabase" localSheetId="40" hidden="1">'12_SP 4008 SD'!$A$6:$F$6</definedName>
    <definedName name="_xlnm._FilterDatabase" localSheetId="41" hidden="1">'13_SP 4015 SD'!$A$6:$F$6</definedName>
    <definedName name="_xlnm._FilterDatabase" localSheetId="42" hidden="1">'14_SP 4001 SD'!$A$6:$F$6</definedName>
    <definedName name="_xlnm._FilterDatabase" localSheetId="43" hidden="1">'15_SP 4009 SD'!$A$6:$F$6</definedName>
    <definedName name="_xlnm._FilterDatabase" localSheetId="44" hidden="1">'16_SP 4021 SD'!$A$6:$F$6</definedName>
    <definedName name="_xlnm._FilterDatabase" localSheetId="45" hidden="1">'17_SP 4022 SD'!$A$6:$F$6</definedName>
    <definedName name="_xlnm._FilterDatabase" localSheetId="46" hidden="1">'18_SP 4013 SD'!$A$6:$F$6</definedName>
    <definedName name="_xlnm._FilterDatabase" localSheetId="47" hidden="1">'19_SP 4019 SD'!$A$6:$F$6</definedName>
    <definedName name="_xlnm._FilterDatabase" localSheetId="30" hidden="1">'2_S 4006 SD'!$A$6:$F$6</definedName>
    <definedName name="_xlnm._FilterDatabase" localSheetId="48" hidden="1">'20_SP 4014 SD'!$A$6:$F$6</definedName>
    <definedName name="_xlnm._FilterDatabase" localSheetId="49" hidden="1">'21_SP 4027 SD'!$A$6:$F$6</definedName>
    <definedName name="_xlnm._FilterDatabase" localSheetId="50" hidden="1">'22_SP 4028 SD'!$A$6:$F$6</definedName>
    <definedName name="_xlnm._FilterDatabase" localSheetId="51" hidden="1">'23_SP 4024 SD'!$A$6:$F$6</definedName>
    <definedName name="_xlnm._FilterDatabase" localSheetId="52" hidden="1">'24_SP 4025 SD'!$A$6:$F$6</definedName>
    <definedName name="_xlnm._FilterDatabase" localSheetId="53" hidden="1">'25_SP 4023 SD'!$A$6:$F$6</definedName>
    <definedName name="_xlnm._FilterDatabase" localSheetId="54" hidden="1">'26_SP 4026 SD'!$A$6:$F$6</definedName>
    <definedName name="_xlnm._FilterDatabase" localSheetId="55" hidden="1">'27_SP 4029 SD'!$A$6:$F$6</definedName>
    <definedName name="_xlnm._FilterDatabase" localSheetId="56" hidden="1">'28_SP 4031 SD'!$A$6:$F$6</definedName>
    <definedName name="_xlnm._FilterDatabase" localSheetId="57" hidden="1">'29_SP 4032 SD'!$A$6:$F$6</definedName>
    <definedName name="_xlnm._FilterDatabase" localSheetId="31" hidden="1">'3_S 4020 SD'!$A$6:$F$6</definedName>
    <definedName name="_xlnm._FilterDatabase" localSheetId="58" hidden="1">'30_SP 4033 SD'!$A$6:$F$6</definedName>
    <definedName name="_xlnm._FilterDatabase" localSheetId="59" hidden="1">'31_SP 4034 SD'!$A$6:$F$6</definedName>
    <definedName name="_xlnm._FilterDatabase" localSheetId="60" hidden="1">'32_SP 4037 SD'!$A$6:$F$6</definedName>
    <definedName name="_xlnm._FilterDatabase" localSheetId="61" hidden="1">'33_SP 4036 SD'!$A$6:$F$6</definedName>
    <definedName name="_xlnm._FilterDatabase" localSheetId="62" hidden="1">'34_SP 4038 SD'!$A$6:$F$6</definedName>
    <definedName name="_xlnm._FilterDatabase" localSheetId="63" hidden="1">'35_priključki_SD'!$A$10:$F$10</definedName>
    <definedName name="_xlnm._FilterDatabase" localSheetId="32" hidden="1">'4_S 4016 SD'!$A$6:$F$6</definedName>
    <definedName name="_xlnm._FilterDatabase" localSheetId="33" hidden="1">'5_S 4017 SD'!$A$6:$F$6</definedName>
    <definedName name="_xlnm._FilterDatabase" localSheetId="34" hidden="1">'6_S 4018 SD'!$A$6:$F$6</definedName>
    <definedName name="_xlnm._FilterDatabase" localSheetId="35" hidden="1">'7_S 4010 SD'!$A$6:$F$6</definedName>
    <definedName name="_xlnm._FilterDatabase" localSheetId="36" hidden="1">'8_S 4035 SD'!$A$6:$F$6</definedName>
    <definedName name="_xlnm._FilterDatabase" localSheetId="37" hidden="1">'9_S 4039 SD '!$A$6:$F$6</definedName>
    <definedName name="_xlnm._FilterDatabase" localSheetId="2" hidden="1">'S-2700_SD'!#REF!</definedName>
    <definedName name="_xlnm._FilterDatabase" localSheetId="3" hidden="1">'S-3581_SD'!$A$6:$F$6</definedName>
    <definedName name="_xlnm._FilterDatabase" localSheetId="4" hidden="1">'S-3582_SD'!$A$6:$F$6</definedName>
    <definedName name="_xlnm._FilterDatabase" localSheetId="5" hidden="1">'S-3583_SD'!#REF!</definedName>
    <definedName name="_xlnm._FilterDatabase" localSheetId="6" hidden="1">'S-3584_SD'!#REF!</definedName>
    <definedName name="_xlnm._FilterDatabase" localSheetId="7" hidden="1">'S-3585_SD'!#REF!</definedName>
    <definedName name="_xlnm._FilterDatabase" localSheetId="8" hidden="1">'S-3586_SD'!#REF!</definedName>
    <definedName name="_xlnm._FilterDatabase" localSheetId="9" hidden="1">'S-3587_SD'!#REF!</definedName>
    <definedName name="_xlnm._FilterDatabase" localSheetId="10" hidden="1">'S-3588_SD'!#REF!</definedName>
    <definedName name="_xlnm._FilterDatabase" localSheetId="11" hidden="1">'S-3589_SD'!#REF!</definedName>
    <definedName name="_xlnm._FilterDatabase" localSheetId="12" hidden="1">'S-3590_SD'!#REF!</definedName>
    <definedName name="_xlnm._FilterDatabase" localSheetId="13" hidden="1">'S-3591_SD'!#REF!</definedName>
    <definedName name="_xlnm._FilterDatabase" localSheetId="14" hidden="1">'S-3592_SD'!#REF!</definedName>
    <definedName name="_xlnm._FilterDatabase" localSheetId="15" hidden="1">'S-3593_SD'!#REF!</definedName>
    <definedName name="_xlnm._FilterDatabase" localSheetId="16" hidden="1">'S-3594_SD'!#REF!</definedName>
    <definedName name="_xlnm._FilterDatabase" localSheetId="17" hidden="1">'S-3595_SD'!#REF!</definedName>
    <definedName name="_xlnm._FilterDatabase" localSheetId="18" hidden="1">'S-3596_SD'!#REF!</definedName>
    <definedName name="_xlnm._FilterDatabase" localSheetId="19" hidden="1">'S-3597_SD'!#REF!</definedName>
    <definedName name="_xlnm._FilterDatabase" localSheetId="20" hidden="1">'S-3598_SD'!#REF!</definedName>
    <definedName name="_xlnm._FilterDatabase" localSheetId="21" hidden="1">'S-3599_SD'!#REF!</definedName>
    <definedName name="_xlnm._FilterDatabase" localSheetId="22" hidden="1">'S-3600_SD'!#REF!</definedName>
    <definedName name="_xlnm._FilterDatabase" localSheetId="23" hidden="1">'S-3601_SD'!#REF!</definedName>
    <definedName name="_xlnm._FilterDatabase" localSheetId="24" hidden="1">'S-3602_SD'!#REF!</definedName>
    <definedName name="_xlnm._FilterDatabase" localSheetId="25" hidden="1">'S-3603_SD'!#REF!</definedName>
    <definedName name="_xlnm._FilterDatabase" localSheetId="26" hidden="1">'S-3604_SD'!#REF!</definedName>
    <definedName name="investicija" localSheetId="29">#REF!</definedName>
    <definedName name="investicija" localSheetId="38">#REF!</definedName>
    <definedName name="investicija" localSheetId="39">#REF!</definedName>
    <definedName name="investicija" localSheetId="40">#REF!</definedName>
    <definedName name="investicija" localSheetId="41">#REF!</definedName>
    <definedName name="investicija" localSheetId="42">#REF!</definedName>
    <definedName name="investicija" localSheetId="43">#REF!</definedName>
    <definedName name="investicija" localSheetId="44">#REF!</definedName>
    <definedName name="investicija" localSheetId="45">#REF!</definedName>
    <definedName name="investicija" localSheetId="46">#REF!</definedName>
    <definedName name="investicija" localSheetId="47">#REF!</definedName>
    <definedName name="investicija" localSheetId="30">#REF!</definedName>
    <definedName name="investicija" localSheetId="48">#REF!</definedName>
    <definedName name="investicija" localSheetId="49">#REF!</definedName>
    <definedName name="investicija" localSheetId="50">#REF!</definedName>
    <definedName name="investicija" localSheetId="51">#REF!</definedName>
    <definedName name="investicija" localSheetId="52">#REF!</definedName>
    <definedName name="investicija" localSheetId="53">#REF!</definedName>
    <definedName name="investicija" localSheetId="54">#REF!</definedName>
    <definedName name="investicija" localSheetId="55">#REF!</definedName>
    <definedName name="investicija" localSheetId="56">#REF!</definedName>
    <definedName name="investicija" localSheetId="57">#REF!</definedName>
    <definedName name="investicija" localSheetId="31">#REF!</definedName>
    <definedName name="investicija" localSheetId="58">#REF!</definedName>
    <definedName name="investicija" localSheetId="59">#REF!</definedName>
    <definedName name="investicija" localSheetId="60">#REF!</definedName>
    <definedName name="investicija" localSheetId="61">#REF!</definedName>
    <definedName name="investicija" localSheetId="62">#REF!</definedName>
    <definedName name="investicija" localSheetId="63">#REF!</definedName>
    <definedName name="investicija" localSheetId="32">#REF!</definedName>
    <definedName name="investicija" localSheetId="33">#REF!</definedName>
    <definedName name="investicija" localSheetId="34">#REF!</definedName>
    <definedName name="investicija" localSheetId="35">#REF!</definedName>
    <definedName name="investicija" localSheetId="36">#REF!</definedName>
    <definedName name="investicija" localSheetId="37">#REF!</definedName>
    <definedName name="investicija" localSheetId="27">#REF!</definedName>
    <definedName name="investicija" localSheetId="1">'Rekapitulacija_SD 1. sklop'!#REF!</definedName>
    <definedName name="investicija" localSheetId="28">'Rekapitulacija_SD 2. sklop'!$H$15</definedName>
    <definedName name="investicija" localSheetId="3">#REF!</definedName>
    <definedName name="investicija" localSheetId="4">#REF!</definedName>
    <definedName name="investicija" localSheetId="5">#REF!</definedName>
    <definedName name="investicija" localSheetId="6">#REF!</definedName>
    <definedName name="investicija" localSheetId="7">#REF!</definedName>
    <definedName name="investicija" localSheetId="8">#REF!</definedName>
    <definedName name="investicija" localSheetId="9">#REF!</definedName>
    <definedName name="investicija" localSheetId="10">#REF!</definedName>
    <definedName name="investicija" localSheetId="11">#REF!</definedName>
    <definedName name="investicija" localSheetId="12">#REF!</definedName>
    <definedName name="investicija" localSheetId="13">#REF!</definedName>
    <definedName name="investicija" localSheetId="14">#REF!</definedName>
    <definedName name="investicija" localSheetId="15">#REF!</definedName>
    <definedName name="investicija" localSheetId="16">#REF!</definedName>
    <definedName name="investicija" localSheetId="17">#REF!</definedName>
    <definedName name="investicija" localSheetId="18">#REF!</definedName>
    <definedName name="investicija" localSheetId="19">#REF!</definedName>
    <definedName name="investicija" localSheetId="20">#REF!</definedName>
    <definedName name="investicija" localSheetId="21">#REF!</definedName>
    <definedName name="investicija" localSheetId="22">#REF!</definedName>
    <definedName name="investicija" localSheetId="23">#REF!</definedName>
    <definedName name="investicija" localSheetId="24">#REF!</definedName>
    <definedName name="investicija" localSheetId="25">#REF!</definedName>
    <definedName name="investicija" localSheetId="26">#REF!</definedName>
    <definedName name="investicija" localSheetId="0">#REF!</definedName>
    <definedName name="investicija">#REF!</definedName>
    <definedName name="_xlnm.Print_Area" localSheetId="29">'1_S 4000_SD'!$A$1:$F$116</definedName>
    <definedName name="_xlnm.Print_Area" localSheetId="38">'10_SP 4005 SD'!$A$1:$F$54</definedName>
    <definedName name="_xlnm.Print_Area" localSheetId="39">'11_SP 4007 SD'!$A$1:$F$53</definedName>
    <definedName name="_xlnm.Print_Area" localSheetId="40">'12_SP 4008 SD'!$A$1:$F$53</definedName>
    <definedName name="_xlnm.Print_Area" localSheetId="41">'13_SP 4015 SD'!$A$1:$F$53</definedName>
    <definedName name="_xlnm.Print_Area" localSheetId="42">'14_SP 4001 SD'!$A$1:$F$53</definedName>
    <definedName name="_xlnm.Print_Area" localSheetId="43">'15_SP 4009 SD'!$A$1:$F$53</definedName>
    <definedName name="_xlnm.Print_Area" localSheetId="44">'16_SP 4021 SD'!$A$1:$F$40</definedName>
    <definedName name="_xlnm.Print_Area" localSheetId="45">'17_SP 4022 SD'!$A$1:$F$40</definedName>
    <definedName name="_xlnm.Print_Area" localSheetId="46">'18_SP 4013 SD'!$A$1:$F$40</definedName>
    <definedName name="_xlnm.Print_Area" localSheetId="47">'19_SP 4019 SD'!$A$1:$F$40</definedName>
    <definedName name="_xlnm.Print_Area" localSheetId="30">'2_S 4006 SD'!$A$1:$F$65</definedName>
    <definedName name="_xlnm.Print_Area" localSheetId="48">'20_SP 4014 SD'!$A$1:$F$40</definedName>
    <definedName name="_xlnm.Print_Area" localSheetId="49">'21_SP 4027 SD'!$A$1:$F$40</definedName>
    <definedName name="_xlnm.Print_Area" localSheetId="50">'22_SP 4028 SD'!$A$1:$F$40</definedName>
    <definedName name="_xlnm.Print_Area" localSheetId="51">'23_SP 4024 SD'!$A$1:$F$53</definedName>
    <definedName name="_xlnm.Print_Area" localSheetId="52">'24_SP 4025 SD'!$A$1:$F$53</definedName>
    <definedName name="_xlnm.Print_Area" localSheetId="53">'25_SP 4023 SD'!$A$1:$F$53</definedName>
    <definedName name="_xlnm.Print_Area" localSheetId="54">'26_SP 4026 SD'!$A$1:$F$53</definedName>
    <definedName name="_xlnm.Print_Area" localSheetId="55">'27_SP 4029 SD'!$A$1:$F$53</definedName>
    <definedName name="_xlnm.Print_Area" localSheetId="56">'28_SP 4031 SD'!$A$1:$F$53</definedName>
    <definedName name="_xlnm.Print_Area" localSheetId="57">'29_SP 4032 SD'!$A$1:$F$53</definedName>
    <definedName name="_xlnm.Print_Area" localSheetId="31">'3_S 4020 SD'!$A$1:$F$63</definedName>
    <definedName name="_xlnm.Print_Area" localSheetId="58">'30_SP 4033 SD'!$A$1:$F$53</definedName>
    <definedName name="_xlnm.Print_Area" localSheetId="59">'31_SP 4034 SD'!$A$1:$F$53</definedName>
    <definedName name="_xlnm.Print_Area" localSheetId="60">'32_SP 4037 SD'!$A$1:$F$53</definedName>
    <definedName name="_xlnm.Print_Area" localSheetId="61">'33_SP 4036 SD'!$A$1:$F$53</definedName>
    <definedName name="_xlnm.Print_Area" localSheetId="62">'34_SP 4038 SD'!$A$1:$F$53</definedName>
    <definedName name="_xlnm.Print_Area" localSheetId="63">'35_priključki_SD'!$A$1:$F$69</definedName>
    <definedName name="_xlnm.Print_Area" localSheetId="32">'4_S 4016 SD'!$A$1:$F$42</definedName>
    <definedName name="_xlnm.Print_Area" localSheetId="33">'5_S 4017 SD'!$A$1:$F$42</definedName>
    <definedName name="_xlnm.Print_Area" localSheetId="34">'6_S 4018 SD'!$A$1:$F$40</definedName>
    <definedName name="_xlnm.Print_Area" localSheetId="35">'7_S 4010 SD'!$A$1:$F$64</definedName>
    <definedName name="_xlnm.Print_Area" localSheetId="36">'8_S 4035 SD'!$A$1:$F$63</definedName>
    <definedName name="_xlnm.Print_Area" localSheetId="37">'9_S 4039 SD '!$A$1:$F$63</definedName>
    <definedName name="_xlnm.Print_Area" localSheetId="1">'Rekapitulacija_SD 1. sklop'!$A$1:$G$47</definedName>
    <definedName name="_xlnm.Print_Area" localSheetId="2">'S-2700_SD'!$A$1:$F$92</definedName>
    <definedName name="_xlnm.Print_Area" localSheetId="3">'S-3581_SD'!$A$1:$F$56</definedName>
    <definedName name="_xlnm.Print_Area" localSheetId="4">'S-3582_SD'!$A$1:$F$41</definedName>
    <definedName name="_xlnm.Print_Area" localSheetId="5">'S-3583_SD'!$A$1:$F$56</definedName>
    <definedName name="_xlnm.Print_Area" localSheetId="6">'S-3584_SD'!$A$1:$F$41</definedName>
    <definedName name="_xlnm.Print_Area" localSheetId="7">'S-3585_SD'!$A$1:$F$56</definedName>
    <definedName name="_xlnm.Print_Area" localSheetId="8">'S-3586_SD'!$A$1:$F$51</definedName>
    <definedName name="_xlnm.Print_Area" localSheetId="9">'S-3587_SD'!$A$1:$F$46</definedName>
    <definedName name="_xlnm.Print_Area" localSheetId="10">'S-3588_SD'!$A$1:$F$56</definedName>
    <definedName name="_xlnm.Print_Area" localSheetId="11">'S-3589_SD'!$A$1:$F$81</definedName>
    <definedName name="_xlnm.Print_Area" localSheetId="12">'S-3590_SD'!$A$1:$F$56</definedName>
    <definedName name="_xlnm.Print_Area" localSheetId="13">'S-3591_SD'!$A$1:$F$86</definedName>
    <definedName name="_xlnm.Print_Area" localSheetId="14">'S-3592_SD'!$A$1:$F$51</definedName>
    <definedName name="_xlnm.Print_Area" localSheetId="15">'S-3593_SD'!$A$1:$F$5</definedName>
    <definedName name="_xlnm.Print_Area" localSheetId="16">'S-3594_SD'!$A$1:$F$51</definedName>
    <definedName name="_xlnm.Print_Area" localSheetId="17">'S-3595_SD'!$A$1:$F$51</definedName>
    <definedName name="_xlnm.Print_Area" localSheetId="18">'S-3596_SD'!$A$1:$F$46</definedName>
    <definedName name="_xlnm.Print_Area" localSheetId="19">'S-3597_SD'!$A$1:$F$51</definedName>
    <definedName name="_xlnm.Print_Area" localSheetId="20">'S-3598_SD'!$A$1:$F$46</definedName>
    <definedName name="_xlnm.Print_Area" localSheetId="21">'S-3599_SD'!$A$1:$F$61</definedName>
    <definedName name="_xlnm.Print_Area" localSheetId="22">'S-3600_SD'!$A$1:$F$86</definedName>
    <definedName name="_xlnm.Print_Area" localSheetId="23">'S-3601_SD'!$A$1:$F$46</definedName>
    <definedName name="_xlnm.Print_Area" localSheetId="24">'S-3602_SD'!$A$1:$F$61</definedName>
    <definedName name="_xlnm.Print_Area" localSheetId="25">'S-3603_SD'!$A$1:$F$46</definedName>
    <definedName name="_xlnm.Print_Area" localSheetId="26">'S-3604_SD'!$A$1:$F$56</definedName>
    <definedName name="_xlnm.Print_Titles" localSheetId="29">'1_S 4000_SD'!$5:$6</definedName>
    <definedName name="_xlnm.Print_Titles" localSheetId="38">'10_SP 4005 SD'!$5:$6</definedName>
    <definedName name="_xlnm.Print_Titles" localSheetId="39">'11_SP 4007 SD'!$5:$6</definedName>
    <definedName name="_xlnm.Print_Titles" localSheetId="40">'12_SP 4008 SD'!$5:$6</definedName>
    <definedName name="_xlnm.Print_Titles" localSheetId="41">'13_SP 4015 SD'!$5:$6</definedName>
    <definedName name="_xlnm.Print_Titles" localSheetId="42">'14_SP 4001 SD'!$5:$6</definedName>
    <definedName name="_xlnm.Print_Titles" localSheetId="43">'15_SP 4009 SD'!$5:$6</definedName>
    <definedName name="_xlnm.Print_Titles" localSheetId="44">'16_SP 4021 SD'!$5:$6</definedName>
    <definedName name="_xlnm.Print_Titles" localSheetId="45">'17_SP 4022 SD'!$5:$6</definedName>
    <definedName name="_xlnm.Print_Titles" localSheetId="46">'18_SP 4013 SD'!$5:$6</definedName>
    <definedName name="_xlnm.Print_Titles" localSheetId="47">'19_SP 4019 SD'!$5:$6</definedName>
    <definedName name="_xlnm.Print_Titles" localSheetId="30">'2_S 4006 SD'!$5:$6</definedName>
    <definedName name="_xlnm.Print_Titles" localSheetId="48">'20_SP 4014 SD'!$5:$6</definedName>
    <definedName name="_xlnm.Print_Titles" localSheetId="49">'21_SP 4027 SD'!$5:$6</definedName>
    <definedName name="_xlnm.Print_Titles" localSheetId="50">'22_SP 4028 SD'!$5:$6</definedName>
    <definedName name="_xlnm.Print_Titles" localSheetId="51">'23_SP 4024 SD'!$5:$6</definedName>
    <definedName name="_xlnm.Print_Titles" localSheetId="52">'24_SP 4025 SD'!$5:$6</definedName>
    <definedName name="_xlnm.Print_Titles" localSheetId="53">'25_SP 4023 SD'!$5:$6</definedName>
    <definedName name="_xlnm.Print_Titles" localSheetId="54">'26_SP 4026 SD'!$5:$6</definedName>
    <definedName name="_xlnm.Print_Titles" localSheetId="55">'27_SP 4029 SD'!$5:$6</definedName>
    <definedName name="_xlnm.Print_Titles" localSheetId="56">'28_SP 4031 SD'!$5:$6</definedName>
    <definedName name="_xlnm.Print_Titles" localSheetId="57">'29_SP 4032 SD'!$5:$6</definedName>
    <definedName name="_xlnm.Print_Titles" localSheetId="31">'3_S 4020 SD'!$5:$6</definedName>
    <definedName name="_xlnm.Print_Titles" localSheetId="58">'30_SP 4033 SD'!$5:$6</definedName>
    <definedName name="_xlnm.Print_Titles" localSheetId="59">'31_SP 4034 SD'!$5:$6</definedName>
    <definedName name="_xlnm.Print_Titles" localSheetId="60">'32_SP 4037 SD'!$5:$6</definedName>
    <definedName name="_xlnm.Print_Titles" localSheetId="61">'33_SP 4036 SD'!$5:$6</definedName>
    <definedName name="_xlnm.Print_Titles" localSheetId="62">'34_SP 4038 SD'!$5:$6</definedName>
    <definedName name="_xlnm.Print_Titles" localSheetId="63">'35_priključki_SD'!$5:$10</definedName>
    <definedName name="_xlnm.Print_Titles" localSheetId="32">'4_S 4016 SD'!$5:$6</definedName>
    <definedName name="_xlnm.Print_Titles" localSheetId="33">'5_S 4017 SD'!$5:$6</definedName>
    <definedName name="_xlnm.Print_Titles" localSheetId="34">'6_S 4018 SD'!$5:$6</definedName>
    <definedName name="_xlnm.Print_Titles" localSheetId="35">'7_S 4010 SD'!$5:$6</definedName>
    <definedName name="_xlnm.Print_Titles" localSheetId="36">'8_S 4035 SD'!$5:$6</definedName>
    <definedName name="_xlnm.Print_Titles" localSheetId="37">'9_S 4039 SD '!$5:$6</definedName>
    <definedName name="_xlnm.Print_Titles" localSheetId="27">'PRIKLJUCKI-TIP-I_SD'!$5:$5</definedName>
    <definedName name="_xlnm.Print_Titles" localSheetId="2">'S-2700_SD'!$5:$5</definedName>
    <definedName name="_xlnm.Print_Titles" localSheetId="3">'S-3581_SD'!$5:$5</definedName>
    <definedName name="_xlnm.Print_Titles" localSheetId="4">'S-3582_SD'!$5:$5</definedName>
    <definedName name="_xlnm.Print_Titles" localSheetId="5">'S-3583_SD'!$5:$5</definedName>
    <definedName name="_xlnm.Print_Titles" localSheetId="6">'S-3584_SD'!$5:$5</definedName>
    <definedName name="_xlnm.Print_Titles" localSheetId="7">'S-3585_SD'!$5:$5</definedName>
    <definedName name="_xlnm.Print_Titles" localSheetId="8">'S-3586_SD'!$5:$5</definedName>
    <definedName name="_xlnm.Print_Titles" localSheetId="9">'S-3587_SD'!$5:$5</definedName>
    <definedName name="_xlnm.Print_Titles" localSheetId="10">'S-3588_SD'!$5:$5</definedName>
    <definedName name="_xlnm.Print_Titles" localSheetId="11">'S-3589_SD'!$5:$5</definedName>
    <definedName name="_xlnm.Print_Titles" localSheetId="12">'S-3590_SD'!$5:$5</definedName>
    <definedName name="_xlnm.Print_Titles" localSheetId="13">'S-3591_SD'!$5:$5</definedName>
    <definedName name="_xlnm.Print_Titles" localSheetId="14">'S-3592_SD'!$5:$5</definedName>
    <definedName name="_xlnm.Print_Titles" localSheetId="15">'S-3593_SD'!$5:$5</definedName>
    <definedName name="_xlnm.Print_Titles" localSheetId="16">'S-3594_SD'!$5:$5</definedName>
    <definedName name="_xlnm.Print_Titles" localSheetId="17">'S-3595_SD'!$5:$5</definedName>
    <definedName name="_xlnm.Print_Titles" localSheetId="18">'S-3596_SD'!$5:$5</definedName>
    <definedName name="_xlnm.Print_Titles" localSheetId="19">'S-3597_SD'!$5:$5</definedName>
    <definedName name="_xlnm.Print_Titles" localSheetId="20">'S-3598_SD'!$5:$5</definedName>
    <definedName name="_xlnm.Print_Titles" localSheetId="21">'S-3599_SD'!$5:$5</definedName>
    <definedName name="_xlnm.Print_Titles" localSheetId="22">'S-3600_SD'!$5:$5</definedName>
    <definedName name="_xlnm.Print_Titles" localSheetId="23">'S-3601_SD'!$5:$5</definedName>
    <definedName name="_xlnm.Print_Titles" localSheetId="24">'S-3602_SD'!$5:$5</definedName>
    <definedName name="_xlnm.Print_Titles" localSheetId="25">'S-3603_SD'!$5:$5</definedName>
    <definedName name="_xlnm.Print_Titles" localSheetId="26">'S-3604_SD'!$5:$5</definedName>
  </definedNames>
  <calcPr calcId="162913"/>
</workbook>
</file>

<file path=xl/calcChain.xml><?xml version="1.0" encoding="utf-8"?>
<calcChain xmlns="http://schemas.openxmlformats.org/spreadsheetml/2006/main">
  <c r="F58" i="110" l="1"/>
  <c r="F54" i="110"/>
  <c r="F44" i="110"/>
  <c r="F34" i="110"/>
  <c r="F30" i="110"/>
  <c r="F26" i="110"/>
  <c r="F22" i="110"/>
  <c r="F18" i="110"/>
  <c r="F17" i="110"/>
  <c r="F13" i="110"/>
  <c r="A11" i="110"/>
  <c r="F7" i="110"/>
  <c r="G10" i="75" s="1"/>
  <c r="F46" i="109"/>
  <c r="F42" i="109"/>
  <c r="F38" i="109"/>
  <c r="F34" i="109"/>
  <c r="F30" i="109"/>
  <c r="F26" i="109"/>
  <c r="F22" i="109"/>
  <c r="F21" i="109"/>
  <c r="F17" i="109"/>
  <c r="F13" i="109"/>
  <c r="F50" i="109" s="1"/>
  <c r="A11" i="109"/>
  <c r="F9" i="109"/>
  <c r="A7" i="109"/>
  <c r="F46" i="108"/>
  <c r="F42" i="108"/>
  <c r="F38" i="108"/>
  <c r="F34" i="108"/>
  <c r="F30" i="108"/>
  <c r="F26" i="108"/>
  <c r="F22" i="108"/>
  <c r="F21" i="108"/>
  <c r="F17" i="108"/>
  <c r="F13" i="108"/>
  <c r="A11" i="108"/>
  <c r="F9" i="108"/>
  <c r="A7" i="108"/>
  <c r="F46" i="107"/>
  <c r="F42" i="107"/>
  <c r="F38" i="107"/>
  <c r="F34" i="107"/>
  <c r="F30" i="107"/>
  <c r="F26" i="107"/>
  <c r="F22" i="107"/>
  <c r="F21" i="107"/>
  <c r="F17" i="107"/>
  <c r="F13" i="107"/>
  <c r="A11" i="107"/>
  <c r="F9" i="107"/>
  <c r="A7" i="107"/>
  <c r="F46" i="106"/>
  <c r="F42" i="106"/>
  <c r="F38" i="106"/>
  <c r="F34" i="106"/>
  <c r="F30" i="106"/>
  <c r="F26" i="106"/>
  <c r="F22" i="106"/>
  <c r="F21" i="106"/>
  <c r="F17" i="106"/>
  <c r="F13" i="106"/>
  <c r="A11" i="106"/>
  <c r="F9" i="106"/>
  <c r="A7" i="106"/>
  <c r="F46" i="105"/>
  <c r="F42" i="105"/>
  <c r="F38" i="105"/>
  <c r="F34" i="105"/>
  <c r="F30" i="105"/>
  <c r="F26" i="105"/>
  <c r="F22" i="105"/>
  <c r="F21" i="105"/>
  <c r="F17" i="105"/>
  <c r="F13" i="105"/>
  <c r="F50" i="105" s="1"/>
  <c r="A11" i="105"/>
  <c r="F9" i="105"/>
  <c r="A7" i="105"/>
  <c r="F46" i="104"/>
  <c r="F42" i="104"/>
  <c r="F38" i="104"/>
  <c r="F34" i="104"/>
  <c r="F30" i="104"/>
  <c r="F26" i="104"/>
  <c r="F22" i="104"/>
  <c r="F21" i="104"/>
  <c r="F17" i="104"/>
  <c r="F13" i="104"/>
  <c r="A11" i="104"/>
  <c r="F9" i="104"/>
  <c r="A7" i="104"/>
  <c r="F46" i="103"/>
  <c r="F42" i="103"/>
  <c r="F38" i="103"/>
  <c r="F34" i="103"/>
  <c r="F30" i="103"/>
  <c r="F26" i="103"/>
  <c r="F22" i="103"/>
  <c r="F21" i="103"/>
  <c r="F17" i="103"/>
  <c r="F13" i="103"/>
  <c r="A11" i="103"/>
  <c r="F9" i="103"/>
  <c r="A7" i="103"/>
  <c r="F46" i="102"/>
  <c r="F42" i="102"/>
  <c r="F38" i="102"/>
  <c r="F34" i="102"/>
  <c r="F30" i="102"/>
  <c r="F26" i="102"/>
  <c r="F22" i="102"/>
  <c r="F21" i="102"/>
  <c r="F17" i="102"/>
  <c r="F13" i="102"/>
  <c r="A11" i="102"/>
  <c r="F9" i="102"/>
  <c r="A7" i="102"/>
  <c r="F46" i="101"/>
  <c r="F42" i="101"/>
  <c r="F38" i="101"/>
  <c r="F34" i="101"/>
  <c r="F30" i="101"/>
  <c r="F26" i="101"/>
  <c r="F22" i="101"/>
  <c r="F21" i="101"/>
  <c r="F17" i="101"/>
  <c r="F13" i="101"/>
  <c r="A11" i="101"/>
  <c r="F9" i="101"/>
  <c r="A7" i="101"/>
  <c r="F46" i="100"/>
  <c r="F42" i="100"/>
  <c r="F38" i="100"/>
  <c r="F34" i="100"/>
  <c r="F30" i="100"/>
  <c r="F26" i="100"/>
  <c r="F22" i="100"/>
  <c r="F21" i="100"/>
  <c r="F17" i="100"/>
  <c r="F13" i="100"/>
  <c r="F9" i="100"/>
  <c r="A7" i="100"/>
  <c r="F46" i="99"/>
  <c r="F42" i="99"/>
  <c r="F38" i="99"/>
  <c r="F34" i="99"/>
  <c r="F30" i="99"/>
  <c r="F26" i="99"/>
  <c r="F22" i="99"/>
  <c r="F21" i="99"/>
  <c r="F17" i="99"/>
  <c r="F13" i="99"/>
  <c r="F9" i="99"/>
  <c r="A7" i="99"/>
  <c r="F46" i="98"/>
  <c r="F42" i="98"/>
  <c r="F38" i="98"/>
  <c r="F34" i="98"/>
  <c r="F30" i="98"/>
  <c r="F26" i="98"/>
  <c r="F22" i="98"/>
  <c r="F21" i="98"/>
  <c r="F17" i="98"/>
  <c r="F13" i="98"/>
  <c r="F9" i="98"/>
  <c r="A7" i="98"/>
  <c r="F33" i="97"/>
  <c r="F29" i="97"/>
  <c r="F25" i="97"/>
  <c r="F21" i="97"/>
  <c r="F17" i="97"/>
  <c r="F13" i="97"/>
  <c r="F9" i="97"/>
  <c r="A7" i="97"/>
  <c r="F33" i="96"/>
  <c r="F29" i="96"/>
  <c r="F25" i="96"/>
  <c r="F21" i="96"/>
  <c r="F17" i="96"/>
  <c r="F13" i="96"/>
  <c r="F9" i="96"/>
  <c r="A7" i="96"/>
  <c r="F33" i="95"/>
  <c r="F29" i="95"/>
  <c r="F25" i="95"/>
  <c r="F21" i="95"/>
  <c r="F17" i="95"/>
  <c r="F13" i="95"/>
  <c r="A11" i="95"/>
  <c r="F9" i="95"/>
  <c r="A7" i="95"/>
  <c r="F33" i="94"/>
  <c r="F37" i="94" s="1"/>
  <c r="F29" i="94"/>
  <c r="F25" i="94"/>
  <c r="F21" i="94"/>
  <c r="F17" i="94"/>
  <c r="F13" i="94"/>
  <c r="F9" i="94"/>
  <c r="A7" i="94"/>
  <c r="F33" i="93"/>
  <c r="F29" i="93"/>
  <c r="F25" i="93"/>
  <c r="F21" i="93"/>
  <c r="F17" i="93"/>
  <c r="F13" i="93"/>
  <c r="F9" i="93"/>
  <c r="A7" i="93"/>
  <c r="F33" i="92"/>
  <c r="F29" i="92"/>
  <c r="F25" i="92"/>
  <c r="F21" i="92"/>
  <c r="F17" i="92"/>
  <c r="F13" i="92"/>
  <c r="F9" i="92"/>
  <c r="A7" i="92"/>
  <c r="F33" i="91"/>
  <c r="F29" i="91"/>
  <c r="F25" i="91"/>
  <c r="F21" i="91"/>
  <c r="F17" i="91"/>
  <c r="F13" i="91"/>
  <c r="A11" i="91"/>
  <c r="F9" i="91"/>
  <c r="A7" i="91"/>
  <c r="F46" i="90"/>
  <c r="F42" i="90"/>
  <c r="F38" i="90"/>
  <c r="F34" i="90"/>
  <c r="F30" i="90"/>
  <c r="F26" i="90"/>
  <c r="F22" i="90"/>
  <c r="F21" i="90"/>
  <c r="F17" i="90"/>
  <c r="F13" i="90"/>
  <c r="A11" i="90"/>
  <c r="F9" i="90"/>
  <c r="A7" i="90"/>
  <c r="F46" i="89"/>
  <c r="F42" i="89"/>
  <c r="F38" i="89"/>
  <c r="F34" i="89"/>
  <c r="F50" i="89" s="1"/>
  <c r="F30" i="89"/>
  <c r="F26" i="89"/>
  <c r="F22" i="89"/>
  <c r="F21" i="89"/>
  <c r="F17" i="89"/>
  <c r="F13" i="89"/>
  <c r="A11" i="89"/>
  <c r="F9" i="89"/>
  <c r="A7" i="89"/>
  <c r="F46" i="88"/>
  <c r="F42" i="88"/>
  <c r="F38" i="88"/>
  <c r="F34" i="88"/>
  <c r="F30" i="88"/>
  <c r="F26" i="88"/>
  <c r="F50" i="88" s="1"/>
  <c r="F22" i="88"/>
  <c r="F21" i="88"/>
  <c r="F17" i="88"/>
  <c r="F13" i="88"/>
  <c r="A11" i="88"/>
  <c r="F9" i="88"/>
  <c r="A7" i="88"/>
  <c r="A15" i="88" s="1"/>
  <c r="A19" i="88" s="1"/>
  <c r="F46" i="87"/>
  <c r="F42" i="87"/>
  <c r="F38" i="87"/>
  <c r="F34" i="87"/>
  <c r="F30" i="87"/>
  <c r="F26" i="87"/>
  <c r="F50" i="87" s="1"/>
  <c r="F22" i="87"/>
  <c r="F21" i="87"/>
  <c r="F17" i="87"/>
  <c r="F13" i="87"/>
  <c r="A11" i="87"/>
  <c r="F9" i="87"/>
  <c r="A7" i="87"/>
  <c r="A15" i="87" s="1"/>
  <c r="A19" i="87" s="1"/>
  <c r="F46" i="86"/>
  <c r="F42" i="86"/>
  <c r="F38" i="86"/>
  <c r="F34" i="86"/>
  <c r="F30" i="86"/>
  <c r="F26" i="86"/>
  <c r="F22" i="86"/>
  <c r="F21" i="86"/>
  <c r="F17" i="86"/>
  <c r="F13" i="86"/>
  <c r="A11" i="86"/>
  <c r="F9" i="86"/>
  <c r="A7" i="86"/>
  <c r="F46" i="85"/>
  <c r="F42" i="85"/>
  <c r="F38" i="85"/>
  <c r="F34" i="85"/>
  <c r="F51" i="85" s="1"/>
  <c r="F30" i="85"/>
  <c r="F26" i="85"/>
  <c r="F22" i="85"/>
  <c r="F21" i="85"/>
  <c r="F17" i="85"/>
  <c r="F13" i="85"/>
  <c r="A11" i="85"/>
  <c r="F9" i="85"/>
  <c r="A7" i="85"/>
  <c r="F56" i="84"/>
  <c r="F52" i="84"/>
  <c r="F48" i="84"/>
  <c r="F44" i="84"/>
  <c r="F40" i="84"/>
  <c r="F34" i="84"/>
  <c r="F30" i="84"/>
  <c r="F26" i="84"/>
  <c r="F25" i="84"/>
  <c r="F21" i="84"/>
  <c r="F17" i="84"/>
  <c r="F13" i="84"/>
  <c r="A11" i="84"/>
  <c r="F9" i="84"/>
  <c r="A7" i="84"/>
  <c r="F56" i="83"/>
  <c r="F52" i="83"/>
  <c r="F48" i="83"/>
  <c r="F44" i="83"/>
  <c r="F40" i="83"/>
  <c r="F34" i="83"/>
  <c r="F30" i="83"/>
  <c r="F26" i="83"/>
  <c r="F60" i="83" s="1"/>
  <c r="F25" i="83"/>
  <c r="F21" i="83"/>
  <c r="F17" i="83"/>
  <c r="F13" i="83"/>
  <c r="A11" i="83"/>
  <c r="F9" i="83"/>
  <c r="A7" i="83"/>
  <c r="F56" i="82"/>
  <c r="F52" i="82"/>
  <c r="F48" i="82"/>
  <c r="F44" i="82"/>
  <c r="F40" i="82"/>
  <c r="F34" i="82"/>
  <c r="F30" i="82"/>
  <c r="F26" i="82"/>
  <c r="F25" i="82"/>
  <c r="F21" i="82"/>
  <c r="F17" i="82"/>
  <c r="F13" i="82"/>
  <c r="F9" i="82"/>
  <c r="A7" i="82"/>
  <c r="A11" i="82" s="1"/>
  <c r="F33" i="81"/>
  <c r="F29" i="81"/>
  <c r="F25" i="81"/>
  <c r="F21" i="81"/>
  <c r="F17" i="81"/>
  <c r="F13" i="81"/>
  <c r="F37" i="81" s="1"/>
  <c r="F9" i="81"/>
  <c r="A7" i="81"/>
  <c r="F33" i="80"/>
  <c r="F29" i="80"/>
  <c r="F25" i="80"/>
  <c r="F21" i="80"/>
  <c r="F17" i="80"/>
  <c r="F13" i="80"/>
  <c r="F9" i="80"/>
  <c r="A7" i="80"/>
  <c r="F33" i="79"/>
  <c r="F29" i="79"/>
  <c r="F25" i="79"/>
  <c r="F21" i="79"/>
  <c r="F17" i="79"/>
  <c r="F13" i="79"/>
  <c r="A11" i="79"/>
  <c r="F9" i="79"/>
  <c r="A7" i="79"/>
  <c r="F56" i="78"/>
  <c r="F52" i="78"/>
  <c r="F48" i="78"/>
  <c r="F44" i="78"/>
  <c r="F40" i="78"/>
  <c r="F34" i="78"/>
  <c r="F30" i="78"/>
  <c r="F26" i="78"/>
  <c r="F25" i="78"/>
  <c r="F21" i="78"/>
  <c r="F17" i="78"/>
  <c r="F13" i="78"/>
  <c r="A11" i="78"/>
  <c r="F9" i="78"/>
  <c r="A7" i="78"/>
  <c r="F56" i="77"/>
  <c r="F52" i="77"/>
  <c r="F48" i="77"/>
  <c r="F44" i="77"/>
  <c r="F40" i="77"/>
  <c r="F34" i="77"/>
  <c r="F30" i="77"/>
  <c r="F26" i="77"/>
  <c r="F25" i="77"/>
  <c r="F21" i="77"/>
  <c r="F17" i="77"/>
  <c r="F13" i="77"/>
  <c r="A11" i="77"/>
  <c r="F9" i="77"/>
  <c r="A7" i="77"/>
  <c r="F108" i="76"/>
  <c r="F103" i="76"/>
  <c r="F99" i="76"/>
  <c r="F95" i="76"/>
  <c r="F91" i="76"/>
  <c r="F85" i="76"/>
  <c r="F79" i="76"/>
  <c r="F75" i="76"/>
  <c r="F71" i="76"/>
  <c r="F67" i="76"/>
  <c r="F63" i="76"/>
  <c r="F59" i="76"/>
  <c r="F55" i="76"/>
  <c r="F51" i="76"/>
  <c r="F47" i="76"/>
  <c r="F43" i="76"/>
  <c r="F39" i="76"/>
  <c r="F35" i="76"/>
  <c r="F27" i="76"/>
  <c r="F26" i="76"/>
  <c r="F25" i="76"/>
  <c r="F21" i="76"/>
  <c r="F17" i="76"/>
  <c r="F13" i="76"/>
  <c r="F9" i="76"/>
  <c r="A7" i="76"/>
  <c r="F38" i="80" l="1"/>
  <c r="F40" i="80" s="1"/>
  <c r="G22" i="75" s="1"/>
  <c r="F60" i="84"/>
  <c r="F37" i="97"/>
  <c r="F39" i="97"/>
  <c r="G45" i="75" s="1"/>
  <c r="F50" i="102"/>
  <c r="G64" i="75"/>
  <c r="F50" i="103"/>
  <c r="F52" i="103" s="1"/>
  <c r="G51" i="75" s="1"/>
  <c r="F37" i="95"/>
  <c r="F39" i="95" s="1"/>
  <c r="G43" i="75" s="1"/>
  <c r="F37" i="93"/>
  <c r="F39" i="93" s="1"/>
  <c r="G41" i="75" s="1"/>
  <c r="F37" i="91"/>
  <c r="F39" i="91" s="1"/>
  <c r="G39" i="75" s="1"/>
  <c r="F50" i="90"/>
  <c r="F50" i="86"/>
  <c r="F53" i="85"/>
  <c r="G33" i="75" s="1"/>
  <c r="F60" i="82"/>
  <c r="F62" i="82" s="1"/>
  <c r="G24" i="75" s="1"/>
  <c r="A19" i="76"/>
  <c r="A11" i="76"/>
  <c r="F60" i="78"/>
  <c r="F62" i="78" s="1"/>
  <c r="G20" i="75" s="1"/>
  <c r="F52" i="102"/>
  <c r="G50" i="75" s="1"/>
  <c r="F50" i="108"/>
  <c r="F52" i="108"/>
  <c r="G56" i="75" s="1"/>
  <c r="F61" i="77"/>
  <c r="F63" i="77" s="1"/>
  <c r="G19" i="75" s="1"/>
  <c r="F115" i="76"/>
  <c r="G18" i="75" s="1"/>
  <c r="A19" i="95"/>
  <c r="A23" i="95" s="1"/>
  <c r="F113" i="76"/>
  <c r="A15" i="76"/>
  <c r="F38" i="79"/>
  <c r="F40" i="79" s="1"/>
  <c r="G21" i="75" s="1"/>
  <c r="A11" i="80"/>
  <c r="F39" i="81"/>
  <c r="G23" i="75" s="1"/>
  <c r="F52" i="89"/>
  <c r="G37" i="75" s="1"/>
  <c r="A19" i="105"/>
  <c r="A11" i="93"/>
  <c r="A15" i="93" s="1"/>
  <c r="F62" i="83"/>
  <c r="G25" i="75" s="1"/>
  <c r="A15" i="86"/>
  <c r="F52" i="87"/>
  <c r="G35" i="75" s="1"/>
  <c r="A15" i="90"/>
  <c r="A19" i="90" s="1"/>
  <c r="F37" i="92"/>
  <c r="F39" i="92" s="1"/>
  <c r="G40" i="75" s="1"/>
  <c r="F39" i="94"/>
  <c r="G42" i="75" s="1"/>
  <c r="A11" i="97"/>
  <c r="F50" i="104"/>
  <c r="F52" i="104" s="1"/>
  <c r="G52" i="75" s="1"/>
  <c r="F52" i="105"/>
  <c r="G53" i="75" s="1"/>
  <c r="F50" i="106"/>
  <c r="F52" i="106" s="1"/>
  <c r="G54" i="75" s="1"/>
  <c r="F52" i="109"/>
  <c r="G57" i="75" s="1"/>
  <c r="F52" i="88"/>
  <c r="F66" i="110"/>
  <c r="F62" i="110"/>
  <c r="A15" i="77"/>
  <c r="A15" i="78"/>
  <c r="A15" i="79"/>
  <c r="F62" i="84"/>
  <c r="G26" i="75" s="1"/>
  <c r="A15" i="85"/>
  <c r="A19" i="85" s="1"/>
  <c r="F52" i="86"/>
  <c r="A15" i="89"/>
  <c r="A19" i="89" s="1"/>
  <c r="F52" i="90"/>
  <c r="G38" i="75" s="1"/>
  <c r="F37" i="96"/>
  <c r="F39" i="96" s="1"/>
  <c r="G44" i="75" s="1"/>
  <c r="F50" i="98"/>
  <c r="F52" i="98" s="1"/>
  <c r="G46" i="75" s="1"/>
  <c r="F50" i="99"/>
  <c r="F52" i="99" s="1"/>
  <c r="G47" i="75" s="1"/>
  <c r="F50" i="100"/>
  <c r="F52" i="100" s="1"/>
  <c r="G48" i="75" s="1"/>
  <c r="F50" i="101"/>
  <c r="F52" i="101" s="1"/>
  <c r="G49" i="75" s="1"/>
  <c r="A19" i="104"/>
  <c r="A24" i="104" s="1"/>
  <c r="F50" i="107"/>
  <c r="F52" i="107" s="1"/>
  <c r="G55" i="75" s="1"/>
  <c r="A19" i="108"/>
  <c r="A24" i="108" s="1"/>
  <c r="A11" i="81"/>
  <c r="A24" i="87"/>
  <c r="A24" i="88"/>
  <c r="A24" i="89"/>
  <c r="A32" i="89"/>
  <c r="A40" i="89"/>
  <c r="A48" i="89"/>
  <c r="A11" i="94"/>
  <c r="A11" i="98"/>
  <c r="A19" i="98"/>
  <c r="A24" i="98" s="1"/>
  <c r="A11" i="99"/>
  <c r="A11" i="100"/>
  <c r="A15" i="81"/>
  <c r="A19" i="81" s="1"/>
  <c r="A28" i="87"/>
  <c r="A28" i="88"/>
  <c r="A32" i="88" s="1"/>
  <c r="A28" i="89"/>
  <c r="A36" i="89"/>
  <c r="A44" i="89"/>
  <c r="A11" i="92"/>
  <c r="A15" i="92" s="1"/>
  <c r="A19" i="92" s="1"/>
  <c r="A11" i="96"/>
  <c r="A15" i="98"/>
  <c r="A15" i="99"/>
  <c r="A15" i="101"/>
  <c r="A15" i="102"/>
  <c r="A19" i="102" s="1"/>
  <c r="A15" i="103"/>
  <c r="A15" i="104"/>
  <c r="A15" i="105"/>
  <c r="A15" i="106"/>
  <c r="A15" i="107"/>
  <c r="A15" i="108"/>
  <c r="A15" i="109"/>
  <c r="A15" i="110"/>
  <c r="A15" i="82"/>
  <c r="A19" i="82" s="1"/>
  <c r="A15" i="83"/>
  <c r="A19" i="83" s="1"/>
  <c r="A15" i="84"/>
  <c r="A15" i="91"/>
  <c r="A15" i="95"/>
  <c r="A24" i="105"/>
  <c r="F9" i="110" l="1"/>
  <c r="A27" i="95"/>
  <c r="A31" i="95" s="1"/>
  <c r="A35" i="95" s="1"/>
  <c r="A24" i="99"/>
  <c r="A23" i="81"/>
  <c r="A31" i="81" s="1"/>
  <c r="A40" i="88"/>
  <c r="A36" i="88"/>
  <c r="A24" i="86"/>
  <c r="A24" i="102"/>
  <c r="A24" i="90"/>
  <c r="A32" i="90" s="1"/>
  <c r="A28" i="90"/>
  <c r="A15" i="97"/>
  <c r="A20" i="110"/>
  <c r="A27" i="81"/>
  <c r="A30" i="76"/>
  <c r="A24" i="107"/>
  <c r="A28" i="107" s="1"/>
  <c r="A28" i="105"/>
  <c r="A32" i="105" s="1"/>
  <c r="A19" i="99"/>
  <c r="A23" i="92"/>
  <c r="A32" i="87"/>
  <c r="A19" i="77"/>
  <c r="F68" i="110"/>
  <c r="G65" i="75" s="1"/>
  <c r="G36" i="75"/>
  <c r="G34" i="75"/>
  <c r="A19" i="107"/>
  <c r="A19" i="93"/>
  <c r="A19" i="84"/>
  <c r="A23" i="78"/>
  <c r="A22" i="76"/>
  <c r="A19" i="78"/>
  <c r="A19" i="79"/>
  <c r="A15" i="96"/>
  <c r="A15" i="80"/>
  <c r="A19" i="91"/>
  <c r="A23" i="91" s="1"/>
  <c r="A28" i="102"/>
  <c r="A28" i="98"/>
  <c r="A32" i="98" s="1"/>
  <c r="A19" i="97"/>
  <c r="A23" i="97" s="1"/>
  <c r="G28" i="75"/>
  <c r="G8" i="75" s="1"/>
  <c r="A19" i="86"/>
  <c r="A24" i="103"/>
  <c r="A15" i="94"/>
  <c r="A19" i="94" s="1"/>
  <c r="A28" i="108"/>
  <c r="A28" i="104"/>
  <c r="A32" i="104" s="1"/>
  <c r="A15" i="100"/>
  <c r="A28" i="83"/>
  <c r="A19" i="101"/>
  <c r="A24" i="85"/>
  <c r="A19" i="106"/>
  <c r="A23" i="83"/>
  <c r="A19" i="103"/>
  <c r="A19" i="109"/>
  <c r="A23" i="77"/>
  <c r="A23" i="82"/>
  <c r="A48" i="88" l="1"/>
  <c r="A40" i="98"/>
  <c r="A44" i="98" s="1"/>
  <c r="A36" i="98"/>
  <c r="A48" i="98" s="1"/>
  <c r="A36" i="104"/>
  <c r="A40" i="104" s="1"/>
  <c r="A35" i="92"/>
  <c r="A24" i="106"/>
  <c r="A36" i="106" s="1"/>
  <c r="A32" i="106"/>
  <c r="A24" i="101"/>
  <c r="A19" i="100"/>
  <c r="A24" i="100"/>
  <c r="A23" i="79"/>
  <c r="A27" i="79" s="1"/>
  <c r="A24" i="110"/>
  <c r="A23" i="96"/>
  <c r="A28" i="82"/>
  <c r="A32" i="82" s="1"/>
  <c r="A32" i="108"/>
  <c r="A23" i="94"/>
  <c r="A23" i="80"/>
  <c r="A23" i="84"/>
  <c r="A27" i="97"/>
  <c r="A31" i="97"/>
  <c r="A35" i="97" s="1"/>
  <c r="A28" i="100"/>
  <c r="A36" i="90"/>
  <c r="A44" i="88"/>
  <c r="A35" i="81"/>
  <c r="A24" i="109"/>
  <c r="A28" i="99"/>
  <c r="A32" i="99" s="1"/>
  <c r="A27" i="92"/>
  <c r="A28" i="109"/>
  <c r="A27" i="91"/>
  <c r="A31" i="91" s="1"/>
  <c r="A28" i="103"/>
  <c r="A32" i="103" s="1"/>
  <c r="A23" i="93"/>
  <c r="A40" i="107"/>
  <c r="A44" i="107" s="1"/>
  <c r="A36" i="105"/>
  <c r="A37" i="76"/>
  <c r="A32" i="107"/>
  <c r="A36" i="107"/>
  <c r="A32" i="102"/>
  <c r="A28" i="85"/>
  <c r="A28" i="78"/>
  <c r="A32" i="78"/>
  <c r="A27" i="80"/>
  <c r="A19" i="80"/>
  <c r="A31" i="80" s="1"/>
  <c r="A36" i="80" s="1"/>
  <c r="A31" i="92"/>
  <c r="A32" i="83"/>
  <c r="A28" i="84"/>
  <c r="A19" i="96"/>
  <c r="A32" i="100"/>
  <c r="A36" i="100" s="1"/>
  <c r="A28" i="86"/>
  <c r="A28" i="106"/>
  <c r="A28" i="77"/>
  <c r="A32" i="77" s="1"/>
  <c r="G58" i="75"/>
  <c r="G9" i="75" s="1"/>
  <c r="G6" i="75" s="1"/>
  <c r="G10" i="74" s="1"/>
  <c r="G11" i="74" s="1"/>
  <c r="A36" i="87"/>
  <c r="A40" i="87" s="1"/>
  <c r="A28" i="110"/>
  <c r="A32" i="110" s="1"/>
  <c r="A44" i="87"/>
  <c r="A31" i="96" l="1"/>
  <c r="A44" i="104"/>
  <c r="A48" i="104" s="1"/>
  <c r="A46" i="110"/>
  <c r="A56" i="110"/>
  <c r="A60" i="110" s="1"/>
  <c r="A36" i="110"/>
  <c r="A36" i="99"/>
  <c r="A40" i="102"/>
  <c r="A44" i="102" s="1"/>
  <c r="A48" i="102" s="1"/>
  <c r="A48" i="105"/>
  <c r="A40" i="100"/>
  <c r="A44" i="100"/>
  <c r="A48" i="100" s="1"/>
  <c r="A45" i="76"/>
  <c r="A41" i="76"/>
  <c r="A48" i="107"/>
  <c r="A36" i="82"/>
  <c r="A35" i="96"/>
  <c r="A36" i="79"/>
  <c r="A27" i="96"/>
  <c r="A36" i="102"/>
  <c r="A27" i="94"/>
  <c r="A31" i="94" s="1"/>
  <c r="A35" i="94" s="1"/>
  <c r="A40" i="105"/>
  <c r="A31" i="93"/>
  <c r="A27" i="93"/>
  <c r="A36" i="109"/>
  <c r="A32" i="109"/>
  <c r="A36" i="108"/>
  <c r="A40" i="90"/>
  <c r="A44" i="90" s="1"/>
  <c r="A48" i="90" s="1"/>
  <c r="A44" i="105"/>
  <c r="A36" i="103"/>
  <c r="A40" i="103" s="1"/>
  <c r="A44" i="103" s="1"/>
  <c r="A48" i="103" s="1"/>
  <c r="A46" i="83"/>
  <c r="A35" i="91"/>
  <c r="A36" i="83"/>
  <c r="A31" i="79"/>
  <c r="A40" i="106"/>
  <c r="A44" i="106" s="1"/>
  <c r="A48" i="106" s="1"/>
  <c r="A48" i="87"/>
  <c r="A42" i="83"/>
  <c r="A36" i="78"/>
  <c r="A32" i="84"/>
  <c r="A32" i="85"/>
  <c r="A32" i="86"/>
  <c r="A36" i="86" s="1"/>
  <c r="A40" i="86" s="1"/>
  <c r="A44" i="86" s="1"/>
  <c r="A36" i="77"/>
  <c r="A42" i="77" s="1"/>
  <c r="A28" i="101"/>
  <c r="A32" i="101" s="1"/>
  <c r="A49" i="76"/>
  <c r="A64" i="110" l="1"/>
  <c r="A44" i="99"/>
  <c r="A48" i="99" s="1"/>
  <c r="A36" i="84"/>
  <c r="A42" i="84" s="1"/>
  <c r="A50" i="84"/>
  <c r="A54" i="84" s="1"/>
  <c r="A58" i="84" s="1"/>
  <c r="A50" i="83"/>
  <c r="A54" i="83" s="1"/>
  <c r="A58" i="83" s="1"/>
  <c r="A36" i="101"/>
  <c r="A42" i="78"/>
  <c r="A42" i="82"/>
  <c r="A46" i="82" s="1"/>
  <c r="A50" i="82" s="1"/>
  <c r="A48" i="86"/>
  <c r="A40" i="99"/>
  <c r="A46" i="77"/>
  <c r="A50" i="77" s="1"/>
  <c r="A54" i="77" s="1"/>
  <c r="A59" i="77" s="1"/>
  <c r="A40" i="85"/>
  <c r="A36" i="85"/>
  <c r="A40" i="108"/>
  <c r="A44" i="108"/>
  <c r="A48" i="108" s="1"/>
  <c r="A46" i="84"/>
  <c r="A57" i="76"/>
  <c r="A40" i="109"/>
  <c r="A44" i="109" s="1"/>
  <c r="A48" i="109" s="1"/>
  <c r="A35" i="93"/>
  <c r="A53" i="76"/>
  <c r="A54" i="82" l="1"/>
  <c r="A58" i="82" s="1"/>
  <c r="A49" i="85"/>
  <c r="A46" i="78"/>
  <c r="A50" i="78" s="1"/>
  <c r="A54" i="78" s="1"/>
  <c r="A58" i="78" s="1"/>
  <c r="A44" i="85"/>
  <c r="A40" i="101"/>
  <c r="A44" i="101" s="1"/>
  <c r="A48" i="101"/>
  <c r="A61" i="76"/>
  <c r="A65" i="76" l="1"/>
  <c r="A69" i="76" s="1"/>
  <c r="A73" i="76" s="1"/>
  <c r="A77" i="76" s="1"/>
  <c r="A81" i="76" s="1"/>
  <c r="A87" i="76" s="1"/>
  <c r="A93" i="76" s="1"/>
  <c r="A97" i="76" s="1"/>
  <c r="A101" i="76" s="1"/>
  <c r="A106" i="76" s="1"/>
  <c r="A111" i="76" s="1"/>
  <c r="F29" i="50" l="1"/>
  <c r="F29" i="49"/>
  <c r="F75" i="49" l="1"/>
  <c r="F34" i="49" l="1"/>
  <c r="F14" i="41" l="1"/>
  <c r="F81" i="41" l="1"/>
  <c r="F76" i="41"/>
  <c r="F71" i="41"/>
  <c r="F66" i="41"/>
  <c r="F61" i="41"/>
  <c r="F60" i="41"/>
  <c r="F55" i="41"/>
  <c r="F54" i="41"/>
  <c r="F49" i="41"/>
  <c r="F48" i="41"/>
  <c r="F43" i="41"/>
  <c r="F42" i="41"/>
  <c r="F37" i="41"/>
  <c r="F36" i="41"/>
  <c r="F31" i="41"/>
  <c r="F30" i="41"/>
  <c r="F25" i="41"/>
  <c r="F20" i="41"/>
  <c r="F19" i="41"/>
  <c r="F13" i="41"/>
  <c r="A11" i="41"/>
  <c r="F91" i="41" l="1"/>
  <c r="F86" i="41"/>
  <c r="A17" i="41"/>
  <c r="F9" i="41" l="1"/>
  <c r="A23" i="41"/>
  <c r="A28" i="41" s="1"/>
  <c r="A34" i="41" s="1"/>
  <c r="A40" i="41" l="1"/>
  <c r="A46" i="41" s="1"/>
  <c r="A52" i="41" l="1"/>
  <c r="A58" i="41" l="1"/>
  <c r="A64" i="41" l="1"/>
  <c r="A69" i="41" s="1"/>
  <c r="A74" i="41" s="1"/>
  <c r="A79" i="41" s="1"/>
  <c r="A84" i="41" s="1"/>
  <c r="A89" i="41" s="1"/>
  <c r="F24" i="73" l="1"/>
  <c r="F49" i="73"/>
  <c r="F44" i="73"/>
  <c r="F39" i="73"/>
  <c r="F34" i="73"/>
  <c r="F29" i="73"/>
  <c r="F19" i="73"/>
  <c r="F14" i="73"/>
  <c r="F9" i="73"/>
  <c r="A7" i="73"/>
  <c r="F39" i="72"/>
  <c r="F34" i="72"/>
  <c r="F29" i="72"/>
  <c r="F24" i="72"/>
  <c r="F19" i="72"/>
  <c r="F14" i="72"/>
  <c r="F9" i="72"/>
  <c r="A7" i="72"/>
  <c r="A12" i="72" s="1"/>
  <c r="F54" i="71"/>
  <c r="F49" i="71"/>
  <c r="F44" i="71"/>
  <c r="F39" i="71"/>
  <c r="F34" i="71"/>
  <c r="F29" i="71"/>
  <c r="F24" i="71"/>
  <c r="F19" i="71"/>
  <c r="F14" i="71"/>
  <c r="F9" i="71"/>
  <c r="A7" i="71"/>
  <c r="A12" i="71" s="1"/>
  <c r="F34" i="70"/>
  <c r="F39" i="70"/>
  <c r="F29" i="70"/>
  <c r="F24" i="70"/>
  <c r="F19" i="70"/>
  <c r="F14" i="70"/>
  <c r="F9" i="70"/>
  <c r="A7" i="70"/>
  <c r="F79" i="69"/>
  <c r="F74" i="69"/>
  <c r="F69" i="69"/>
  <c r="F64" i="69"/>
  <c r="F59" i="69"/>
  <c r="F54" i="69"/>
  <c r="F49" i="69"/>
  <c r="F44" i="69"/>
  <c r="F39" i="69"/>
  <c r="F34" i="69"/>
  <c r="F29" i="69"/>
  <c r="F24" i="69"/>
  <c r="F19" i="69"/>
  <c r="F14" i="69"/>
  <c r="F9" i="69"/>
  <c r="A7" i="69"/>
  <c r="F54" i="68"/>
  <c r="F49" i="68"/>
  <c r="F44" i="68"/>
  <c r="F39" i="68"/>
  <c r="F34" i="68"/>
  <c r="F29" i="68"/>
  <c r="F24" i="68"/>
  <c r="F19" i="68"/>
  <c r="F14" i="68"/>
  <c r="F9" i="68"/>
  <c r="A7" i="68"/>
  <c r="F39" i="67"/>
  <c r="F34" i="67"/>
  <c r="F29" i="67"/>
  <c r="F24" i="67"/>
  <c r="F19" i="67"/>
  <c r="F14" i="67"/>
  <c r="F9" i="67"/>
  <c r="A7" i="67"/>
  <c r="F39" i="66"/>
  <c r="F44" i="66"/>
  <c r="F34" i="66"/>
  <c r="F29" i="66"/>
  <c r="F24" i="66"/>
  <c r="F19" i="66"/>
  <c r="F14" i="66"/>
  <c r="F9" i="66"/>
  <c r="A7" i="66"/>
  <c r="F39" i="65"/>
  <c r="F34" i="65"/>
  <c r="F29" i="65"/>
  <c r="F24" i="65"/>
  <c r="F19" i="65"/>
  <c r="F14" i="65"/>
  <c r="F9" i="65"/>
  <c r="A7" i="65"/>
  <c r="F44" i="64"/>
  <c r="F39" i="64"/>
  <c r="F34" i="64"/>
  <c r="F29" i="64"/>
  <c r="F24" i="64"/>
  <c r="F19" i="64"/>
  <c r="F14" i="64"/>
  <c r="F9" i="64"/>
  <c r="A7" i="64"/>
  <c r="F39" i="63"/>
  <c r="F44" i="63"/>
  <c r="F34" i="63"/>
  <c r="F29" i="63"/>
  <c r="F24" i="63"/>
  <c r="F19" i="63"/>
  <c r="F14" i="63"/>
  <c r="F9" i="63"/>
  <c r="A7" i="63"/>
  <c r="F44" i="62"/>
  <c r="F39" i="62"/>
  <c r="F34" i="62"/>
  <c r="F29" i="62"/>
  <c r="F24" i="62"/>
  <c r="F19" i="62"/>
  <c r="F14" i="62"/>
  <c r="F9" i="62"/>
  <c r="A7" i="62"/>
  <c r="F44" i="61"/>
  <c r="F39" i="61"/>
  <c r="F34" i="61"/>
  <c r="F29" i="61"/>
  <c r="F24" i="61"/>
  <c r="F19" i="61"/>
  <c r="F14" i="61"/>
  <c r="F9" i="61"/>
  <c r="A7" i="61"/>
  <c r="A12" i="61" s="1"/>
  <c r="F29" i="60"/>
  <c r="A12" i="73" l="1"/>
  <c r="F54" i="73"/>
  <c r="F56" i="73" s="1"/>
  <c r="F44" i="72"/>
  <c r="A17" i="72"/>
  <c r="A22" i="72" s="1"/>
  <c r="A17" i="71"/>
  <c r="F59" i="71"/>
  <c r="F44" i="70"/>
  <c r="F46" i="70" s="1"/>
  <c r="A12" i="70"/>
  <c r="F84" i="69"/>
  <c r="F86" i="69" s="1"/>
  <c r="A12" i="69"/>
  <c r="F59" i="68"/>
  <c r="A12" i="68"/>
  <c r="F44" i="67"/>
  <c r="F46" i="67" s="1"/>
  <c r="A12" i="67"/>
  <c r="A17" i="67" s="1"/>
  <c r="F49" i="66"/>
  <c r="F51" i="66" s="1"/>
  <c r="A12" i="66"/>
  <c r="F44" i="65"/>
  <c r="F46" i="65" s="1"/>
  <c r="F49" i="64"/>
  <c r="F51" i="64" s="1"/>
  <c r="A12" i="64"/>
  <c r="F49" i="63"/>
  <c r="F51" i="63" s="1"/>
  <c r="A12" i="63"/>
  <c r="A17" i="63" s="1"/>
  <c r="F49" i="62"/>
  <c r="F51" i="62" s="1"/>
  <c r="A12" i="62"/>
  <c r="F49" i="61"/>
  <c r="F51" i="61" s="1"/>
  <c r="A17" i="61"/>
  <c r="A22" i="61" s="1"/>
  <c r="F46" i="72" l="1"/>
  <c r="G39" i="45" s="1"/>
  <c r="F61" i="71"/>
  <c r="G38" i="45" s="1"/>
  <c r="F61" i="68"/>
  <c r="G35" i="45" s="1"/>
  <c r="G34" i="45"/>
  <c r="A17" i="64"/>
  <c r="G30" i="45"/>
  <c r="A17" i="66"/>
  <c r="A22" i="66" s="1"/>
  <c r="A27" i="66" s="1"/>
  <c r="A17" i="70"/>
  <c r="A22" i="70" s="1"/>
  <c r="A27" i="70" s="1"/>
  <c r="A17" i="62"/>
  <c r="A22" i="62" s="1"/>
  <c r="G36" i="45"/>
  <c r="G40" i="45"/>
  <c r="A17" i="73"/>
  <c r="A22" i="73" s="1"/>
  <c r="A27" i="72"/>
  <c r="A22" i="71"/>
  <c r="G37" i="45"/>
  <c r="A17" i="69"/>
  <c r="A22" i="69" s="1"/>
  <c r="A17" i="68"/>
  <c r="A22" i="68" s="1"/>
  <c r="A22" i="67"/>
  <c r="A27" i="67" s="1"/>
  <c r="A32" i="67" s="1"/>
  <c r="G33" i="45"/>
  <c r="G32" i="45"/>
  <c r="A12" i="65"/>
  <c r="A17" i="65" s="1"/>
  <c r="G31" i="45"/>
  <c r="A22" i="63"/>
  <c r="G29" i="45"/>
  <c r="G28" i="45"/>
  <c r="A27" i="61"/>
  <c r="A27" i="64" l="1"/>
  <c r="A32" i="64" s="1"/>
  <c r="A22" i="64"/>
  <c r="A27" i="62"/>
  <c r="A27" i="73"/>
  <c r="A32" i="73" s="1"/>
  <c r="A32" i="72"/>
  <c r="A27" i="71"/>
  <c r="A32" i="70"/>
  <c r="A27" i="69"/>
  <c r="A27" i="68"/>
  <c r="A32" i="68" s="1"/>
  <c r="A32" i="66"/>
  <c r="A37" i="66" s="1"/>
  <c r="A22" i="65"/>
  <c r="A27" i="65" s="1"/>
  <c r="A27" i="63"/>
  <c r="A37" i="64" l="1"/>
  <c r="A42" i="64" s="1"/>
  <c r="A47" i="64" s="1"/>
  <c r="A32" i="62"/>
  <c r="A37" i="62" s="1"/>
  <c r="A37" i="73"/>
  <c r="A42" i="73" s="1"/>
  <c r="A37" i="72"/>
  <c r="A32" i="71"/>
  <c r="A37" i="70"/>
  <c r="A42" i="70" s="1"/>
  <c r="A32" i="69"/>
  <c r="A37" i="69" s="1"/>
  <c r="A37" i="68"/>
  <c r="A37" i="67"/>
  <c r="A32" i="65"/>
  <c r="A32" i="63"/>
  <c r="A37" i="63" s="1"/>
  <c r="A32" i="61"/>
  <c r="A42" i="67" l="1"/>
  <c r="A42" i="66"/>
  <c r="A37" i="65"/>
  <c r="A42" i="65" s="1"/>
  <c r="A42" i="62"/>
  <c r="A47" i="62" s="1"/>
  <c r="A42" i="72"/>
  <c r="A37" i="71"/>
  <c r="A42" i="71" s="1"/>
  <c r="A47" i="71" s="1"/>
  <c r="A42" i="69"/>
  <c r="A42" i="68"/>
  <c r="A47" i="68" s="1"/>
  <c r="A42" i="63"/>
  <c r="A37" i="61"/>
  <c r="A47" i="63" l="1"/>
  <c r="A47" i="66"/>
  <c r="A47" i="73"/>
  <c r="A52" i="73" s="1"/>
  <c r="A47" i="69"/>
  <c r="A62" i="69" s="1"/>
  <c r="A52" i="71" l="1"/>
  <c r="A57" i="71" s="1"/>
  <c r="A52" i="69"/>
  <c r="A57" i="69" s="1"/>
  <c r="A67" i="69" s="1"/>
  <c r="A72" i="69" s="1"/>
  <c r="A77" i="69" s="1"/>
  <c r="A82" i="69" s="1"/>
  <c r="A52" i="68"/>
  <c r="A42" i="61"/>
  <c r="A47" i="61" s="1"/>
  <c r="A57" i="68" l="1"/>
  <c r="F79" i="60" l="1"/>
  <c r="F74" i="60"/>
  <c r="F69" i="60"/>
  <c r="F64" i="60"/>
  <c r="F59" i="60"/>
  <c r="F54" i="60"/>
  <c r="F49" i="60"/>
  <c r="F44" i="60"/>
  <c r="F39" i="60"/>
  <c r="F34" i="60"/>
  <c r="F24" i="60"/>
  <c r="F19" i="60"/>
  <c r="F14" i="60"/>
  <c r="F9" i="60"/>
  <c r="A7" i="60"/>
  <c r="F49" i="59"/>
  <c r="F44" i="59"/>
  <c r="F39" i="59"/>
  <c r="F34" i="59"/>
  <c r="F29" i="59"/>
  <c r="F24" i="59"/>
  <c r="F19" i="59"/>
  <c r="F14" i="59"/>
  <c r="F9" i="59"/>
  <c r="A7" i="59"/>
  <c r="F74" i="58"/>
  <c r="F69" i="58"/>
  <c r="F64" i="58"/>
  <c r="F59" i="58"/>
  <c r="F54" i="58"/>
  <c r="F49" i="58"/>
  <c r="F44" i="58"/>
  <c r="F39" i="58"/>
  <c r="F34" i="58"/>
  <c r="F29" i="58"/>
  <c r="F24" i="58"/>
  <c r="F19" i="58"/>
  <c r="F14" i="58"/>
  <c r="F9" i="58"/>
  <c r="A7" i="58"/>
  <c r="F49" i="57"/>
  <c r="F44" i="57"/>
  <c r="F39" i="57"/>
  <c r="F34" i="57"/>
  <c r="F29" i="57"/>
  <c r="F24" i="57"/>
  <c r="F19" i="57"/>
  <c r="F14" i="57"/>
  <c r="F9" i="57"/>
  <c r="A7" i="57"/>
  <c r="F39" i="56"/>
  <c r="F34" i="56"/>
  <c r="F29" i="56"/>
  <c r="F24" i="56"/>
  <c r="F19" i="56"/>
  <c r="F14" i="56"/>
  <c r="F9" i="56"/>
  <c r="A7" i="56"/>
  <c r="A12" i="56" s="1"/>
  <c r="F19" i="55"/>
  <c r="F44" i="55"/>
  <c r="F39" i="55"/>
  <c r="F34" i="55"/>
  <c r="F29" i="55"/>
  <c r="F24" i="55"/>
  <c r="F14" i="55"/>
  <c r="F9" i="55"/>
  <c r="A7" i="55"/>
  <c r="F44" i="54"/>
  <c r="F49" i="54"/>
  <c r="F39" i="54"/>
  <c r="F34" i="54"/>
  <c r="F29" i="54"/>
  <c r="F24" i="54"/>
  <c r="F19" i="54"/>
  <c r="F14" i="54"/>
  <c r="F9" i="54"/>
  <c r="A7" i="54"/>
  <c r="F29" i="53"/>
  <c r="F34" i="53"/>
  <c r="F24" i="53"/>
  <c r="F19" i="53"/>
  <c r="F14" i="53"/>
  <c r="F9" i="53"/>
  <c r="A7" i="53"/>
  <c r="F39" i="52"/>
  <c r="F24" i="52"/>
  <c r="F49" i="52"/>
  <c r="F44" i="52"/>
  <c r="F34" i="52"/>
  <c r="F29" i="52"/>
  <c r="F19" i="52"/>
  <c r="F14" i="52"/>
  <c r="F9" i="52"/>
  <c r="A7" i="52"/>
  <c r="A12" i="52" s="1"/>
  <c r="F34" i="51"/>
  <c r="F29" i="51"/>
  <c r="F24" i="51"/>
  <c r="F19" i="51"/>
  <c r="F14" i="51"/>
  <c r="F9" i="51"/>
  <c r="A7" i="51"/>
  <c r="F49" i="50"/>
  <c r="F44" i="50"/>
  <c r="F39" i="50"/>
  <c r="F34" i="50"/>
  <c r="F24" i="50"/>
  <c r="F19" i="50"/>
  <c r="F14" i="50"/>
  <c r="F9" i="50"/>
  <c r="A7" i="50"/>
  <c r="F39" i="49"/>
  <c r="F54" i="57" l="1"/>
  <c r="F56" i="57" s="1"/>
  <c r="G24" i="45" s="1"/>
  <c r="A12" i="60"/>
  <c r="A17" i="60" s="1"/>
  <c r="F84" i="60"/>
  <c r="F86" i="60" s="1"/>
  <c r="F54" i="59"/>
  <c r="F56" i="59" s="1"/>
  <c r="A12" i="59"/>
  <c r="F79" i="58"/>
  <c r="F81" i="58" s="1"/>
  <c r="A12" i="57"/>
  <c r="A17" i="57" s="1"/>
  <c r="F44" i="56"/>
  <c r="F46" i="56" s="1"/>
  <c r="A17" i="56"/>
  <c r="A22" i="56" s="1"/>
  <c r="F49" i="55"/>
  <c r="A12" i="55"/>
  <c r="A17" i="55" s="1"/>
  <c r="F54" i="54"/>
  <c r="F56" i="54" s="1"/>
  <c r="A12" i="54"/>
  <c r="A12" i="53"/>
  <c r="A17" i="53" s="1"/>
  <c r="F39" i="53"/>
  <c r="F41" i="53" s="1"/>
  <c r="F54" i="52"/>
  <c r="F56" i="52" s="1"/>
  <c r="A17" i="52"/>
  <c r="A22" i="52" s="1"/>
  <c r="F39" i="51"/>
  <c r="F41" i="51" s="1"/>
  <c r="A12" i="51"/>
  <c r="F54" i="50"/>
  <c r="F56" i="50" s="1"/>
  <c r="F51" i="55" l="1"/>
  <c r="G22" i="45" s="1"/>
  <c r="A22" i="53"/>
  <c r="A27" i="53" s="1"/>
  <c r="A32" i="53" s="1"/>
  <c r="A17" i="54"/>
  <c r="A22" i="54" s="1"/>
  <c r="G27" i="45"/>
  <c r="A22" i="60"/>
  <c r="A27" i="60" s="1"/>
  <c r="G26" i="45"/>
  <c r="A17" i="59"/>
  <c r="G25" i="45"/>
  <c r="A22" i="57"/>
  <c r="G23" i="45"/>
  <c r="A27" i="56"/>
  <c r="A32" i="56" s="1"/>
  <c r="A22" i="55"/>
  <c r="G21" i="45"/>
  <c r="G20" i="45"/>
  <c r="G19" i="45"/>
  <c r="G18" i="45"/>
  <c r="A17" i="51"/>
  <c r="G17" i="45"/>
  <c r="A12" i="50"/>
  <c r="A17" i="50" l="1"/>
  <c r="A27" i="54"/>
  <c r="A32" i="54" s="1"/>
  <c r="A37" i="54" s="1"/>
  <c r="A42" i="54" s="1"/>
  <c r="A32" i="60"/>
  <c r="A37" i="60" s="1"/>
  <c r="A22" i="59"/>
  <c r="A12" i="58"/>
  <c r="A27" i="57"/>
  <c r="A32" i="57" s="1"/>
  <c r="A37" i="57" s="1"/>
  <c r="A42" i="57" s="1"/>
  <c r="A27" i="55"/>
  <c r="A37" i="53"/>
  <c r="A27" i="52"/>
  <c r="A22" i="51"/>
  <c r="A27" i="51" s="1"/>
  <c r="A22" i="50"/>
  <c r="A27" i="50" s="1"/>
  <c r="A47" i="54" l="1"/>
  <c r="A52" i="54" s="1"/>
  <c r="A42" i="60"/>
  <c r="A47" i="60" s="1"/>
  <c r="A52" i="60" s="1"/>
  <c r="A27" i="59"/>
  <c r="A17" i="58"/>
  <c r="A22" i="58" s="1"/>
  <c r="A47" i="57"/>
  <c r="A37" i="56"/>
  <c r="A32" i="55"/>
  <c r="A32" i="52"/>
  <c r="A32" i="51"/>
  <c r="A37" i="51" s="1"/>
  <c r="A37" i="52" l="1"/>
  <c r="A42" i="52" s="1"/>
  <c r="A57" i="60"/>
  <c r="A62" i="60"/>
  <c r="A32" i="59"/>
  <c r="A52" i="57"/>
  <c r="A42" i="56"/>
  <c r="A37" i="55"/>
  <c r="A47" i="52" l="1"/>
  <c r="A67" i="60"/>
  <c r="A72" i="60" s="1"/>
  <c r="A37" i="59"/>
  <c r="A27" i="58"/>
  <c r="A42" i="55"/>
  <c r="A52" i="52"/>
  <c r="A32" i="50"/>
  <c r="A77" i="60" l="1"/>
  <c r="A82" i="60" s="1"/>
  <c r="A42" i="59"/>
  <c r="A32" i="58"/>
  <c r="A37" i="58" s="1"/>
  <c r="A42" i="58" s="1"/>
  <c r="A47" i="55"/>
  <c r="A37" i="50"/>
  <c r="A42" i="50" s="1"/>
  <c r="A47" i="59" l="1"/>
  <c r="A52" i="59" s="1"/>
  <c r="A47" i="58"/>
  <c r="A52" i="58" s="1"/>
  <c r="A57" i="58"/>
  <c r="A47" i="50"/>
  <c r="A52" i="50" s="1"/>
  <c r="A62" i="58" l="1"/>
  <c r="A67" i="58" s="1"/>
  <c r="A72" i="58" s="1"/>
  <c r="A77" i="58" s="1"/>
  <c r="F80" i="49" l="1"/>
  <c r="F70" i="49"/>
  <c r="F65" i="49"/>
  <c r="F60" i="49"/>
  <c r="F55" i="49"/>
  <c r="F50" i="49"/>
  <c r="F49" i="49"/>
  <c r="F44" i="49"/>
  <c r="F24" i="49"/>
  <c r="F19" i="49"/>
  <c r="F14" i="49"/>
  <c r="F9" i="49"/>
  <c r="A7" i="49"/>
  <c r="F85" i="49" l="1"/>
  <c r="F90" i="49"/>
  <c r="F92" i="49" l="1"/>
  <c r="G16" i="45" s="1"/>
  <c r="G41" i="45" s="1"/>
  <c r="A12" i="49" l="1"/>
  <c r="A17" i="49" l="1"/>
  <c r="A22" i="49" s="1"/>
  <c r="A27" i="49" l="1"/>
  <c r="A32" i="49" s="1"/>
  <c r="A37" i="49" s="1"/>
  <c r="A42" i="49" s="1"/>
  <c r="A47" i="49" l="1"/>
  <c r="A53" i="49" l="1"/>
  <c r="A58" i="49" s="1"/>
  <c r="A63" i="49" s="1"/>
  <c r="A68" i="49" l="1"/>
  <c r="A73" i="49" l="1"/>
  <c r="A78" i="49" s="1"/>
  <c r="A83" i="49" s="1"/>
  <c r="A88" i="49" s="1"/>
  <c r="F7" i="41"/>
  <c r="G46" i="45" s="1"/>
  <c r="G47" i="45" s="1"/>
  <c r="G8" i="45" s="1"/>
  <c r="G9" i="45" s="1"/>
  <c r="G7" i="45" l="1"/>
  <c r="G6" i="45" s="1"/>
  <c r="G6" i="74" s="1"/>
  <c r="G7" i="74" s="1"/>
  <c r="G14" i="74" s="1"/>
</calcChain>
</file>

<file path=xl/sharedStrings.xml><?xml version="1.0" encoding="utf-8"?>
<sst xmlns="http://schemas.openxmlformats.org/spreadsheetml/2006/main" count="3744" uniqueCount="435">
  <si>
    <t>Z. ŠT.</t>
  </si>
  <si>
    <t>kos</t>
  </si>
  <si>
    <t>SKUPAJ</t>
  </si>
  <si>
    <t xml:space="preserve">R E K A P I T U L A C I J A </t>
  </si>
  <si>
    <t>material plinovoda</t>
  </si>
  <si>
    <t>dimenzija
plinovoda</t>
  </si>
  <si>
    <t>investicija</t>
  </si>
  <si>
    <t>( m )</t>
  </si>
  <si>
    <t xml:space="preserve">POPIS MATERIALA IN DEL S PREDRAČUNOM </t>
  </si>
  <si>
    <t>KOLIČINA</t>
  </si>
  <si>
    <t>ENOTA</t>
  </si>
  <si>
    <t>PRIKLJUČEK I</t>
  </si>
  <si>
    <t>Nepredvidena dela odobrena s strani nadzora in obračunana po analizi cen v skladu s kalkulativnimi elementi.</t>
  </si>
  <si>
    <t xml:space="preserve">
OPIS POSTAVKE
</t>
  </si>
  <si>
    <t>STROJNA DELA</t>
  </si>
  <si>
    <t>Litoželezna zaščitna cestna kapa, material SL 18, z napisom plin na pokrovu, zaščitena z bitumnom.</t>
  </si>
  <si>
    <t>Zaščitna cev iz PE</t>
  </si>
  <si>
    <t>Tesnilna gumijasta manšeta</t>
  </si>
  <si>
    <t>Gumijasta manšeta za zaprtje odprtine med plinovodno cevjo in zaščitno cevjo, vključno s pritrdilnim materialom.</t>
  </si>
  <si>
    <t>Tlačni preizkusi</t>
  </si>
  <si>
    <t xml:space="preserve"> </t>
  </si>
  <si>
    <t>Uvodnice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</si>
  <si>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</si>
  <si>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</si>
  <si>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</si>
  <si>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</si>
  <si>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</si>
  <si>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t>Protilomni ventil</t>
  </si>
  <si>
    <t>št.</t>
  </si>
  <si>
    <t>4.2.1</t>
  </si>
  <si>
    <t>4.2.3</t>
  </si>
  <si>
    <t>4.2.4</t>
  </si>
  <si>
    <t>4.2.5</t>
  </si>
  <si>
    <t>4.0</t>
  </si>
  <si>
    <t>4.2</t>
  </si>
  <si>
    <t xml:space="preserve"> PE100</t>
  </si>
  <si>
    <t>PE63x5.8</t>
  </si>
  <si>
    <t>Cev iz materiala PE100 - SDR 11</t>
  </si>
  <si>
    <t>Krogelna pipa iz materiala PE100 - podzemna vgradnja</t>
  </si>
  <si>
    <t>Krogelna pipa iz materiala PE100, tlačne stopnje PN 4, za zemeljski plin, s teleskopsko vgradbilno garnituro z evro nastavkom.</t>
  </si>
  <si>
    <t>Lok iz materiala PE100-450</t>
  </si>
  <si>
    <t>Lok iz materiala PE100, 450.</t>
  </si>
  <si>
    <t>PE32</t>
  </si>
  <si>
    <t>PE63</t>
  </si>
  <si>
    <t>Lok iz materiala PE100-900</t>
  </si>
  <si>
    <t>Lok iz materiala PE100, 900.</t>
  </si>
  <si>
    <t>T-kos iz materiala PE100</t>
  </si>
  <si>
    <t>Odcepni T-kos iz materiala PE100.</t>
  </si>
  <si>
    <t>Obojka iz materiala PE100</t>
  </si>
  <si>
    <t>Cevna kapa iz materiala PE100</t>
  </si>
  <si>
    <t>Cevna kapa iz materiala PE100.</t>
  </si>
  <si>
    <t>Cev iz materiala PE100- SDR 17</t>
  </si>
  <si>
    <t>PE110x6,6</t>
  </si>
  <si>
    <t>PE110</t>
  </si>
  <si>
    <t>Reducirni T-kos iz materiala PE100</t>
  </si>
  <si>
    <t>Reducirni odcepni T-kos iz materiala PE100.</t>
  </si>
  <si>
    <t>PE110/63</t>
  </si>
  <si>
    <t>Navrtalno sedlo iz materiala PE100</t>
  </si>
  <si>
    <t>PEsifon - kondenčna cev iz materiala PE100</t>
  </si>
  <si>
    <t>PEizpihovalna cev iz materiala PE100</t>
  </si>
  <si>
    <t>PEvohalna cev iz trdega PE</t>
  </si>
  <si>
    <t>PE32/DN25</t>
  </si>
  <si>
    <t>Priključni sklop tip - D (DN25)</t>
  </si>
  <si>
    <t>Samozaporni protilomni ventil GS tip Z za območje tlakov med 35 mbar in 5.0 bar, vgrajen v obojko, s pretočno odprtino za samodejno deaktiviranje.</t>
  </si>
  <si>
    <t xml:space="preserve">PVC distančni obroč </t>
  </si>
  <si>
    <t>PVC distančni obroč sestavljen iz PVC členov med zaščitno in plinovodno cevjo.</t>
  </si>
  <si>
    <t>Cev iz materiala PE100, po SIST EN 12007-2, SDR 11 skupaj z dodatkom za razrez.</t>
  </si>
  <si>
    <t>Obojka iz PE100 z vgrajeno elektro-uporovno žico, skupaj z varjenjem.</t>
  </si>
  <si>
    <t>Cestna kapa</t>
  </si>
  <si>
    <t>Tlačni preizkus</t>
  </si>
  <si>
    <t>Tlačni preizkus priključnih plinovodov izvedenih po navodilih iz projekta, 
izdaja atesta.</t>
  </si>
  <si>
    <t>Pomožna gradbena dela</t>
  </si>
  <si>
    <t>Pomožna gradbena dela, zarisovanje, vrtanje zidov, beljenje zidov, vzpostavitev v prvotno stanje.</t>
  </si>
  <si>
    <t>Nepredvidena dela</t>
  </si>
  <si>
    <t>Cev iz materiala PE100, po SIST EN 12007-2, SDR 17 skupaj z dodatkom za razrez.</t>
  </si>
  <si>
    <t>Cev iz materiala PE100, po SIST EN 12007-2, skupaj z dodatkom za razrez.</t>
  </si>
  <si>
    <t>Tlačni preizkusi plinovoda, izvedeni po navodilih iz projekta, skupaj z izdelavo zapisnikov o preizkusih.</t>
  </si>
  <si>
    <t>Nepredvidena dela:</t>
  </si>
  <si>
    <t xml:space="preserve">S K U P A J - D : </t>
  </si>
  <si>
    <t xml:space="preserve">PE32x3,0 </t>
  </si>
  <si>
    <t xml:space="preserve">PE63x5,8 </t>
  </si>
  <si>
    <t>Sedlo z obojko iz materiala PE100</t>
  </si>
  <si>
    <t xml:space="preserve">PE110/63 </t>
  </si>
  <si>
    <t>Navrtalno sedlo iz materiala PE100 z vgrajeno elektro-uporovno žico, skupaj z varjenjem.</t>
  </si>
  <si>
    <t xml:space="preserve">PE110/32 </t>
  </si>
  <si>
    <t>DN25 (izvedba A)</t>
  </si>
  <si>
    <t>DN25 (izvedba C)</t>
  </si>
  <si>
    <t xml:space="preserve">DN25 </t>
  </si>
  <si>
    <t>Elektrovarilno sedlo z obojko iz materiala PE100 z vgrajeno elektro-uporovno žico, skupaj z varjenjem.</t>
  </si>
  <si>
    <t xml:space="preserve">PE32/32 </t>
  </si>
  <si>
    <t xml:space="preserve">DN190 </t>
  </si>
  <si>
    <t xml:space="preserve">PE63 </t>
  </si>
  <si>
    <t xml:space="preserve">PE32 </t>
  </si>
  <si>
    <t xml:space="preserve">PE110 </t>
  </si>
  <si>
    <t>Skupaj :</t>
  </si>
  <si>
    <t>OZN.</t>
  </si>
  <si>
    <t>IV</t>
  </si>
  <si>
    <t>I</t>
  </si>
  <si>
    <t>II</t>
  </si>
  <si>
    <t>E - PLINSKI PRIKLJUČKI - TIP I</t>
  </si>
  <si>
    <t>dolžina
plinovoda</t>
  </si>
  <si>
    <t>šifra plinovoda, ulica</t>
  </si>
  <si>
    <t>število priključkov</t>
  </si>
  <si>
    <t>( kos )</t>
  </si>
  <si>
    <t>POVPREČNA CENA PLINSKEGA PRIKLJUČKA - TIP I</t>
  </si>
  <si>
    <t>PLINSKI PRIKLJUČKI - TIP I</t>
  </si>
  <si>
    <t>tip priključkov</t>
  </si>
  <si>
    <t>vrednost
( EUR )</t>
  </si>
  <si>
    <t>material / dimenzija
priključkov</t>
  </si>
  <si>
    <t xml:space="preserve"> PE100 / PE32x3.0</t>
  </si>
  <si>
    <t>D - GLAVNI PLINOVODI</t>
  </si>
  <si>
    <t xml:space="preserve">S K U P A J - F : </t>
  </si>
  <si>
    <t>4.2 STROJNA DELA</t>
  </si>
  <si>
    <t>Objekt:</t>
  </si>
  <si>
    <t>PEsifon - kondenčna cev, izdelana iz materiala PE100 dimenzije PE63, dveh kolen dimenzije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</si>
  <si>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PEizpihovalna cev, izdelana iz cevi PE100, dimenzije PE63, kolena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</si>
  <si>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Vohalna cev izdelana iz trdega PE(dimenzije PE32) in navojnega prehodnega kosa DN25 (ustreza GF koda 724 920 258) z elektrovarilno obojko PE32, zaprto z navojnim čepom, skupaj s PVC cevjo, mivko potrebno za zapolnitev PVC cevi,dolžine cca 1,5m, ki se prilagodi na mestu vgradnje ter varilnim, tesnilnim in vijačnim materialom (izdelan po priloženi skici).</t>
  </si>
  <si>
    <t>Priključni sklop tip - E (DN25)</t>
  </si>
  <si>
    <t>Hišna plinska uvodnica narejena po zahtevah DVGW G 459 in preskušena v skladu z zahtevami DVGW VP 601. Zaporni organ mora biti iz jekla in prirobnične izvedbe, tlačne stopnje PN 4 in termično varovana v skladu z zahtevami DVGW VP 301. V ceni uvodnice je zajeta vgradnja skupaj z vrtanjem zidu in vzpostavitvijo v prvotno stanje.</t>
  </si>
  <si>
    <t>Priključni sklop sestavljen iz:
- prehodnega kosa PE32/jeklo DN25,
- jeklene brezšivne srednjetežke črne cevi po DIN 2440, material St 38.5, DN25,
- zapornega organa DN25 iz jekla prirobnične izvedbe,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pritrditev na zid s pocinkano zaščitno cevjo in z napisom: GLAVNA PLINSKA ZAPORNA PIPA, dimenzije: 350x600x250 mm.</t>
  </si>
  <si>
    <t>Priključni sklop sestavljen iz:
- prehodnega kosa PE32/jeklo DN25,
- jeklene brezšivne srednjetežke črne cevi po DIN 2440, material St 38.5, DN25,
- zapornega organa DN25 iz jekla prirobnične izvedbe,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vgradnjo v zid in z napisom: GLAVNA PLINSKA ZAPORNA PIPA, dimenzije: 350x600x250 mm.</t>
  </si>
  <si>
    <t>PE110x6.6</t>
  </si>
  <si>
    <t>4.2.2</t>
  </si>
  <si>
    <t>PLINOVOD S-3581, PE63x5.8</t>
  </si>
  <si>
    <t>PLINOVOD S-3582, PE63x5.8</t>
  </si>
  <si>
    <t>PLINOVOD S-3583, PE63x5.8</t>
  </si>
  <si>
    <t>4.2.6</t>
  </si>
  <si>
    <t>S-2700_Cesta Dolomitskega odreda, 
Molska cesta, Šolska cesta</t>
  </si>
  <si>
    <t xml:space="preserve">S-3581_Vrhovčeva cesta </t>
  </si>
  <si>
    <t xml:space="preserve">S-3582_Rimska cesta </t>
  </si>
  <si>
    <t>S-3583_Cesta ob potoku</t>
  </si>
  <si>
    <t>S-3584_Ob cesti</t>
  </si>
  <si>
    <t>S-3585_Ob cesti</t>
  </si>
  <si>
    <t>S-3586_Cesta na Mele</t>
  </si>
  <si>
    <t>S-3587_Vrstna cesta</t>
  </si>
  <si>
    <t>S-3588_Aljaževa ulica</t>
  </si>
  <si>
    <t>S-3589_Rimska cesta</t>
  </si>
  <si>
    <t>S-3590_Rimska cesta</t>
  </si>
  <si>
    <t>S-3591_Ob cesti_Rimska cesta_Cesta borcev</t>
  </si>
  <si>
    <t>S-3592_Rimska cesta</t>
  </si>
  <si>
    <t>S-3593_Rimska cesta</t>
  </si>
  <si>
    <t>S-3594_Cesta na polje</t>
  </si>
  <si>
    <t>S-3595_Cesta v Lipovce</t>
  </si>
  <si>
    <t xml:space="preserve">S-3596_Vrhovčeva cesta </t>
  </si>
  <si>
    <t xml:space="preserve">S-3597_Vrhovčeva cesta </t>
  </si>
  <si>
    <t>S-3598_Cesta Dolomitskega odreda</t>
  </si>
  <si>
    <t>S-3599_Pionirska cesta</t>
  </si>
  <si>
    <t>S-3600_Cesta Dolomitskega odreda</t>
  </si>
  <si>
    <t>S-3601_Cesta Dolomitskega odreda</t>
  </si>
  <si>
    <t>S-3602_Cesta Osvobodilne fronte</t>
  </si>
  <si>
    <t>S-3603_Cesta Osvobodilne fronte</t>
  </si>
  <si>
    <t>S-3604_Pot na Ferjanko</t>
  </si>
  <si>
    <t>4.1</t>
  </si>
  <si>
    <t>GRADBENA DELA</t>
  </si>
  <si>
    <t>PLINOVOD S 2700, PE110x6,6</t>
  </si>
  <si>
    <t>Cesta Dolomitskega odreda
Molska cesta 
Šolska cesta</t>
  </si>
  <si>
    <t>Vrhovčeva cesta</t>
  </si>
  <si>
    <t>Rimska cesta</t>
  </si>
  <si>
    <t>Cesta ob potoku</t>
  </si>
  <si>
    <t>PLINOVOD S-3584, PE63x5.8</t>
  </si>
  <si>
    <t>Ob Cesti</t>
  </si>
  <si>
    <t>PLINOVOD S-3585, PE63x5.8</t>
  </si>
  <si>
    <t>PLINOVOD S-3586, PE63x5.8</t>
  </si>
  <si>
    <t>Cesta na Mele</t>
  </si>
  <si>
    <t>PLINOVOD S-3587, PE63x5.8</t>
  </si>
  <si>
    <t>Vrstna cesta</t>
  </si>
  <si>
    <t>PLINOVOD S-3588, PE63x5.8</t>
  </si>
  <si>
    <t>Aljaževa ulica</t>
  </si>
  <si>
    <t>PLINOVOD S-3589, PE63x5.8</t>
  </si>
  <si>
    <t>PLINOVOD S-3590, PE63x5.8</t>
  </si>
  <si>
    <t>PLINOVOD S-3591, PE63x5.8</t>
  </si>
  <si>
    <t>Ob cesti
Rimska cesta
Cesta borcev</t>
  </si>
  <si>
    <t>PLINOVOD S-3592, PE63x5.8</t>
  </si>
  <si>
    <t>PLINOVOD S-3593, PE63x5.8</t>
  </si>
  <si>
    <t>PLINOVOD S-3594, PE63x5.8</t>
  </si>
  <si>
    <t>Cesta na polje</t>
  </si>
  <si>
    <t>PLINOVOD S-3595, PE63x5.8</t>
  </si>
  <si>
    <t>Cesta v Lipovce</t>
  </si>
  <si>
    <t>PLINOVOD S-3596, PE63x5.8</t>
  </si>
  <si>
    <t xml:space="preserve">Vrhovčeva cesta </t>
  </si>
  <si>
    <t>PLINOVOD S-3597, PE63x5.8</t>
  </si>
  <si>
    <t>PLINOVOD S-3598, PE63x5.8</t>
  </si>
  <si>
    <t>Cesta Dolomitskega odreda</t>
  </si>
  <si>
    <t>PLINOVOD S-3599, PE63x5.8</t>
  </si>
  <si>
    <t>Pionirska cesta</t>
  </si>
  <si>
    <t>PLINOVOD S-3600, PE63x5.8</t>
  </si>
  <si>
    <t>PLINOVOD S-3601, PE63x5.8</t>
  </si>
  <si>
    <t>PLINOVOD S-3602, PE63x5.8</t>
  </si>
  <si>
    <t>Cesta Osvobodilne fronte</t>
  </si>
  <si>
    <t>PLINOVOD S-3603, PE63x5.8</t>
  </si>
  <si>
    <t>PLINOVOD S-3604, PE63x5.8</t>
  </si>
  <si>
    <t>Pot na Ferjanko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</si>
  <si>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</si>
  <si>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</si>
  <si>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</si>
  <si>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</si>
  <si>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</si>
  <si>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</si>
  <si>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</si>
  <si>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</si>
  <si>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</si>
  <si>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</si>
  <si>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</si>
  <si>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</si>
  <si>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</si>
  <si>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</si>
  <si>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</si>
  <si>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</si>
  <si>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</si>
  <si>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</si>
  <si>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</si>
  <si>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</si>
  <si>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 xml:space="preserve">PE63/63 </t>
  </si>
  <si>
    <t xml:space="preserve">PE110/110 </t>
  </si>
  <si>
    <t>Reducirni kos iz materiala PE100</t>
  </si>
  <si>
    <t>Reducirni kos iz materiala PE100.</t>
  </si>
  <si>
    <t>PE110/32</t>
  </si>
  <si>
    <t xml:space="preserve">DN 50/100 </t>
  </si>
  <si>
    <t>Prevezava plinovoda</t>
  </si>
  <si>
    <t>Prevezava novoprojektiranega plinovoda na obstoječe plinovodno omrežje, ki ga opravi distributer plina. (Obračun po dejanskih stroških distributerja!)</t>
  </si>
  <si>
    <t xml:space="preserve">PE63/32 </t>
  </si>
  <si>
    <t xml:space="preserve">SKUPAJ D + E </t>
  </si>
  <si>
    <t>III</t>
  </si>
  <si>
    <t>Zaščita podzemnih instalacij-plinovodi</t>
  </si>
  <si>
    <t>Fizična zaščita podzemnih instalacij (zaščitna cev l = 2,0m na obeh straneh zaprta s polstjo in objemko ter njeno obsutje).</t>
  </si>
  <si>
    <t>plinovod PE110 - Z.C. PE160</t>
  </si>
  <si>
    <t>R  E K A P I T U L A C I J A</t>
  </si>
  <si>
    <t>zap. št.</t>
  </si>
  <si>
    <t>ŠT. INV.</t>
  </si>
  <si>
    <t>OBJEKT</t>
  </si>
  <si>
    <t>vrednost                                               ( EUR )</t>
  </si>
  <si>
    <t>1. SKLOP</t>
  </si>
  <si>
    <t>S K U P A J     :</t>
  </si>
  <si>
    <t>2. SKLOP</t>
  </si>
  <si>
    <t>SKUPNA REKAPITULACIJA 1. + 2. SKLOP</t>
  </si>
  <si>
    <t>30II-876-000 Gradnja plinovoda na območju Jordanovega kota, Kačje vasi in naselja Mole</t>
  </si>
  <si>
    <t>30II0-876-00</t>
  </si>
  <si>
    <t xml:space="preserve"> Gradnja plinovoda na območju Jordanovega kota, Kačje vasi in naselja Mole</t>
  </si>
  <si>
    <t>Gradnja plinovoda na območju Črne vasi</t>
  </si>
  <si>
    <t xml:space="preserve">30II-799-000 </t>
  </si>
  <si>
    <t xml:space="preserve">Objekt: </t>
  </si>
  <si>
    <t>SKUPAJ  A + B + C</t>
  </si>
  <si>
    <t>A - GLAVNI PLINOVODI</t>
  </si>
  <si>
    <t>B - SKUPINSKI PRIKLJUČNI PLINOVOD</t>
  </si>
  <si>
    <t>C - PLINSKI PRIKLJUČKI - SON IN TIP I</t>
  </si>
  <si>
    <t>odsek</t>
  </si>
  <si>
    <t>šifra
plinovoda</t>
  </si>
  <si>
    <t>dolžina trase
plinovoda</t>
  </si>
  <si>
    <t>Črnovaška cesta - 
Črna vas</t>
  </si>
  <si>
    <t>S 4000</t>
  </si>
  <si>
    <t xml:space="preserve"> PE 100</t>
  </si>
  <si>
    <t>PE 110x6,6</t>
  </si>
  <si>
    <t>Črna vas 29 - 33A</t>
  </si>
  <si>
    <t>S 4006</t>
  </si>
  <si>
    <t>PE 63x5,8</t>
  </si>
  <si>
    <t>Ob Farjevcu</t>
  </si>
  <si>
    <t>S 4020</t>
  </si>
  <si>
    <t>Ob Farjevcu 29 - 33</t>
  </si>
  <si>
    <t>S 4016</t>
  </si>
  <si>
    <t>Ob Farjevcu 35 - 49</t>
  </si>
  <si>
    <t>S 4017</t>
  </si>
  <si>
    <t>Ob Farjevcu 59 - 67</t>
  </si>
  <si>
    <t>S 4018</t>
  </si>
  <si>
    <t xml:space="preserve">Brglezov štradon </t>
  </si>
  <si>
    <t>S 4010</t>
  </si>
  <si>
    <t>Črna vas 288 - 290B</t>
  </si>
  <si>
    <t>S 4035</t>
  </si>
  <si>
    <t>Črna vas 308 - 310</t>
  </si>
  <si>
    <t>S 4039</t>
  </si>
  <si>
    <t xml:space="preserve">S K U P A J - A:    </t>
  </si>
  <si>
    <t xml:space="preserve">B - SKUPINSKI PRIKLJUČNI PLINOVOD </t>
  </si>
  <si>
    <t>material priključka</t>
  </si>
  <si>
    <t>dimenzija
priključka</t>
  </si>
  <si>
    <t>dolžina
priključka</t>
  </si>
  <si>
    <t>Ižanska 284H-C - navezava na UNP</t>
  </si>
  <si>
    <t>SP 4005</t>
  </si>
  <si>
    <t>Črna vas 55 - 57 - navezava na UNP</t>
  </si>
  <si>
    <t>SP 4007</t>
  </si>
  <si>
    <t>Črna vas 72 - 72D - navezava na UNP</t>
  </si>
  <si>
    <t>SP 4008</t>
  </si>
  <si>
    <t>Črna vas 73 - 73C - navezava na UNP</t>
  </si>
  <si>
    <t>SP 4015</t>
  </si>
  <si>
    <t>Črna vas 75 - 85 - 
navezava na UNP</t>
  </si>
  <si>
    <t>SP 4001</t>
  </si>
  <si>
    <t>Črna vas 78 - 78E - 
navezava na UNP</t>
  </si>
  <si>
    <t>SP 4009</t>
  </si>
  <si>
    <t>Brglezov štradon 13 - 15C - navezava na UNP</t>
  </si>
  <si>
    <t>SP 4021</t>
  </si>
  <si>
    <t>Ob Farjevcu 24 - navezava na UNP</t>
  </si>
  <si>
    <t>SP 4022</t>
  </si>
  <si>
    <t>Ob Farjevcu 50 - 64 - navezava na UNP</t>
  </si>
  <si>
    <t>SP 4013</t>
  </si>
  <si>
    <t>Ob Farjevcu 42 - 48 - 
navezava na UNP</t>
  </si>
  <si>
    <t>SP 4019</t>
  </si>
  <si>
    <t>Ob Farjevcu 82 - 88 - navezava na UNP</t>
  </si>
  <si>
    <t>SP 4014</t>
  </si>
  <si>
    <t>Ob Farjevcu 74 - 80 - navezava na UNP</t>
  </si>
  <si>
    <t>SP 4027</t>
  </si>
  <si>
    <t>Brglezov štradon 23 - 23C - navezava na UNP</t>
  </si>
  <si>
    <t>SP 4028</t>
  </si>
  <si>
    <t>Črna vas 96 - 98E - 
navezava na UNP</t>
  </si>
  <si>
    <t>SP 4024</t>
  </si>
  <si>
    <t>Črna vas 100 - 102 - navezava na UNP</t>
  </si>
  <si>
    <t>SP 4025</t>
  </si>
  <si>
    <t>Črna vas 112 - 114 - navezava na UNP</t>
  </si>
  <si>
    <t>SP 4023</t>
  </si>
  <si>
    <t>Črna vas 115 - 115G - navezava na UNP</t>
  </si>
  <si>
    <t>SP 4026</t>
  </si>
  <si>
    <t>4.2.27</t>
  </si>
  <si>
    <t>Črna vas 154 - 154F - navezava na UNP</t>
  </si>
  <si>
    <t>SP 4029</t>
  </si>
  <si>
    <t>4.2.28</t>
  </si>
  <si>
    <t>Črna vas 187 - 189D - 
navezava na UNP</t>
  </si>
  <si>
    <t>SP 4031</t>
  </si>
  <si>
    <t>4.2.29</t>
  </si>
  <si>
    <t>Črna vas 191 - 193 - navezava na UNP</t>
  </si>
  <si>
    <t>SP 4032</t>
  </si>
  <si>
    <t>4.2.30</t>
  </si>
  <si>
    <t>Črna vas 203 - 203E - navezava na UNP</t>
  </si>
  <si>
    <t>SP 4033</t>
  </si>
  <si>
    <t>4.2.31</t>
  </si>
  <si>
    <t>Črna vas 233 - 233C - navezava na UNP</t>
  </si>
  <si>
    <t>SP 4034</t>
  </si>
  <si>
    <t>4.2.32</t>
  </si>
  <si>
    <t>Črna vas 292E - 292H - navezava na UNP</t>
  </si>
  <si>
    <t>SP 4037</t>
  </si>
  <si>
    <t>4.2.33</t>
  </si>
  <si>
    <t>Črna vas 265</t>
  </si>
  <si>
    <t>SP 4036</t>
  </si>
  <si>
    <t>4.2.34</t>
  </si>
  <si>
    <t>Črna vas 304 - 306 - navezava na UNP</t>
  </si>
  <si>
    <t>SP 4038</t>
  </si>
  <si>
    <t xml:space="preserve">S K U P A J - B : </t>
  </si>
  <si>
    <t>C - PLINSKI PRIKLJUČKI - SON in TIP I</t>
  </si>
  <si>
    <t>4.2.35</t>
  </si>
  <si>
    <t>PRIKLJUČEK - SON in TIP I</t>
  </si>
  <si>
    <t xml:space="preserve"> PE100 / PE32x3,0</t>
  </si>
  <si>
    <t xml:space="preserve">S K U P A J - C : </t>
  </si>
  <si>
    <t xml:space="preserve">4.2 </t>
  </si>
  <si>
    <t>PLINOVOD S 4000, PE 110x6,6</t>
  </si>
  <si>
    <t>ČRNOVAŠKA CESTA - ČRNA VAS</t>
  </si>
  <si>
    <t>Črna brezšivna cev</t>
  </si>
  <si>
    <r>
      <t xml:space="preserve">Cevovodi izdelani iz jeklenih cevi iz celega po </t>
    </r>
    <r>
      <rPr>
        <b/>
        <sz val="10"/>
        <rFont val="Arial"/>
        <family val="2"/>
        <charset val="238"/>
      </rPr>
      <t>DIN EN10216-1</t>
    </r>
    <r>
      <rPr>
        <sz val="10"/>
        <rFont val="Arial"/>
        <family val="2"/>
        <charset val="238"/>
      </rPr>
      <t xml:space="preserve">, material: </t>
    </r>
    <r>
      <rPr>
        <b/>
        <sz val="10"/>
        <rFont val="Arial"/>
        <family val="2"/>
        <charset val="238"/>
      </rPr>
      <t xml:space="preserve">P235TR2, </t>
    </r>
    <r>
      <rPr>
        <sz val="10"/>
        <rFont val="Arial"/>
        <family val="2"/>
        <charset val="238"/>
      </rPr>
      <t>W.nr.: 1.0255, skupaj z  varilnim materialom in dodatkom za razrez.</t>
    </r>
  </si>
  <si>
    <t>DN 100 (114,3 x 3,6)</t>
  </si>
  <si>
    <r>
      <t>m</t>
    </r>
    <r>
      <rPr>
        <vertAlign val="superscript"/>
        <sz val="10"/>
        <color indexed="8"/>
        <rFont val="Arial"/>
        <family val="2"/>
        <charset val="238"/>
      </rPr>
      <t>1</t>
    </r>
  </si>
  <si>
    <t>Jeklen cevni lok 90°</t>
  </si>
  <si>
    <r>
      <t xml:space="preserve">Jeklen cevni lok 90° po </t>
    </r>
    <r>
      <rPr>
        <b/>
        <sz val="10"/>
        <rFont val="Arial"/>
        <family val="2"/>
        <charset val="238"/>
      </rPr>
      <t>DIN EN 10253-1</t>
    </r>
    <r>
      <rPr>
        <sz val="10"/>
        <rFont val="Arial"/>
        <family val="2"/>
        <charset val="238"/>
      </rPr>
      <t xml:space="preserve">, tip: </t>
    </r>
    <r>
      <rPr>
        <b/>
        <sz val="10"/>
        <rFont val="Arial"/>
        <family val="2"/>
        <charset val="238"/>
      </rPr>
      <t>3D</t>
    </r>
    <r>
      <rPr>
        <sz val="10"/>
        <rFont val="Arial"/>
        <family val="2"/>
        <charset val="238"/>
      </rPr>
      <t xml:space="preserve">, material: </t>
    </r>
    <r>
      <rPr>
        <b/>
        <sz val="10"/>
        <rFont val="Arial"/>
        <family val="2"/>
        <charset val="238"/>
      </rPr>
      <t>S253</t>
    </r>
    <r>
      <rPr>
        <sz val="10"/>
        <rFont val="Arial"/>
        <family val="2"/>
        <charset val="238"/>
      </rPr>
      <t>, skupaj z varilnim, tesnilnim in pritrdilnim materialom.</t>
    </r>
  </si>
  <si>
    <t>Najem avtodvigala za potrebe montaže predvidenega jeklenega plinovoda</t>
  </si>
  <si>
    <t>Najem avtodvigala (HIAB) za ves čas montaže predvidenega jeklenega plinovoda, skupaj s transportom avtodvigala na in z gradbišča.</t>
  </si>
  <si>
    <t>ur</t>
  </si>
  <si>
    <t>Izolacija jeklenega plinovoda DN 100</t>
  </si>
  <si>
    <t xml:space="preserve">Izolacija neizoliranih delov jeklenega </t>
  </si>
  <si>
    <t>cevovoda (Raychem):</t>
  </si>
  <si>
    <t xml:space="preserve"> - Flexclad II - C30-75</t>
  </si>
  <si>
    <t>m</t>
  </si>
  <si>
    <t xml:space="preserve"> - Overflex - 75</t>
  </si>
  <si>
    <t xml:space="preserve"> - HTLP 60-DN 100</t>
  </si>
  <si>
    <t>Izvedba izolacije po navodilih proizvajalca</t>
  </si>
  <si>
    <t>Dodatna zaščita jeklenih cevi, tovarniško</t>
  </si>
  <si>
    <t>zaščitenih s PE izolacijo pred UV žarki</t>
  </si>
  <si>
    <t>z izolacijo FIBRA 900</t>
  </si>
  <si>
    <r>
      <t>m</t>
    </r>
    <r>
      <rPr>
        <vertAlign val="superscript"/>
        <sz val="10"/>
        <rFont val="Arial"/>
        <family val="2"/>
        <charset val="238"/>
      </rPr>
      <t>2</t>
    </r>
  </si>
  <si>
    <t>Rentgenska kontrola zvarov DN 100</t>
  </si>
  <si>
    <t>Rentgenska kontrola zvarov z vrednotenjem pregledanih zvarov inizdelavo zapisnika (100%).</t>
  </si>
  <si>
    <t>Kontrola prebojnost izolacije za cev DN 100</t>
  </si>
  <si>
    <t>Kontrola prebojnosti izolacije po celotni dolžini vgrajenega plinovoda ter izdelava zapisnika.</t>
  </si>
  <si>
    <t>Prehodni kos iz materiala PE 100-SDR 17/jeklo</t>
  </si>
  <si>
    <t>Prehodni kos PE/jeklo iz materiala PE 100.</t>
  </si>
  <si>
    <t>PE 110/DN 100</t>
  </si>
  <si>
    <t>Konzola na novi mostni konstrukciji</t>
  </si>
  <si>
    <t>Konzola ustrezne dimenzije za prehod nove plinske jeklene cevi. Upoštevana dobava in montaža konzole s pripadajočimi oporniki in objekmkami za plin.</t>
  </si>
  <si>
    <r>
      <t>Lok iz materiala PE100-45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</si>
  <si>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45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</si>
  <si>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r>
      <t>Lok iz materiala PE100-90</t>
    </r>
    <r>
      <rPr>
        <b/>
        <vertAlign val="superscript"/>
        <sz val="10"/>
        <rFont val="Arial"/>
        <family val="2"/>
        <charset val="238"/>
      </rPr>
      <t>0</t>
    </r>
  </si>
  <si>
    <r>
      <t>Lok iz materiala PE100, 90</t>
    </r>
    <r>
      <rPr>
        <vertAlign val="superscript"/>
        <sz val="10"/>
        <rFont val="Arial"/>
        <family val="2"/>
        <charset val="238"/>
      </rPr>
      <t>0</t>
    </r>
    <r>
      <rPr>
        <sz val="10"/>
        <rFont val="Arial"/>
        <family val="2"/>
        <charset val="238"/>
      </rPr>
      <t>.</t>
    </r>
  </si>
  <si>
    <t>PEsifon - kondenčna cev, izdelana iz materiala PE100 dimenzije PE63, dveh kolen dimenzije PE63, reducirnega kosa PE63/32,</t>
  </si>
  <si>
    <t xml:space="preserve">prehodnega kosa PE32/DN25, z jekleno krogelno pipo DN25 tlačne stopnje PN 4, z navojnima priključkoma in zaprto z navojnim </t>
  </si>
  <si>
    <t>čepom, skupaj s PVC cevjo, mivko potrebno za zapolnitev PVC cevi, dolžine cca 1,5m, ki se prilagodi na mestu vgradnje, ter varilnim, tesnilnim in vijačnim materialom (izdelan po priloženi skici)</t>
  </si>
  <si>
    <t xml:space="preserve">PEizpihovalna cev, izdelana iz cevi PE100, dimenzije PE63, kolena PE63, reducirnega kosa PE63/32, </t>
  </si>
  <si>
    <t>PE160</t>
  </si>
  <si>
    <t xml:space="preserve">DN 100/150 </t>
  </si>
  <si>
    <t>PLINOVOD S 4006, PE 63x5,8</t>
  </si>
  <si>
    <t>ČRNA VAS 29 - 33A</t>
  </si>
  <si>
    <t>PLINOVOD S 4020, PE 63x5,8</t>
  </si>
  <si>
    <t xml:space="preserve">OB FARJEVCU </t>
  </si>
  <si>
    <t>PLINOVOD S 4016, PE 63x5,8 - samo odcep</t>
  </si>
  <si>
    <t>OB FARJEVCU 29 - 33</t>
  </si>
  <si>
    <t>PLINOVOD S 4017, PE 63x5,8 - samo odcep</t>
  </si>
  <si>
    <t>OB FARJEVCU 35 - 49</t>
  </si>
  <si>
    <t>OB FARJEVCU 59 - 67</t>
  </si>
  <si>
    <t>PLINOVOD S 4010, PE 63x5,8</t>
  </si>
  <si>
    <t>BRGLEZOV ŠTRADON</t>
  </si>
  <si>
    <t>PLINOVOD S 4035, PE 63x5,8</t>
  </si>
  <si>
    <t>ČRNA VAS 288 - 290B</t>
  </si>
  <si>
    <t>PLINOVOD S 4039, PE 63x5,8</t>
  </si>
  <si>
    <t>ČRNA VAS 308 - 310</t>
  </si>
  <si>
    <t>SKUPINSKI PRIKLJ. PLINOVOD SP 4005, PE 63x5,8 - samo odcep</t>
  </si>
  <si>
    <t>Ižanska 284 H - C - navezava na UNP</t>
  </si>
  <si>
    <t>SKUPINSKI PRIKLJ. PLINOVOD SP 4007, PE 63x5,8 - samo odcep</t>
  </si>
  <si>
    <t>SKUPINSKI PRIKLJ. PLINOVOD SP 4008, PE 63x5,8 - samo odcep</t>
  </si>
  <si>
    <t>SKUPINSKI PRIKLJ. PLINOVOD SP 4015, PE 63x5,8 - samo odcep</t>
  </si>
  <si>
    <t>SKUPINSKI PRIKLJ. PLINOVOD SP 4001, PE 63x5,8 - samo odcep</t>
  </si>
  <si>
    <t>SKUPINSKI PRIKLJ. PLINOVOD SP 4009, PE 63x5,8 - samo odcep</t>
  </si>
  <si>
    <t>SKUPINSKI PRIKLJ. PLINOVOD SP 4021, PE 63x5,8 - samo odcep</t>
  </si>
  <si>
    <t>SKUPINSKI PRIKLJ. PLINOVOD SP 4022, PE 63x5,8 - samo odcep</t>
  </si>
  <si>
    <t>SKUPINSKI PRIKLJ. PLINOVOD SP 4013, PE 63x5,8 - samo odcep</t>
  </si>
  <si>
    <t>SKUPINSKI PRIKLJ. PLINOVOD SP 4019, PE 63x5,8 - samo odcep</t>
  </si>
  <si>
    <t>SKUPINSKI PRIKLJ. PLINOVOD SP 4014, PE 63x5,8 - samo odcep</t>
  </si>
  <si>
    <t>SKUPINSKI PRIKLJ. PLINOVOD SP 4027, PE 63x5,8 - samo odcep</t>
  </si>
  <si>
    <t>SKUPINSKI PRIKLJ. PLINOVOD SP 4028, PE 63x5,8 - samo odcep</t>
  </si>
  <si>
    <t>SKUPINSKI PRIKLJ. PLINOVOD SP 4024, PE 63x5,8 - samo odcep</t>
  </si>
  <si>
    <t>SKUPINSKI PRIKLJ. PLINOVOD SP 4025, PE 63x5,8 - samo odcep</t>
  </si>
  <si>
    <t>SKUPINSKI PRIKLJ. PLINOVOD SP 4023, PE 63x5,8 - samo odcep</t>
  </si>
  <si>
    <t>SKUPINSKI PRIKLJ. PLINOVOD SP 4026, PE 63x5,8 - samo odcep</t>
  </si>
  <si>
    <t>SKUPINSKI PRIKLJ. PLINOVOD SP 4029, PE 63x5,8 - samo odcep</t>
  </si>
  <si>
    <t>SKUPINSKI PRIKLJ. PLINOVOD SP 4031, PE 63x5,8 - samo odcep</t>
  </si>
  <si>
    <t>SKUPINSKI PRIKLJ. PLINOVOD SP 4032, PE 63x5,8 - samo odcep</t>
  </si>
  <si>
    <t>SKUPINSKI PRIKLJ. PLINOVOD SP 4033, PE 63x5,8 - samo odcep</t>
  </si>
  <si>
    <t>SKUPINSKI PRIKLJ. PLINOVOD SP 4034, PE 63x5,8 - samo odcep</t>
  </si>
  <si>
    <t>SKUPINSKI PRIKLJ. PLINOVOD SP 4037, PE 63x5,8 - samo odcep</t>
  </si>
  <si>
    <t>SKUPINSKI PRIKLJ. PLINOVOD SP 4036, PE 63x5,8 - samo odcep</t>
  </si>
  <si>
    <t>SKUPINSKI PRIKLJ. PLINOVOD SP 4038, PE 63x5,8 - samo odcep</t>
  </si>
  <si>
    <t>PRIKLJUČNI PLINOVODI (1 - 4 bar) - ocenjeno cca. 40 kom</t>
  </si>
  <si>
    <t>Priključni sklop sestavljen iz:</t>
  </si>
  <si>
    <t>- prehodnega kosa PE32/jeklo DN25,</t>
  </si>
  <si>
    <t>- jeklene brezšivne srednjetežke črne cevi po DIN 2440, material St 38.5, DN25,</t>
  </si>
  <si>
    <t xml:space="preserve">- zapornega organa DN25 iz jekla prirobnične izvedbe, tlačne stopnje PN 4, </t>
  </si>
  <si>
    <t>standardne dolžine, atestirana za zemeljski plin, z ročko za posluževanje, skupaj z izolirnim kosom in tesnilnim materialom, zaprta s slepo prirobnico,</t>
  </si>
  <si>
    <t xml:space="preserve">- omarice za zaporno pipo, izdelane iz nerjaveče pločevine po delavniški risbi proizvajalca, prirejene za pritrditev na zid s </t>
  </si>
  <si>
    <t>pocinkano zaščitno cevjo in z napisom: GLAVNA PLINSKA ZAPORNA PIPA,
dimenzije: 350x600x250 mm.</t>
  </si>
  <si>
    <t xml:space="preserve">- omarice za zaporno pipo, izdelane iz nerjaveče pločevine po delavniški risbi </t>
  </si>
  <si>
    <t>proizvajalca, prirejene za vgradnjo v zid in z napisom: GLAVNA PLINSKA ZAPORNA PIPA, dimenzije: 350x600x250 mm.</t>
  </si>
  <si>
    <t>JPE-SIR-313/20</t>
  </si>
  <si>
    <t>STROJNO INŠTALACIJSKA DELA</t>
  </si>
  <si>
    <t>30II-799-000 GRADNJA PLINOVODA NA OBMOČJU ČRNE VASI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</si>
</sst>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IT&quot;_-;\-* #,##0.00\ &quot;SIT&quot;_-;_-* &quot;-&quot;??\ &quot;SIT&quot;_-;_-@_-"/>
    <numFmt numFmtId="165" formatCode=";;;"/>
    <numFmt numFmtId="166" formatCode="#,##0.00\ [$€-1]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 CE"/>
      <charset val="238"/>
    </font>
    <font>
      <strike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69">
    <xf numFmtId="0" fontId="0" fillId="0" borderId="0" xfId="0"/>
    <xf numFmtId="0" fontId="3" fillId="0" borderId="0" xfId="0" applyFont="1" applyFill="1" applyProtection="1"/>
    <xf numFmtId="4" fontId="4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4" fontId="3" fillId="0" borderId="5" xfId="3" applyNumberFormat="1" applyFont="1" applyFill="1" applyBorder="1" applyAlignment="1" applyProtection="1">
      <alignment horizontal="right" vertical="center"/>
    </xf>
    <xf numFmtId="4" fontId="4" fillId="0" borderId="5" xfId="3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4" fontId="4" fillId="0" borderId="0" xfId="0" applyNumberFormat="1" applyFont="1" applyAlignment="1" applyProtection="1"/>
    <xf numFmtId="0" fontId="3" fillId="0" borderId="0" xfId="0" applyFont="1" applyProtection="1"/>
    <xf numFmtId="0" fontId="12" fillId="0" borderId="0" xfId="0" applyFont="1" applyProtection="1"/>
    <xf numFmtId="0" fontId="4" fillId="3" borderId="5" xfId="16" applyFont="1" applyFill="1" applyBorder="1" applyAlignment="1" applyProtection="1">
      <alignment horizontal="center" vertical="center"/>
    </xf>
    <xf numFmtId="0" fontId="4" fillId="0" borderId="5" xfId="16" applyFont="1" applyBorder="1" applyAlignment="1" applyProtection="1">
      <alignment horizontal="center" vertical="center"/>
    </xf>
    <xf numFmtId="4" fontId="4" fillId="0" borderId="5" xfId="16" applyNumberFormat="1" applyFont="1" applyBorder="1" applyAlignment="1" applyProtection="1">
      <alignment horizontal="right" vertical="center"/>
    </xf>
    <xf numFmtId="0" fontId="4" fillId="0" borderId="5" xfId="16" applyFont="1" applyFill="1" applyBorder="1" applyAlignment="1" applyProtection="1">
      <alignment horizontal="center" vertical="center"/>
    </xf>
    <xf numFmtId="4" fontId="4" fillId="0" borderId="5" xfId="16" applyNumberFormat="1" applyFont="1" applyFill="1" applyBorder="1" applyAlignment="1" applyProtection="1">
      <alignment horizontal="right" vertical="center"/>
    </xf>
    <xf numFmtId="4" fontId="4" fillId="0" borderId="0" xfId="3" applyNumberFormat="1" applyFont="1" applyFill="1" applyBorder="1" applyAlignment="1" applyProtection="1">
      <alignment horizontal="right"/>
    </xf>
    <xf numFmtId="0" fontId="4" fillId="0" borderId="10" xfId="16" applyFont="1" applyBorder="1" applyAlignment="1" applyProtection="1">
      <alignment horizontal="center" vertical="center"/>
    </xf>
    <xf numFmtId="0" fontId="4" fillId="0" borderId="10" xfId="16" applyFont="1" applyBorder="1" applyAlignment="1" applyProtection="1">
      <alignment vertical="center" wrapText="1"/>
    </xf>
    <xf numFmtId="0" fontId="3" fillId="0" borderId="10" xfId="16" applyFont="1" applyBorder="1" applyAlignment="1" applyProtection="1">
      <alignment vertical="center" wrapText="1"/>
    </xf>
    <xf numFmtId="4" fontId="4" fillId="0" borderId="10" xfId="16" applyNumberFormat="1" applyFont="1" applyBorder="1" applyAlignment="1" applyProtection="1">
      <alignment horizontal="right" vertical="center"/>
    </xf>
    <xf numFmtId="0" fontId="4" fillId="0" borderId="11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 vertical="center"/>
    </xf>
    <xf numFmtId="0" fontId="4" fillId="0" borderId="2" xfId="15" applyNumberFormat="1" applyFont="1" applyBorder="1" applyAlignment="1" applyProtection="1">
      <alignment horizontal="left"/>
    </xf>
    <xf numFmtId="0" fontId="3" fillId="0" borderId="2" xfId="15" applyNumberFormat="1" applyFont="1" applyBorder="1" applyAlignment="1" applyProtection="1">
      <alignment horizontal="left" vertical="top"/>
    </xf>
    <xf numFmtId="4" fontId="4" fillId="0" borderId="2" xfId="15" applyNumberFormat="1" applyFont="1" applyBorder="1" applyAlignment="1" applyProtection="1">
      <alignment horizontal="right" vertical="top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4" fontId="4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49" fontId="4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/>
    <xf numFmtId="4" fontId="4" fillId="0" borderId="2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Alignment="1" applyProtection="1">
      <alignment vertical="center"/>
    </xf>
    <xf numFmtId="2" fontId="3" fillId="0" borderId="2" xfId="15" applyNumberFormat="1" applyFont="1" applyFill="1" applyBorder="1" applyAlignment="1" applyProtection="1">
      <alignment horizontal="right" vertical="top"/>
    </xf>
    <xf numFmtId="49" fontId="4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4" fillId="0" borderId="2" xfId="15" applyNumberFormat="1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top"/>
    </xf>
    <xf numFmtId="0" fontId="5" fillId="0" borderId="16" xfId="0" applyFont="1" applyBorder="1" applyAlignment="1" applyProtection="1">
      <alignment horizontal="right"/>
    </xf>
    <xf numFmtId="0" fontId="5" fillId="0" borderId="16" xfId="0" applyFont="1" applyBorder="1" applyProtection="1"/>
    <xf numFmtId="4" fontId="5" fillId="0" borderId="16" xfId="0" applyNumberFormat="1" applyFont="1" applyBorder="1" applyAlignment="1" applyProtection="1">
      <alignment horizontal="center"/>
    </xf>
    <xf numFmtId="0" fontId="3" fillId="0" borderId="0" xfId="2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4" fontId="3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justify"/>
    </xf>
    <xf numFmtId="0" fontId="8" fillId="0" borderId="1" xfId="0" applyFont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justify"/>
    </xf>
    <xf numFmtId="0" fontId="3" fillId="0" borderId="16" xfId="0" applyFont="1" applyBorder="1" applyAlignment="1" applyProtection="1">
      <alignment vertical="top"/>
    </xf>
    <xf numFmtId="2" fontId="3" fillId="0" borderId="16" xfId="0" applyNumberFormat="1" applyFont="1" applyFill="1" applyBorder="1" applyAlignment="1" applyProtection="1">
      <alignment horizontal="right"/>
    </xf>
    <xf numFmtId="0" fontId="3" fillId="0" borderId="16" xfId="0" applyFont="1" applyBorder="1" applyAlignment="1" applyProtection="1"/>
    <xf numFmtId="4" fontId="3" fillId="0" borderId="16" xfId="0" applyNumberFormat="1" applyFont="1" applyBorder="1" applyAlignment="1" applyProtection="1"/>
    <xf numFmtId="0" fontId="8" fillId="0" borderId="16" xfId="0" applyFont="1" applyBorder="1" applyAlignment="1" applyProtection="1">
      <alignment vertical="top"/>
    </xf>
    <xf numFmtId="0" fontId="3" fillId="0" borderId="16" xfId="0" applyFont="1" applyBorder="1" applyAlignment="1" applyProtection="1">
      <alignment horizontal="justify"/>
    </xf>
    <xf numFmtId="4" fontId="3" fillId="0" borderId="16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8" fillId="0" borderId="0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 applyProtection="1"/>
    <xf numFmtId="4" fontId="3" fillId="0" borderId="0" xfId="0" applyNumberFormat="1" applyFont="1" applyBorder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0" xfId="1" applyFont="1" applyBorder="1" applyAlignment="1" applyProtection="1"/>
    <xf numFmtId="0" fontId="3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/>
    <xf numFmtId="0" fontId="3" fillId="0" borderId="16" xfId="1" applyFont="1" applyBorder="1" applyAlignment="1" applyProtection="1"/>
    <xf numFmtId="4" fontId="3" fillId="0" borderId="0" xfId="1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 vertical="top"/>
    </xf>
    <xf numFmtId="0" fontId="3" fillId="0" borderId="1" xfId="1" applyFont="1" applyBorder="1" applyAlignment="1" applyProtection="1"/>
    <xf numFmtId="0" fontId="3" fillId="0" borderId="0" xfId="1" applyFont="1" applyBorder="1" applyAlignment="1" applyProtection="1">
      <alignment vertical="top"/>
    </xf>
    <xf numFmtId="0" fontId="3" fillId="0" borderId="1" xfId="1" applyFont="1" applyBorder="1" applyAlignment="1" applyProtection="1">
      <alignment vertical="top"/>
    </xf>
    <xf numFmtId="0" fontId="3" fillId="0" borderId="16" xfId="1" applyFont="1" applyFill="1" applyBorder="1" applyAlignment="1" applyProtection="1">
      <alignment vertical="top"/>
    </xf>
    <xf numFmtId="0" fontId="3" fillId="0" borderId="16" xfId="1" applyFont="1" applyFill="1" applyBorder="1" applyAlignment="1" applyProtection="1">
      <alignment horizontal="right"/>
    </xf>
    <xf numFmtId="0" fontId="3" fillId="0" borderId="16" xfId="1" applyFont="1" applyFill="1" applyBorder="1" applyAlignment="1" applyProtection="1"/>
    <xf numFmtId="4" fontId="3" fillId="0" borderId="16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4" fontId="3" fillId="0" borderId="1" xfId="0" applyNumberFormat="1" applyFont="1" applyBorder="1" applyAlignment="1" applyProtection="1"/>
    <xf numFmtId="9" fontId="3" fillId="0" borderId="0" xfId="0" applyNumberFormat="1" applyFont="1" applyBorder="1" applyProtection="1"/>
    <xf numFmtId="0" fontId="3" fillId="0" borderId="1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165" fontId="3" fillId="0" borderId="16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/>
    </xf>
    <xf numFmtId="4" fontId="3" fillId="0" borderId="0" xfId="1" applyNumberFormat="1" applyFont="1" applyBorder="1" applyAlignment="1" applyProtection="1">
      <alignment horizontal="right"/>
    </xf>
    <xf numFmtId="4" fontId="3" fillId="0" borderId="16" xfId="1" applyNumberFormat="1" applyFont="1" applyBorder="1" applyAlignment="1" applyProtection="1">
      <alignment horizontal="right"/>
    </xf>
    <xf numFmtId="4" fontId="3" fillId="0" borderId="1" xfId="1" applyNumberFormat="1" applyFont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 vertical="top"/>
    </xf>
    <xf numFmtId="4" fontId="3" fillId="0" borderId="16" xfId="1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4" fillId="0" borderId="16" xfId="15" applyNumberFormat="1" applyFont="1" applyBorder="1" applyAlignment="1" applyProtection="1">
      <alignment horizontal="left"/>
    </xf>
    <xf numFmtId="0" fontId="3" fillId="0" borderId="16" xfId="15" applyNumberFormat="1" applyFont="1" applyBorder="1" applyAlignment="1" applyProtection="1">
      <alignment horizontal="right" vertical="top"/>
    </xf>
    <xf numFmtId="0" fontId="3" fillId="0" borderId="16" xfId="15" applyNumberFormat="1" applyFont="1" applyBorder="1" applyAlignment="1" applyProtection="1">
      <alignment horizontal="left" vertical="top"/>
    </xf>
    <xf numFmtId="4" fontId="4" fillId="0" borderId="16" xfId="15" applyNumberFormat="1" applyFont="1" applyBorder="1" applyAlignment="1" applyProtection="1">
      <alignment horizontal="right" vertical="top"/>
    </xf>
    <xf numFmtId="0" fontId="3" fillId="0" borderId="0" xfId="4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Protection="1"/>
    <xf numFmtId="49" fontId="8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/>
    </xf>
    <xf numFmtId="49" fontId="8" fillId="0" borderId="16" xfId="0" applyNumberFormat="1" applyFont="1" applyBorder="1" applyAlignment="1" applyProtection="1">
      <alignment horizontal="left" vertical="top"/>
    </xf>
    <xf numFmtId="4" fontId="3" fillId="0" borderId="16" xfId="3" applyNumberFormat="1" applyFont="1" applyBorder="1" applyAlignment="1" applyProtection="1">
      <alignment horizontal="right"/>
    </xf>
    <xf numFmtId="4" fontId="3" fillId="0" borderId="0" xfId="3" applyNumberFormat="1" applyFont="1" applyBorder="1" applyAlignment="1" applyProtection="1">
      <alignment horizontal="right"/>
    </xf>
    <xf numFmtId="49" fontId="3" fillId="0" borderId="0" xfId="4" applyNumberFormat="1" applyFont="1" applyBorder="1" applyAlignment="1" applyProtection="1">
      <alignment horizontal="left" vertical="top" wrapText="1"/>
    </xf>
    <xf numFmtId="49" fontId="3" fillId="0" borderId="16" xfId="0" applyNumberFormat="1" applyFont="1" applyBorder="1" applyAlignment="1" applyProtection="1">
      <alignment horizontal="left" vertical="top"/>
    </xf>
    <xf numFmtId="0" fontId="3" fillId="0" borderId="0" xfId="5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Border="1" applyProtection="1"/>
    <xf numFmtId="49" fontId="3" fillId="0" borderId="0" xfId="0" applyNumberFormat="1" applyFont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3" fillId="0" borderId="16" xfId="0" applyNumberFormat="1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 vertical="top"/>
    </xf>
    <xf numFmtId="4" fontId="3" fillId="0" borderId="16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9" fontId="3" fillId="0" borderId="0" xfId="0" applyNumberFormat="1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right"/>
    </xf>
    <xf numFmtId="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Protection="1"/>
    <xf numFmtId="165" fontId="3" fillId="0" borderId="16" xfId="0" applyNumberFormat="1" applyFont="1" applyBorder="1" applyAlignment="1" applyProtection="1">
      <alignment horizontal="center" vertical="center" textRotation="90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textRotation="90"/>
    </xf>
    <xf numFmtId="0" fontId="4" fillId="0" borderId="16" xfId="0" applyFont="1" applyBorder="1" applyAlignment="1" applyProtection="1">
      <alignment horizontal="left"/>
    </xf>
    <xf numFmtId="4" fontId="4" fillId="0" borderId="16" xfId="0" applyNumberFormat="1" applyFont="1" applyBorder="1" applyAlignment="1" applyProtection="1">
      <alignment horizontal="center"/>
    </xf>
    <xf numFmtId="0" fontId="4" fillId="0" borderId="0" xfId="8" applyFont="1" applyBorder="1" applyAlignment="1" applyProtection="1">
      <alignment horizontal="center" wrapText="1"/>
    </xf>
    <xf numFmtId="0" fontId="4" fillId="0" borderId="0" xfId="8" applyFont="1" applyBorder="1" applyAlignment="1" applyProtection="1">
      <alignment horizontal="left" wrapText="1"/>
    </xf>
    <xf numFmtId="0" fontId="3" fillId="0" borderId="0" xfId="8" applyFont="1" applyFill="1" applyBorder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/>
    </xf>
    <xf numFmtId="4" fontId="3" fillId="0" borderId="0" xfId="8" applyNumberFormat="1" applyFont="1" applyBorder="1" applyAlignment="1" applyProtection="1">
      <alignment horizontal="right"/>
    </xf>
    <xf numFmtId="0" fontId="4" fillId="0" borderId="0" xfId="8" applyFont="1" applyBorder="1" applyAlignment="1" applyProtection="1">
      <alignment horizontal="center"/>
    </xf>
    <xf numFmtId="0" fontId="3" fillId="0" borderId="0" xfId="8" applyFont="1" applyBorder="1" applyAlignment="1" applyProtection="1">
      <alignment horizontal="right" vertical="center"/>
    </xf>
    <xf numFmtId="4" fontId="6" fillId="0" borderId="0" xfId="8" applyNumberFormat="1" applyFont="1" applyBorder="1" applyAlignment="1" applyProtection="1">
      <alignment horizontal="center"/>
    </xf>
    <xf numFmtId="0" fontId="3" fillId="0" borderId="0" xfId="8" applyFont="1" applyBorder="1" applyAlignment="1" applyProtection="1">
      <alignment horizontal="center"/>
    </xf>
    <xf numFmtId="0" fontId="4" fillId="0" borderId="16" xfId="15" applyNumberFormat="1" applyFont="1" applyBorder="1" applyAlignment="1" applyProtection="1">
      <alignment horizontal="center" vertical="top"/>
    </xf>
    <xf numFmtId="4" fontId="3" fillId="0" borderId="0" xfId="5" applyNumberFormat="1" applyFont="1" applyBorder="1" applyAlignment="1" applyProtection="1">
      <alignment horizontal="right"/>
    </xf>
    <xf numFmtId="49" fontId="4" fillId="0" borderId="17" xfId="0" applyNumberFormat="1" applyFont="1" applyBorder="1" applyAlignment="1" applyProtection="1">
      <alignment horizontal="center" vertical="center" textRotation="9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textRotation="90"/>
    </xf>
    <xf numFmtId="4" fontId="4" fillId="0" borderId="17" xfId="0" applyNumberFormat="1" applyFont="1" applyBorder="1" applyAlignment="1" applyProtection="1">
      <alignment horizontal="right" vertical="center" textRotation="90" wrapText="1"/>
    </xf>
    <xf numFmtId="0" fontId="4" fillId="0" borderId="17" xfId="0" applyFont="1" applyBorder="1" applyAlignment="1" applyProtection="1">
      <alignment vertical="center" textRotation="90"/>
    </xf>
    <xf numFmtId="0" fontId="4" fillId="0" borderId="17" xfId="0" applyFont="1" applyBorder="1" applyAlignment="1" applyProtection="1">
      <alignment horizontal="left" vertical="center" textRotation="9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centerContinuous" vertical="top"/>
    </xf>
    <xf numFmtId="4" fontId="6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/>
    </xf>
    <xf numFmtId="0" fontId="4" fillId="3" borderId="5" xfId="16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/>
    </xf>
    <xf numFmtId="0" fontId="4" fillId="3" borderId="5" xfId="16" applyFont="1" applyFill="1" applyBorder="1" applyAlignment="1" applyProtection="1">
      <alignment horizontal="center" vertical="center" wrapText="1"/>
    </xf>
    <xf numFmtId="0" fontId="4" fillId="0" borderId="5" xfId="16" applyFont="1" applyBorder="1" applyAlignment="1" applyProtection="1">
      <alignment vertical="center" wrapText="1"/>
    </xf>
    <xf numFmtId="0" fontId="3" fillId="0" borderId="5" xfId="16" applyFont="1" applyBorder="1" applyAlignment="1" applyProtection="1">
      <alignment vertical="center" wrapText="1"/>
    </xf>
    <xf numFmtId="0" fontId="3" fillId="0" borderId="5" xfId="16" applyFont="1" applyBorder="1" applyAlignment="1" applyProtection="1">
      <alignment vertical="center"/>
    </xf>
    <xf numFmtId="4" fontId="3" fillId="0" borderId="0" xfId="8" applyNumberFormat="1" applyFont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4" fillId="3" borderId="5" xfId="16" applyFont="1" applyFill="1" applyBorder="1" applyAlignment="1" applyProtection="1">
      <alignment horizontal="center" vertical="center" wrapText="1"/>
    </xf>
    <xf numFmtId="0" fontId="4" fillId="0" borderId="5" xfId="16" applyFont="1" applyBorder="1" applyAlignment="1" applyProtection="1">
      <alignment vertical="center" wrapText="1"/>
    </xf>
    <xf numFmtId="0" fontId="3" fillId="0" borderId="5" xfId="16" applyFont="1" applyBorder="1" applyAlignment="1" applyProtection="1">
      <alignment vertical="center" wrapText="1"/>
    </xf>
    <xf numFmtId="0" fontId="3" fillId="0" borderId="5" xfId="16" applyFont="1" applyBorder="1" applyAlignment="1" applyProtection="1">
      <alignment vertical="center"/>
    </xf>
    <xf numFmtId="0" fontId="4" fillId="0" borderId="5" xfId="16" applyFont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49" fontId="15" fillId="0" borderId="0" xfId="0" applyNumberFormat="1" applyFont="1" applyProtection="1"/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9" fontId="19" fillId="0" borderId="18" xfId="0" applyNumberFormat="1" applyFont="1" applyBorder="1" applyAlignment="1" applyProtection="1">
      <alignment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166" fontId="5" fillId="0" borderId="12" xfId="0" applyNumberFormat="1" applyFont="1" applyBorder="1" applyAlignment="1" applyProtection="1">
      <alignment vertical="center"/>
    </xf>
    <xf numFmtId="0" fontId="9" fillId="0" borderId="0" xfId="0" applyFont="1" applyBorder="1" applyProtection="1"/>
    <xf numFmtId="49" fontId="5" fillId="0" borderId="0" xfId="0" applyNumberFormat="1" applyFont="1" applyBorder="1" applyAlignment="1" applyProtection="1">
      <alignment horizontal="center"/>
    </xf>
    <xf numFmtId="166" fontId="9" fillId="4" borderId="19" xfId="0" applyNumberFormat="1" applyFont="1" applyFill="1" applyBorder="1" applyProtection="1"/>
    <xf numFmtId="166" fontId="9" fillId="4" borderId="0" xfId="0" applyNumberFormat="1" applyFont="1" applyFill="1" applyBorder="1" applyProtection="1"/>
    <xf numFmtId="0" fontId="0" fillId="0" borderId="20" xfId="0" applyBorder="1"/>
    <xf numFmtId="0" fontId="20" fillId="0" borderId="0" xfId="0" applyFont="1"/>
    <xf numFmtId="166" fontId="9" fillId="5" borderId="21" xfId="0" applyNumberFormat="1" applyFont="1" applyFill="1" applyBorder="1" applyProtection="1"/>
    <xf numFmtId="49" fontId="5" fillId="0" borderId="12" xfId="0" applyNumberFormat="1" applyFont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3" fillId="0" borderId="0" xfId="0" applyFont="1" applyFill="1"/>
    <xf numFmtId="0" fontId="4" fillId="0" borderId="22" xfId="16" applyFont="1" applyBorder="1" applyAlignment="1" applyProtection="1">
      <alignment horizontal="center" vertical="center"/>
    </xf>
    <xf numFmtId="0" fontId="4" fillId="0" borderId="22" xfId="16" applyFont="1" applyBorder="1" applyAlignment="1" applyProtection="1">
      <alignment vertical="center" wrapText="1"/>
    </xf>
    <xf numFmtId="0" fontId="3" fillId="0" borderId="22" xfId="16" applyFont="1" applyBorder="1" applyAlignment="1" applyProtection="1">
      <alignment vertical="center" wrapText="1"/>
    </xf>
    <xf numFmtId="4" fontId="4" fillId="0" borderId="22" xfId="16" applyNumberFormat="1" applyFont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/>
    </xf>
    <xf numFmtId="4" fontId="4" fillId="0" borderId="5" xfId="3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/>
    </xf>
    <xf numFmtId="4" fontId="4" fillId="0" borderId="0" xfId="3" applyNumberFormat="1" applyFont="1" applyFill="1" applyBorder="1" applyAlignment="1" applyProtection="1">
      <alignment horizontal="center"/>
    </xf>
    <xf numFmtId="4" fontId="3" fillId="0" borderId="5" xfId="3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Continuous" vertical="top"/>
    </xf>
    <xf numFmtId="4" fontId="21" fillId="0" borderId="0" xfId="0" applyNumberFormat="1" applyFont="1" applyAlignment="1" applyProtection="1">
      <alignment horizontal="right" vertical="top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/>
    </xf>
    <xf numFmtId="4" fontId="4" fillId="0" borderId="1" xfId="0" applyNumberFormat="1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vertical="top" wrapText="1"/>
    </xf>
    <xf numFmtId="165" fontId="4" fillId="0" borderId="16" xfId="0" applyNumberFormat="1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right" vertical="top"/>
    </xf>
    <xf numFmtId="4" fontId="6" fillId="0" borderId="16" xfId="0" applyNumberFormat="1" applyFont="1" applyBorder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4" fontId="3" fillId="0" borderId="0" xfId="0" applyNumberFormat="1" applyFont="1" applyAlignment="1" applyProtection="1"/>
    <xf numFmtId="0" fontId="3" fillId="0" borderId="0" xfId="2" applyFont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justify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24" fillId="0" borderId="0" xfId="0" applyFont="1" applyFill="1" applyProtection="1"/>
    <xf numFmtId="4" fontId="24" fillId="0" borderId="0" xfId="0" applyNumberFormat="1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 vertical="top" wrapText="1"/>
    </xf>
    <xf numFmtId="4" fontId="24" fillId="0" borderId="0" xfId="0" applyNumberFormat="1" applyFont="1" applyFill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4" fontId="3" fillId="0" borderId="0" xfId="0" applyNumberFormat="1" applyFont="1" applyFill="1" applyAlignment="1" applyProtection="1"/>
    <xf numFmtId="0" fontId="3" fillId="0" borderId="0" xfId="2" applyFont="1" applyFill="1" applyAlignment="1" applyProtection="1">
      <alignment horizontal="left" wrapText="1"/>
    </xf>
    <xf numFmtId="0" fontId="26" fillId="0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left" wrapText="1"/>
    </xf>
    <xf numFmtId="0" fontId="24" fillId="0" borderId="0" xfId="0" applyFont="1" applyAlignment="1" applyProtection="1">
      <alignment horizontal="justify"/>
    </xf>
    <xf numFmtId="4" fontId="2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</xf>
    <xf numFmtId="2" fontId="24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2" fontId="3" fillId="0" borderId="0" xfId="0" applyNumberFormat="1" applyFont="1" applyFill="1" applyProtection="1"/>
    <xf numFmtId="4" fontId="3" fillId="0" borderId="0" xfId="0" applyNumberFormat="1" applyFont="1" applyFill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Border="1" applyProtection="1"/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top" wrapText="1" readingOrder="1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" fontId="3" fillId="0" borderId="0" xfId="1" applyNumberFormat="1" applyFont="1" applyAlignment="1" applyProtection="1">
      <alignment horizontal="right"/>
    </xf>
    <xf numFmtId="0" fontId="3" fillId="0" borderId="0" xfId="0" applyFont="1" applyFill="1" applyAlignment="1" applyProtection="1">
      <alignment vertical="top" wrapText="1"/>
    </xf>
    <xf numFmtId="0" fontId="8" fillId="0" borderId="0" xfId="0" applyFont="1" applyFill="1" applyAlignment="1" applyProtection="1">
      <alignment vertical="top"/>
    </xf>
    <xf numFmtId="4" fontId="3" fillId="0" borderId="0" xfId="0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4" fontId="3" fillId="0" borderId="0" xfId="1" applyNumberFormat="1" applyFont="1" applyFill="1" applyAlignment="1" applyProtection="1">
      <alignment horizontal="right"/>
    </xf>
    <xf numFmtId="9" fontId="3" fillId="0" borderId="0" xfId="0" applyNumberFormat="1" applyFont="1" applyProtection="1"/>
    <xf numFmtId="0" fontId="3" fillId="0" borderId="2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3" fillId="0" borderId="0" xfId="0" applyFont="1" applyFill="1" applyAlignment="1" applyProtection="1">
      <alignment horizontal="left" wrapText="1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Fill="1" applyAlignment="1" applyProtection="1">
      <alignment horizontal="center" vertical="top"/>
    </xf>
    <xf numFmtId="4" fontId="6" fillId="0" borderId="0" xfId="0" applyNumberFormat="1" applyFont="1" applyFill="1" applyAlignment="1" applyProtection="1">
      <alignment horizontal="right" vertical="top"/>
    </xf>
    <xf numFmtId="49" fontId="4" fillId="0" borderId="0" xfId="0" applyNumberFormat="1" applyFont="1" applyBorder="1" applyAlignment="1" applyProtection="1">
      <alignment horizontal="center" vertical="center" textRotation="9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textRotation="90"/>
    </xf>
    <xf numFmtId="4" fontId="4" fillId="0" borderId="0" xfId="0" applyNumberFormat="1" applyFont="1" applyBorder="1" applyAlignment="1" applyProtection="1">
      <alignment horizontal="center" vertical="center" textRotation="90" wrapText="1"/>
    </xf>
    <xf numFmtId="0" fontId="3" fillId="0" borderId="0" xfId="18" applyFont="1" applyAlignment="1" applyProtection="1">
      <alignment horizontal="left" vertical="top" wrapText="1"/>
    </xf>
    <xf numFmtId="49" fontId="8" fillId="0" borderId="0" xfId="0" applyNumberFormat="1" applyFont="1" applyAlignment="1" applyProtection="1">
      <alignment horizontal="left" vertical="top"/>
    </xf>
    <xf numFmtId="4" fontId="3" fillId="0" borderId="0" xfId="3" applyNumberFormat="1" applyFont="1" applyAlignment="1" applyProtection="1">
      <alignment horizontal="right"/>
    </xf>
    <xf numFmtId="0" fontId="3" fillId="0" borderId="0" xfId="19" applyFont="1" applyAlignment="1" applyProtection="1">
      <alignment horizontal="right"/>
    </xf>
    <xf numFmtId="0" fontId="3" fillId="0" borderId="0" xfId="19" applyFont="1" applyProtection="1"/>
    <xf numFmtId="4" fontId="3" fillId="0" borderId="0" xfId="19" applyNumberFormat="1" applyFont="1" applyAlignment="1" applyProtection="1">
      <alignment horizontal="right"/>
    </xf>
    <xf numFmtId="0" fontId="3" fillId="0" borderId="0" xfId="0" applyFont="1" applyFill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49" fontId="3" fillId="0" borderId="0" xfId="18" applyNumberFormat="1" applyFont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top"/>
    </xf>
    <xf numFmtId="0" fontId="3" fillId="0" borderId="2" xfId="0" applyFont="1" applyBorder="1" applyProtection="1"/>
    <xf numFmtId="4" fontId="4" fillId="0" borderId="2" xfId="0" applyNumberFormat="1" applyFont="1" applyBorder="1" applyProtection="1"/>
    <xf numFmtId="49" fontId="22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49" fontId="5" fillId="0" borderId="0" xfId="0" applyNumberFormat="1" applyFont="1" applyAlignment="1" applyProtection="1">
      <alignment vertical="center"/>
    </xf>
  </cellXfs>
  <cellStyles count="20">
    <cellStyle name="Navadno" xfId="0" builtinId="0"/>
    <cellStyle name="Navadno 15" xfId="6"/>
    <cellStyle name="Navadno 16" xfId="7"/>
    <cellStyle name="Navadno 2 50" xfId="8"/>
    <cellStyle name="Navadno 49" xfId="9"/>
    <cellStyle name="Navadno 50" xfId="10"/>
    <cellStyle name="Navadno 51" xfId="14"/>
    <cellStyle name="Navadno 52" xfId="12"/>
    <cellStyle name="Navadno 53" xfId="13"/>
    <cellStyle name="Navadno 54" xfId="11"/>
    <cellStyle name="Navadno_POPIS DEL ZA GRADBENA DELA ILOVICA1" xfId="16"/>
    <cellStyle name="Normal_N36023 (2)" xfId="1"/>
    <cellStyle name="Normal_N36023 (2)_popisi_plin_1bar_20090805" xfId="5"/>
    <cellStyle name="Normal_N36023 (2)_popisi_plin_1bar_20090805 2" xfId="19"/>
    <cellStyle name="Normal_PL_SD" xfId="2"/>
    <cellStyle name="Normal_PL_SD_popisi_plin_1bar_20090805" xfId="4"/>
    <cellStyle name="Normal_PL_SD_popisi_plin_1bar_20090805 2" xfId="18"/>
    <cellStyle name="Pojasnjevalno besedilo 2" xfId="15"/>
    <cellStyle name="Valuta" xfId="3" builtinId="4"/>
    <cellStyle name="Valuta 2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Silvo%202020/JN%20SJN,%20MOL%202020/JPE%20SIR%20215-20%20SD%20VO%20&#268;ufarjeva,%20Langusova/JPE%20SIR%20215-20%20popis-obr.%20predra&#269;una%20SD%20VO%20&#268;ufarjeva,%20Langus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D_PO_&#262;RNA%20VAS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na rek."/>
      <sheetName val="Rekapitulacija_1.sklop"/>
      <sheetName val="Vrocevod_T-200_SD"/>
      <sheetName val="Vrocevod_T-207_SD"/>
      <sheetName val="Vrocevod_T-210_SD"/>
      <sheetName val="Vrocevod_T-204_SD"/>
      <sheetName val="Vrocevod_T-219_SD"/>
      <sheetName val="Vrocevod_T-400_SD"/>
      <sheetName val="Vroc-priklj_P-524_SD"/>
      <sheetName val="Rekapitulacija_2.sklop"/>
      <sheetName val="T3400_SD"/>
      <sheetName val="T3400_SD_jašek_Lepi pot"/>
      <sheetName val="P1802_SD"/>
      <sheetName val="P1725_SD"/>
      <sheetName val="P1584_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_S 4000_SD"/>
      <sheetName val="2_S 4006 SD"/>
      <sheetName val="3_S 4020 SD"/>
      <sheetName val="4_S 4016 SD"/>
      <sheetName val="5_S 4017 SD"/>
      <sheetName val="6_S 4018 SD"/>
      <sheetName val="7_S 4010 SD"/>
      <sheetName val="8_S 4035 SD"/>
      <sheetName val="9_S 4039 SD "/>
      <sheetName val="10_SP 4005 SD"/>
      <sheetName val="11_SP 4007 SD"/>
      <sheetName val="12_SP 4008 SD"/>
      <sheetName val="13_SP 4015 SD"/>
      <sheetName val="14_SP 4001 SD"/>
      <sheetName val="15_SP 4009 SD"/>
      <sheetName val="16_SP 4021 SD"/>
      <sheetName val="17_SP 4022 SD"/>
      <sheetName val="18_SP 4013 SD"/>
      <sheetName val="19_SP 4019 SD"/>
      <sheetName val="20_SP 4014 SD"/>
      <sheetName val="21_SP 4027 SD"/>
      <sheetName val="22_SP 4028 SD"/>
      <sheetName val="23_SP 4024 SD"/>
      <sheetName val="24_SP 4025 SD"/>
      <sheetName val="25_SP 4023 SD"/>
      <sheetName val="26_SP 4026 SD"/>
      <sheetName val="27_SP 4029 SD"/>
      <sheetName val="28_SP 4031 SD"/>
      <sheetName val="29_SP 4032 SD"/>
      <sheetName val="30_SP 4033 SD"/>
      <sheetName val="31_SP 4034 SD"/>
      <sheetName val="32_SP 4037 SD"/>
      <sheetName val="33_SP 4036 SD"/>
      <sheetName val="34_SP 4038 SD"/>
      <sheetName val="35_priključki_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tabSelected="1" zoomScaleNormal="100" zoomScaleSheetLayoutView="91" workbookViewId="0">
      <selection activeCell="G14" sqref="G14"/>
    </sheetView>
  </sheetViews>
  <sheetFormatPr defaultRowHeight="12.75" x14ac:dyDescent="0.2"/>
  <cols>
    <col min="1" max="1" width="11.7109375" customWidth="1"/>
    <col min="2" max="2" width="14.28515625" customWidth="1"/>
    <col min="6" max="6" width="7.5703125" customWidth="1"/>
    <col min="7" max="7" width="26.85546875" customWidth="1"/>
    <col min="258" max="258" width="16.140625" customWidth="1"/>
    <col min="262" max="262" width="15.5703125" customWidth="1"/>
    <col min="263" max="263" width="21" customWidth="1"/>
    <col min="514" max="514" width="16.140625" customWidth="1"/>
    <col min="518" max="518" width="15.5703125" customWidth="1"/>
    <col min="519" max="519" width="21" customWidth="1"/>
    <col min="770" max="770" width="16.140625" customWidth="1"/>
    <col min="774" max="774" width="15.5703125" customWidth="1"/>
    <col min="775" max="775" width="21" customWidth="1"/>
    <col min="1026" max="1026" width="16.140625" customWidth="1"/>
    <col min="1030" max="1030" width="15.5703125" customWidth="1"/>
    <col min="1031" max="1031" width="21" customWidth="1"/>
    <col min="1282" max="1282" width="16.140625" customWidth="1"/>
    <col min="1286" max="1286" width="15.5703125" customWidth="1"/>
    <col min="1287" max="1287" width="21" customWidth="1"/>
    <col min="1538" max="1538" width="16.140625" customWidth="1"/>
    <col min="1542" max="1542" width="15.5703125" customWidth="1"/>
    <col min="1543" max="1543" width="21" customWidth="1"/>
    <col min="1794" max="1794" width="16.140625" customWidth="1"/>
    <col min="1798" max="1798" width="15.5703125" customWidth="1"/>
    <col min="1799" max="1799" width="21" customWidth="1"/>
    <col min="2050" max="2050" width="16.140625" customWidth="1"/>
    <col min="2054" max="2054" width="15.5703125" customWidth="1"/>
    <col min="2055" max="2055" width="21" customWidth="1"/>
    <col min="2306" max="2306" width="16.140625" customWidth="1"/>
    <col min="2310" max="2310" width="15.5703125" customWidth="1"/>
    <col min="2311" max="2311" width="21" customWidth="1"/>
    <col min="2562" max="2562" width="16.140625" customWidth="1"/>
    <col min="2566" max="2566" width="15.5703125" customWidth="1"/>
    <col min="2567" max="2567" width="21" customWidth="1"/>
    <col min="2818" max="2818" width="16.140625" customWidth="1"/>
    <col min="2822" max="2822" width="15.5703125" customWidth="1"/>
    <col min="2823" max="2823" width="21" customWidth="1"/>
    <col min="3074" max="3074" width="16.140625" customWidth="1"/>
    <col min="3078" max="3078" width="15.5703125" customWidth="1"/>
    <col min="3079" max="3079" width="21" customWidth="1"/>
    <col min="3330" max="3330" width="16.140625" customWidth="1"/>
    <col min="3334" max="3334" width="15.5703125" customWidth="1"/>
    <col min="3335" max="3335" width="21" customWidth="1"/>
    <col min="3586" max="3586" width="16.140625" customWidth="1"/>
    <col min="3590" max="3590" width="15.5703125" customWidth="1"/>
    <col min="3591" max="3591" width="21" customWidth="1"/>
    <col min="3842" max="3842" width="16.140625" customWidth="1"/>
    <col min="3846" max="3846" width="15.5703125" customWidth="1"/>
    <col min="3847" max="3847" width="21" customWidth="1"/>
    <col min="4098" max="4098" width="16.140625" customWidth="1"/>
    <col min="4102" max="4102" width="15.5703125" customWidth="1"/>
    <col min="4103" max="4103" width="21" customWidth="1"/>
    <col min="4354" max="4354" width="16.140625" customWidth="1"/>
    <col min="4358" max="4358" width="15.5703125" customWidth="1"/>
    <col min="4359" max="4359" width="21" customWidth="1"/>
    <col min="4610" max="4610" width="16.140625" customWidth="1"/>
    <col min="4614" max="4614" width="15.5703125" customWidth="1"/>
    <col min="4615" max="4615" width="21" customWidth="1"/>
    <col min="4866" max="4866" width="16.140625" customWidth="1"/>
    <col min="4870" max="4870" width="15.5703125" customWidth="1"/>
    <col min="4871" max="4871" width="21" customWidth="1"/>
    <col min="5122" max="5122" width="16.140625" customWidth="1"/>
    <col min="5126" max="5126" width="15.5703125" customWidth="1"/>
    <col min="5127" max="5127" width="21" customWidth="1"/>
    <col min="5378" max="5378" width="16.140625" customWidth="1"/>
    <col min="5382" max="5382" width="15.5703125" customWidth="1"/>
    <col min="5383" max="5383" width="21" customWidth="1"/>
    <col min="5634" max="5634" width="16.140625" customWidth="1"/>
    <col min="5638" max="5638" width="15.5703125" customWidth="1"/>
    <col min="5639" max="5639" width="21" customWidth="1"/>
    <col min="5890" max="5890" width="16.140625" customWidth="1"/>
    <col min="5894" max="5894" width="15.5703125" customWidth="1"/>
    <col min="5895" max="5895" width="21" customWidth="1"/>
    <col min="6146" max="6146" width="16.140625" customWidth="1"/>
    <col min="6150" max="6150" width="15.5703125" customWidth="1"/>
    <col min="6151" max="6151" width="21" customWidth="1"/>
    <col min="6402" max="6402" width="16.140625" customWidth="1"/>
    <col min="6406" max="6406" width="15.5703125" customWidth="1"/>
    <col min="6407" max="6407" width="21" customWidth="1"/>
    <col min="6658" max="6658" width="16.140625" customWidth="1"/>
    <col min="6662" max="6662" width="15.5703125" customWidth="1"/>
    <col min="6663" max="6663" width="21" customWidth="1"/>
    <col min="6914" max="6914" width="16.140625" customWidth="1"/>
    <col min="6918" max="6918" width="15.5703125" customWidth="1"/>
    <col min="6919" max="6919" width="21" customWidth="1"/>
    <col min="7170" max="7170" width="16.140625" customWidth="1"/>
    <col min="7174" max="7174" width="15.5703125" customWidth="1"/>
    <col min="7175" max="7175" width="21" customWidth="1"/>
    <col min="7426" max="7426" width="16.140625" customWidth="1"/>
    <col min="7430" max="7430" width="15.5703125" customWidth="1"/>
    <col min="7431" max="7431" width="21" customWidth="1"/>
    <col min="7682" max="7682" width="16.140625" customWidth="1"/>
    <col min="7686" max="7686" width="15.5703125" customWidth="1"/>
    <col min="7687" max="7687" width="21" customWidth="1"/>
    <col min="7938" max="7938" width="16.140625" customWidth="1"/>
    <col min="7942" max="7942" width="15.5703125" customWidth="1"/>
    <col min="7943" max="7943" width="21" customWidth="1"/>
    <col min="8194" max="8194" width="16.140625" customWidth="1"/>
    <col min="8198" max="8198" width="15.5703125" customWidth="1"/>
    <col min="8199" max="8199" width="21" customWidth="1"/>
    <col min="8450" max="8450" width="16.140625" customWidth="1"/>
    <col min="8454" max="8454" width="15.5703125" customWidth="1"/>
    <col min="8455" max="8455" width="21" customWidth="1"/>
    <col min="8706" max="8706" width="16.140625" customWidth="1"/>
    <col min="8710" max="8710" width="15.5703125" customWidth="1"/>
    <col min="8711" max="8711" width="21" customWidth="1"/>
    <col min="8962" max="8962" width="16.140625" customWidth="1"/>
    <col min="8966" max="8966" width="15.5703125" customWidth="1"/>
    <col min="8967" max="8967" width="21" customWidth="1"/>
    <col min="9218" max="9218" width="16.140625" customWidth="1"/>
    <col min="9222" max="9222" width="15.5703125" customWidth="1"/>
    <col min="9223" max="9223" width="21" customWidth="1"/>
    <col min="9474" max="9474" width="16.140625" customWidth="1"/>
    <col min="9478" max="9478" width="15.5703125" customWidth="1"/>
    <col min="9479" max="9479" width="21" customWidth="1"/>
    <col min="9730" max="9730" width="16.140625" customWidth="1"/>
    <col min="9734" max="9734" width="15.5703125" customWidth="1"/>
    <col min="9735" max="9735" width="21" customWidth="1"/>
    <col min="9986" max="9986" width="16.140625" customWidth="1"/>
    <col min="9990" max="9990" width="15.5703125" customWidth="1"/>
    <col min="9991" max="9991" width="21" customWidth="1"/>
    <col min="10242" max="10242" width="16.140625" customWidth="1"/>
    <col min="10246" max="10246" width="15.5703125" customWidth="1"/>
    <col min="10247" max="10247" width="21" customWidth="1"/>
    <col min="10498" max="10498" width="16.140625" customWidth="1"/>
    <col min="10502" max="10502" width="15.5703125" customWidth="1"/>
    <col min="10503" max="10503" width="21" customWidth="1"/>
    <col min="10754" max="10754" width="16.140625" customWidth="1"/>
    <col min="10758" max="10758" width="15.5703125" customWidth="1"/>
    <col min="10759" max="10759" width="21" customWidth="1"/>
    <col min="11010" max="11010" width="16.140625" customWidth="1"/>
    <col min="11014" max="11014" width="15.5703125" customWidth="1"/>
    <col min="11015" max="11015" width="21" customWidth="1"/>
    <col min="11266" max="11266" width="16.140625" customWidth="1"/>
    <col min="11270" max="11270" width="15.5703125" customWidth="1"/>
    <col min="11271" max="11271" width="21" customWidth="1"/>
    <col min="11522" max="11522" width="16.140625" customWidth="1"/>
    <col min="11526" max="11526" width="15.5703125" customWidth="1"/>
    <col min="11527" max="11527" width="21" customWidth="1"/>
    <col min="11778" max="11778" width="16.140625" customWidth="1"/>
    <col min="11782" max="11782" width="15.5703125" customWidth="1"/>
    <col min="11783" max="11783" width="21" customWidth="1"/>
    <col min="12034" max="12034" width="16.140625" customWidth="1"/>
    <col min="12038" max="12038" width="15.5703125" customWidth="1"/>
    <col min="12039" max="12039" width="21" customWidth="1"/>
    <col min="12290" max="12290" width="16.140625" customWidth="1"/>
    <col min="12294" max="12294" width="15.5703125" customWidth="1"/>
    <col min="12295" max="12295" width="21" customWidth="1"/>
    <col min="12546" max="12546" width="16.140625" customWidth="1"/>
    <col min="12550" max="12550" width="15.5703125" customWidth="1"/>
    <col min="12551" max="12551" width="21" customWidth="1"/>
    <col min="12802" max="12802" width="16.140625" customWidth="1"/>
    <col min="12806" max="12806" width="15.5703125" customWidth="1"/>
    <col min="12807" max="12807" width="21" customWidth="1"/>
    <col min="13058" max="13058" width="16.140625" customWidth="1"/>
    <col min="13062" max="13062" width="15.5703125" customWidth="1"/>
    <col min="13063" max="13063" width="21" customWidth="1"/>
    <col min="13314" max="13314" width="16.140625" customWidth="1"/>
    <col min="13318" max="13318" width="15.5703125" customWidth="1"/>
    <col min="13319" max="13319" width="21" customWidth="1"/>
    <col min="13570" max="13570" width="16.140625" customWidth="1"/>
    <col min="13574" max="13574" width="15.5703125" customWidth="1"/>
    <col min="13575" max="13575" width="21" customWidth="1"/>
    <col min="13826" max="13826" width="16.140625" customWidth="1"/>
    <col min="13830" max="13830" width="15.5703125" customWidth="1"/>
    <col min="13831" max="13831" width="21" customWidth="1"/>
    <col min="14082" max="14082" width="16.140625" customWidth="1"/>
    <col min="14086" max="14086" width="15.5703125" customWidth="1"/>
    <col min="14087" max="14087" width="21" customWidth="1"/>
    <col min="14338" max="14338" width="16.140625" customWidth="1"/>
    <col min="14342" max="14342" width="15.5703125" customWidth="1"/>
    <col min="14343" max="14343" width="21" customWidth="1"/>
    <col min="14594" max="14594" width="16.140625" customWidth="1"/>
    <col min="14598" max="14598" width="15.5703125" customWidth="1"/>
    <col min="14599" max="14599" width="21" customWidth="1"/>
    <col min="14850" max="14850" width="16.140625" customWidth="1"/>
    <col min="14854" max="14854" width="15.5703125" customWidth="1"/>
    <col min="14855" max="14855" width="21" customWidth="1"/>
    <col min="15106" max="15106" width="16.140625" customWidth="1"/>
    <col min="15110" max="15110" width="15.5703125" customWidth="1"/>
    <col min="15111" max="15111" width="21" customWidth="1"/>
    <col min="15362" max="15362" width="16.140625" customWidth="1"/>
    <col min="15366" max="15366" width="15.5703125" customWidth="1"/>
    <col min="15367" max="15367" width="21" customWidth="1"/>
    <col min="15618" max="15618" width="16.140625" customWidth="1"/>
    <col min="15622" max="15622" width="15.5703125" customWidth="1"/>
    <col min="15623" max="15623" width="21" customWidth="1"/>
    <col min="15874" max="15874" width="16.140625" customWidth="1"/>
    <col min="15878" max="15878" width="15.5703125" customWidth="1"/>
    <col min="15879" max="15879" width="21" customWidth="1"/>
    <col min="16130" max="16130" width="16.140625" customWidth="1"/>
    <col min="16134" max="16134" width="15.5703125" customWidth="1"/>
    <col min="16135" max="16135" width="21" customWidth="1"/>
  </cols>
  <sheetData>
    <row r="1" spans="1:7" ht="48" customHeight="1" x14ac:dyDescent="0.2">
      <c r="A1" s="364"/>
      <c r="B1" s="230"/>
      <c r="C1" s="231" t="s">
        <v>226</v>
      </c>
      <c r="D1" s="232"/>
      <c r="E1" s="232"/>
      <c r="F1" s="232"/>
      <c r="G1" s="233"/>
    </row>
    <row r="2" spans="1:7" ht="28.5" customHeight="1" x14ac:dyDescent="0.2">
      <c r="A2" s="364"/>
      <c r="B2" s="230"/>
      <c r="C2" s="365"/>
      <c r="D2" s="366"/>
      <c r="E2" s="366"/>
      <c r="F2" s="366"/>
      <c r="G2" s="367"/>
    </row>
    <row r="3" spans="1:7" ht="31.5" customHeight="1" x14ac:dyDescent="0.2">
      <c r="A3" s="364" t="s">
        <v>432</v>
      </c>
      <c r="B3" s="364"/>
      <c r="C3" s="368" t="s">
        <v>433</v>
      </c>
      <c r="D3" s="364"/>
      <c r="E3" s="364"/>
      <c r="F3" s="364"/>
      <c r="G3" s="364"/>
    </row>
    <row r="4" spans="1:7" ht="26.25" x14ac:dyDescent="0.2">
      <c r="A4" s="230"/>
      <c r="B4" s="230"/>
      <c r="C4" s="234"/>
      <c r="D4" s="235"/>
      <c r="E4" s="235"/>
      <c r="F4" s="235"/>
      <c r="G4" s="235"/>
    </row>
    <row r="5" spans="1:7" ht="40.5" x14ac:dyDescent="0.2">
      <c r="A5" s="236" t="s">
        <v>227</v>
      </c>
      <c r="B5" s="236" t="s">
        <v>228</v>
      </c>
      <c r="C5" s="237" t="s">
        <v>229</v>
      </c>
      <c r="D5" s="238"/>
      <c r="E5" s="238"/>
      <c r="F5" s="238"/>
      <c r="G5" s="239" t="s">
        <v>230</v>
      </c>
    </row>
    <row r="6" spans="1:7" ht="56.25" customHeight="1" thickBot="1" x14ac:dyDescent="0.25">
      <c r="A6" s="248" t="s">
        <v>231</v>
      </c>
      <c r="B6" s="249" t="s">
        <v>236</v>
      </c>
      <c r="C6" s="250" t="s">
        <v>237</v>
      </c>
      <c r="D6" s="251"/>
      <c r="E6" s="251"/>
      <c r="F6" s="251"/>
      <c r="G6" s="240">
        <f>'Rekapitulacija_SD 1. sklop'!G6</f>
        <v>0</v>
      </c>
    </row>
    <row r="7" spans="1:7" ht="30.75" customHeight="1" thickBot="1" x14ac:dyDescent="0.3">
      <c r="A7" s="241" t="s">
        <v>232</v>
      </c>
      <c r="B7" s="242"/>
      <c r="D7" s="45"/>
      <c r="E7" s="45"/>
      <c r="F7" s="45"/>
      <c r="G7" s="243">
        <f>SUM(G6:G6)</f>
        <v>0</v>
      </c>
    </row>
    <row r="8" spans="1:7" ht="18" x14ac:dyDescent="0.25">
      <c r="A8" s="241"/>
      <c r="B8" s="242"/>
      <c r="D8" s="45"/>
      <c r="E8" s="45"/>
      <c r="F8" s="45"/>
      <c r="G8" s="244"/>
    </row>
    <row r="9" spans="1:7" ht="40.5" x14ac:dyDescent="0.2">
      <c r="A9" s="236" t="s">
        <v>227</v>
      </c>
      <c r="B9" s="236" t="s">
        <v>228</v>
      </c>
      <c r="C9" s="237" t="s">
        <v>229</v>
      </c>
      <c r="D9" s="238"/>
      <c r="E9" s="238"/>
      <c r="F9" s="238"/>
      <c r="G9" s="239" t="s">
        <v>230</v>
      </c>
    </row>
    <row r="10" spans="1:7" ht="50.25" customHeight="1" thickBot="1" x14ac:dyDescent="0.25">
      <c r="A10" s="248" t="s">
        <v>233</v>
      </c>
      <c r="B10" s="249" t="s">
        <v>239</v>
      </c>
      <c r="C10" s="250" t="s">
        <v>238</v>
      </c>
      <c r="D10" s="251"/>
      <c r="E10" s="251"/>
      <c r="F10" s="251"/>
      <c r="G10" s="240">
        <f>'Rekapitulacija_SD 2. sklop'!G6</f>
        <v>0</v>
      </c>
    </row>
    <row r="11" spans="1:7" ht="29.25" customHeight="1" thickBot="1" x14ac:dyDescent="0.3">
      <c r="A11" s="241" t="s">
        <v>232</v>
      </c>
      <c r="B11" s="242"/>
      <c r="D11" s="45"/>
      <c r="E11" s="45"/>
      <c r="F11" s="45"/>
      <c r="G11" s="243">
        <f>SUM(G10:G10)</f>
        <v>0</v>
      </c>
    </row>
    <row r="13" spans="1:7" ht="13.5" thickBot="1" x14ac:dyDescent="0.25">
      <c r="A13" s="245"/>
      <c r="B13" s="245"/>
      <c r="C13" s="245"/>
      <c r="D13" s="245"/>
      <c r="E13" s="245"/>
      <c r="F13" s="245"/>
      <c r="G13" s="245"/>
    </row>
    <row r="14" spans="1:7" ht="30.75" customHeight="1" thickTop="1" thickBot="1" x14ac:dyDescent="0.3">
      <c r="A14" s="246" t="s">
        <v>234</v>
      </c>
      <c r="B14" s="246"/>
      <c r="C14" s="246"/>
      <c r="D14" s="246"/>
      <c r="E14" s="246"/>
      <c r="F14" s="246"/>
      <c r="G14" s="247">
        <f>G7+G11</f>
        <v>0</v>
      </c>
    </row>
    <row r="15" spans="1:7" s="246" customFormat="1" ht="18" x14ac:dyDescent="0.25">
      <c r="A15"/>
      <c r="B15"/>
      <c r="C15"/>
      <c r="D15"/>
      <c r="E15"/>
      <c r="F15"/>
      <c r="G15"/>
    </row>
  </sheetData>
  <sheetProtection password="CF65" sheet="1" objects="1" scenarios="1"/>
  <mergeCells count="5">
    <mergeCell ref="C1:G1"/>
    <mergeCell ref="C5:F5"/>
    <mergeCell ref="C6:F6"/>
    <mergeCell ref="C9:F9"/>
    <mergeCell ref="C10:F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&amp;L&amp;8ENERGETIKA LJUBLJANA d.o.o.&amp;R&amp;8JPE-SIR-313/20</oddHeader>
    <oddFooter>&amp;C&amp;9&amp;P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6"/>
  <sheetViews>
    <sheetView topLeftCell="A13" zoomScaleNormal="100" zoomScaleSheetLayoutView="70" workbookViewId="0">
      <selection activeCell="E24" sqref="E2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193</v>
      </c>
      <c r="B3" s="182" t="s">
        <v>164</v>
      </c>
      <c r="C3" s="183"/>
      <c r="D3" s="184"/>
    </row>
    <row r="4" spans="1:6" x14ac:dyDescent="0.2">
      <c r="A4" s="29"/>
      <c r="B4" s="182" t="s">
        <v>165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69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2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3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20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58</v>
      </c>
      <c r="C32" s="72"/>
      <c r="D32" s="69"/>
      <c r="E32" s="70"/>
      <c r="F32" s="70"/>
    </row>
    <row r="33" spans="1:6" ht="102" x14ac:dyDescent="0.2">
      <c r="A33" s="117"/>
      <c r="B33" s="89" t="s">
        <v>114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6"/>
      <c r="B36" s="106"/>
      <c r="C36" s="107"/>
      <c r="D36" s="108"/>
      <c r="E36" s="109"/>
      <c r="F36" s="127"/>
    </row>
    <row r="37" spans="1:6" x14ac:dyDescent="0.2">
      <c r="A37" s="121">
        <f>COUNT($A$7:A36)+1</f>
        <v>7</v>
      </c>
      <c r="B37" s="47" t="s">
        <v>19</v>
      </c>
      <c r="C37" s="68"/>
      <c r="D37" s="69"/>
      <c r="E37" s="70"/>
      <c r="F37" s="91"/>
    </row>
    <row r="38" spans="1:6" ht="25.5" x14ac:dyDescent="0.2">
      <c r="A38" s="117"/>
      <c r="B38" s="89" t="s">
        <v>76</v>
      </c>
      <c r="C38" s="68"/>
      <c r="D38" s="69"/>
      <c r="E38" s="70"/>
      <c r="F38" s="91"/>
    </row>
    <row r="39" spans="1:6" ht="14.25" x14ac:dyDescent="0.2">
      <c r="A39" s="117"/>
      <c r="B39" s="93"/>
      <c r="C39" s="68">
        <v>69</v>
      </c>
      <c r="D39" s="73" t="s">
        <v>22</v>
      </c>
      <c r="E39" s="28"/>
      <c r="F39" s="91">
        <f>C39*E39</f>
        <v>0</v>
      </c>
    </row>
    <row r="40" spans="1:6" x14ac:dyDescent="0.2">
      <c r="A40" s="119"/>
      <c r="B40" s="94"/>
      <c r="C40" s="110"/>
      <c r="D40" s="90"/>
      <c r="E40" s="112"/>
      <c r="F40" s="92"/>
    </row>
    <row r="41" spans="1:6" x14ac:dyDescent="0.2">
      <c r="A41" s="120"/>
      <c r="B41" s="77"/>
      <c r="C41" s="111"/>
      <c r="D41" s="79"/>
      <c r="E41" s="80"/>
      <c r="F41" s="83"/>
    </row>
    <row r="42" spans="1:6" x14ac:dyDescent="0.2">
      <c r="A42" s="121">
        <f>COUNT($A$7:A41)+1</f>
        <v>8</v>
      </c>
      <c r="B42" s="47" t="s">
        <v>77</v>
      </c>
      <c r="C42" s="68"/>
      <c r="D42" s="69"/>
      <c r="E42" s="91"/>
      <c r="F42" s="91"/>
    </row>
    <row r="43" spans="1:6" ht="38.25" x14ac:dyDescent="0.2">
      <c r="A43" s="117"/>
      <c r="B43" s="115" t="s">
        <v>12</v>
      </c>
      <c r="C43" s="68"/>
      <c r="D43" s="69"/>
      <c r="E43" s="70"/>
      <c r="F43" s="91"/>
    </row>
    <row r="44" spans="1:6" x14ac:dyDescent="0.2">
      <c r="A44" s="128"/>
      <c r="B44" s="93"/>
      <c r="C44" s="68"/>
      <c r="D44" s="113">
        <v>0.1</v>
      </c>
      <c r="E44" s="70"/>
      <c r="F44" s="91">
        <f>D44*(SUM(F9:F39))</f>
        <v>0</v>
      </c>
    </row>
    <row r="45" spans="1:6" x14ac:dyDescent="0.2">
      <c r="A45" s="129"/>
      <c r="B45" s="94"/>
      <c r="C45" s="110"/>
      <c r="D45" s="90"/>
      <c r="E45" s="92"/>
      <c r="F45" s="92"/>
    </row>
    <row r="46" spans="1:6" x14ac:dyDescent="0.2">
      <c r="A46" s="61"/>
      <c r="B46" s="48" t="s">
        <v>2</v>
      </c>
      <c r="C46" s="49"/>
      <c r="D46" s="50"/>
      <c r="E46" s="51" t="s">
        <v>26</v>
      </c>
      <c r="F46" s="52">
        <f>SUM(F9:F45)</f>
        <v>0</v>
      </c>
    </row>
  </sheetData>
  <sheetProtection algorithmName="SHA-512" hashValue="OR3Go6wFaYSl6TCiHZNwgBxpO/ZIOqo4i+BlQ69bvsNEH6AlD77tPRdGk9fIBHwUq/721Zo3K9CNwVamKTF1cg==" saltValue="t7TurYL+Xy4fWm1A+r7+8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25" zoomScaleNormal="100" zoomScaleSheetLayoutView="70" workbookViewId="0">
      <selection activeCell="E34" sqref="E3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194</v>
      </c>
      <c r="B3" s="182" t="s">
        <v>166</v>
      </c>
      <c r="C3" s="183"/>
      <c r="D3" s="184"/>
    </row>
    <row r="4" spans="1:6" x14ac:dyDescent="0.2">
      <c r="A4" s="29"/>
      <c r="B4" s="182" t="s">
        <v>167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121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2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23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59</v>
      </c>
      <c r="C37" s="72"/>
      <c r="D37" s="69"/>
      <c r="E37" s="69"/>
      <c r="F37" s="70"/>
    </row>
    <row r="38" spans="1:6" ht="102" x14ac:dyDescent="0.2">
      <c r="A38" s="117"/>
      <c r="B38" s="89" t="s">
        <v>115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3"/>
      <c r="F41" s="83"/>
    </row>
    <row r="42" spans="1:6" x14ac:dyDescent="0.2">
      <c r="A42" s="121">
        <f>COUNT($A$7:A40)+1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6"/>
      <c r="B46" s="106"/>
      <c r="C46" s="107"/>
      <c r="D46" s="108"/>
      <c r="E46" s="109"/>
      <c r="F46" s="127"/>
    </row>
    <row r="47" spans="1:6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ht="25.5" x14ac:dyDescent="0.2">
      <c r="A48" s="117"/>
      <c r="B48" s="89" t="s">
        <v>76</v>
      </c>
      <c r="C48" s="68"/>
      <c r="D48" s="69"/>
      <c r="E48" s="70"/>
      <c r="F48" s="91"/>
    </row>
    <row r="49" spans="1:6" ht="14.25" x14ac:dyDescent="0.2">
      <c r="A49" s="117"/>
      <c r="B49" s="93"/>
      <c r="C49" s="68">
        <v>121</v>
      </c>
      <c r="D49" s="73" t="s">
        <v>22</v>
      </c>
      <c r="E49" s="28"/>
      <c r="F49" s="91">
        <f>C49*E49</f>
        <v>0</v>
      </c>
    </row>
    <row r="50" spans="1:6" x14ac:dyDescent="0.2">
      <c r="A50" s="119"/>
      <c r="B50" s="94"/>
      <c r="C50" s="110"/>
      <c r="D50" s="90"/>
      <c r="E50" s="112"/>
      <c r="F50" s="92"/>
    </row>
    <row r="51" spans="1:6" x14ac:dyDescent="0.2">
      <c r="A51" s="120"/>
      <c r="B51" s="77"/>
      <c r="C51" s="111"/>
      <c r="D51" s="79"/>
      <c r="E51" s="80"/>
      <c r="F51" s="83"/>
    </row>
    <row r="52" spans="1:6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ht="38.25" x14ac:dyDescent="0.2">
      <c r="A53" s="117"/>
      <c r="B53" s="115" t="s">
        <v>12</v>
      </c>
      <c r="C53" s="68"/>
      <c r="D53" s="69"/>
      <c r="E53" s="70"/>
      <c r="F53" s="91"/>
    </row>
    <row r="54" spans="1:6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x14ac:dyDescent="0.2">
      <c r="A55" s="129"/>
      <c r="B55" s="94"/>
      <c r="C55" s="110"/>
      <c r="D55" s="90"/>
      <c r="E55" s="92"/>
      <c r="F55" s="92"/>
    </row>
    <row r="56" spans="1:6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W5Mnxfr2/NUtJZj7hGt0tyx0C0hV/brXQfJ0Phs62dH2p8ZI0mVXTfd/Z8B4+j/7gMQOvti5YpxQvigQENU1Nw==" saltValue="kN8b/aA/XGhV3SsgFndEz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81"/>
  <sheetViews>
    <sheetView topLeftCell="A55" zoomScaleNormal="100" zoomScaleSheetLayoutView="50" workbookViewId="0">
      <selection activeCell="E64" sqref="E6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195</v>
      </c>
      <c r="B3" s="182" t="s">
        <v>168</v>
      </c>
      <c r="C3" s="183"/>
      <c r="D3" s="184"/>
    </row>
    <row r="4" spans="1:6" x14ac:dyDescent="0.2">
      <c r="A4" s="29"/>
      <c r="B4" s="182" t="s">
        <v>157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346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6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3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62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0"/>
    </row>
    <row r="32" spans="1:6" x14ac:dyDescent="0.2">
      <c r="A32" s="121">
        <f>COUNT($A$7:A31)+1</f>
        <v>6</v>
      </c>
      <c r="B32" s="47" t="s">
        <v>81</v>
      </c>
      <c r="C32" s="72"/>
      <c r="D32" s="69"/>
      <c r="E32" s="91"/>
      <c r="F32" s="70"/>
    </row>
    <row r="33" spans="1:6" ht="25.5" x14ac:dyDescent="0.2">
      <c r="A33" s="117"/>
      <c r="B33" s="89" t="s">
        <v>88</v>
      </c>
      <c r="C33" s="72"/>
      <c r="D33" s="69"/>
      <c r="E33" s="70"/>
      <c r="F33" s="70"/>
    </row>
    <row r="34" spans="1:6" x14ac:dyDescent="0.2">
      <c r="A34" s="117"/>
      <c r="B34" s="71" t="s">
        <v>216</v>
      </c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81"/>
      <c r="C36" s="78"/>
      <c r="D36" s="79"/>
      <c r="E36" s="83"/>
      <c r="F36" s="83"/>
    </row>
    <row r="37" spans="1:6" x14ac:dyDescent="0.2">
      <c r="A37" s="121">
        <f>COUNT($A$7:A36)+1</f>
        <v>7</v>
      </c>
      <c r="B37" s="47" t="s">
        <v>68</v>
      </c>
      <c r="C37" s="72"/>
      <c r="D37" s="69"/>
      <c r="E37" s="70"/>
      <c r="F37" s="70"/>
    </row>
    <row r="38" spans="1:6" ht="25.5" x14ac:dyDescent="0.2">
      <c r="A38" s="117"/>
      <c r="B38" s="89" t="s">
        <v>15</v>
      </c>
      <c r="C38" s="72"/>
      <c r="D38" s="69"/>
      <c r="E38" s="70"/>
      <c r="F38" s="70"/>
    </row>
    <row r="39" spans="1:6" x14ac:dyDescent="0.2">
      <c r="A39" s="117"/>
      <c r="B39" s="93" t="s">
        <v>90</v>
      </c>
      <c r="C39" s="72">
        <v>5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0"/>
      <c r="F41" s="80"/>
    </row>
    <row r="42" spans="1:6" x14ac:dyDescent="0.2">
      <c r="A42" s="121">
        <f>COUNT($A$7:A39)+1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3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3"/>
      <c r="F46" s="83"/>
    </row>
    <row r="47" spans="1:6" x14ac:dyDescent="0.2">
      <c r="A47" s="121">
        <f>COUNT($A$7:A44)+1</f>
        <v>9</v>
      </c>
      <c r="B47" s="47" t="s">
        <v>59</v>
      </c>
      <c r="C47" s="72"/>
      <c r="D47" s="69"/>
      <c r="E47" s="69"/>
      <c r="F47" s="70"/>
    </row>
    <row r="48" spans="1:6" ht="102" x14ac:dyDescent="0.2">
      <c r="A48" s="117"/>
      <c r="B48" s="89" t="s">
        <v>115</v>
      </c>
      <c r="C48" s="72"/>
      <c r="D48" s="69"/>
      <c r="E48" s="70"/>
      <c r="F48" s="70"/>
    </row>
    <row r="49" spans="1:6" x14ac:dyDescent="0.2">
      <c r="A49" s="117"/>
      <c r="B49" s="93"/>
      <c r="C49" s="72">
        <v>1</v>
      </c>
      <c r="D49" s="69" t="s">
        <v>1</v>
      </c>
      <c r="E49" s="28"/>
      <c r="F49" s="91">
        <f>C49*E49</f>
        <v>0</v>
      </c>
    </row>
    <row r="50" spans="1:6" x14ac:dyDescent="0.2">
      <c r="A50" s="119"/>
      <c r="B50" s="94"/>
      <c r="C50" s="75"/>
      <c r="D50" s="90"/>
      <c r="E50" s="92"/>
      <c r="F50" s="92"/>
    </row>
    <row r="51" spans="1:6" x14ac:dyDescent="0.2">
      <c r="A51" s="120"/>
      <c r="B51" s="77"/>
      <c r="C51" s="78"/>
      <c r="D51" s="79"/>
      <c r="E51" s="83"/>
      <c r="F51" s="83"/>
    </row>
    <row r="52" spans="1:6" x14ac:dyDescent="0.2">
      <c r="A52" s="121">
        <f>COUNT($A$7:A49)+1</f>
        <v>10</v>
      </c>
      <c r="B52" s="47" t="s">
        <v>16</v>
      </c>
      <c r="C52" s="72"/>
      <c r="D52" s="95"/>
      <c r="E52" s="91"/>
      <c r="F52" s="123"/>
    </row>
    <row r="53" spans="1:6" ht="25.5" x14ac:dyDescent="0.2">
      <c r="A53" s="117"/>
      <c r="B53" s="67" t="s">
        <v>75</v>
      </c>
      <c r="C53" s="72"/>
      <c r="D53" s="69"/>
      <c r="E53" s="70"/>
      <c r="F53" s="70"/>
    </row>
    <row r="54" spans="1:6" ht="14.25" x14ac:dyDescent="0.2">
      <c r="A54" s="117"/>
      <c r="B54" s="71" t="s">
        <v>53</v>
      </c>
      <c r="C54" s="72">
        <v>4</v>
      </c>
      <c r="D54" s="73" t="s">
        <v>22</v>
      </c>
      <c r="E54" s="28"/>
      <c r="F54" s="91">
        <f>C54*E54</f>
        <v>0</v>
      </c>
    </row>
    <row r="55" spans="1:6" x14ac:dyDescent="0.2">
      <c r="A55" s="119"/>
      <c r="B55" s="74"/>
      <c r="C55" s="75"/>
      <c r="D55" s="76"/>
      <c r="E55" s="92"/>
      <c r="F55" s="92"/>
    </row>
    <row r="56" spans="1:6" x14ac:dyDescent="0.2">
      <c r="A56" s="120"/>
      <c r="B56" s="81"/>
      <c r="C56" s="78"/>
      <c r="D56" s="79"/>
      <c r="E56" s="83"/>
      <c r="F56" s="83"/>
    </row>
    <row r="57" spans="1:6" x14ac:dyDescent="0.2">
      <c r="A57" s="121">
        <f>COUNT($A$7:A46)+1</f>
        <v>9</v>
      </c>
      <c r="B57" s="47" t="s">
        <v>64</v>
      </c>
      <c r="C57" s="72"/>
      <c r="D57" s="69"/>
      <c r="E57" s="91"/>
      <c r="F57" s="91"/>
    </row>
    <row r="58" spans="1:6" ht="25.5" x14ac:dyDescent="0.2">
      <c r="A58" s="117"/>
      <c r="B58" s="96" t="s">
        <v>65</v>
      </c>
      <c r="C58" s="72"/>
      <c r="D58" s="85"/>
      <c r="E58" s="86"/>
      <c r="F58" s="86"/>
    </row>
    <row r="59" spans="1:6" x14ac:dyDescent="0.2">
      <c r="A59" s="117"/>
      <c r="B59" s="97" t="s">
        <v>217</v>
      </c>
      <c r="C59" s="72">
        <v>4</v>
      </c>
      <c r="D59" s="85" t="s">
        <v>1</v>
      </c>
      <c r="E59" s="28"/>
      <c r="F59" s="118">
        <f>C59*E59</f>
        <v>0</v>
      </c>
    </row>
    <row r="60" spans="1:6" x14ac:dyDescent="0.2">
      <c r="A60" s="119"/>
      <c r="B60" s="98"/>
      <c r="C60" s="75"/>
      <c r="D60" s="99"/>
      <c r="E60" s="92"/>
      <c r="F60" s="122"/>
    </row>
    <row r="61" spans="1:6" x14ac:dyDescent="0.2">
      <c r="A61" s="120"/>
      <c r="B61" s="81"/>
      <c r="C61" s="78"/>
      <c r="D61" s="100"/>
      <c r="E61" s="83"/>
      <c r="F61" s="124"/>
    </row>
    <row r="62" spans="1:6" x14ac:dyDescent="0.2">
      <c r="A62" s="121">
        <f>COUNT($A$7:A61)+1</f>
        <v>12</v>
      </c>
      <c r="B62" s="47" t="s">
        <v>17</v>
      </c>
      <c r="C62" s="72"/>
      <c r="D62" s="95"/>
      <c r="E62" s="91"/>
      <c r="F62" s="123"/>
    </row>
    <row r="63" spans="1:6" ht="25.5" x14ac:dyDescent="0.2">
      <c r="A63" s="117"/>
      <c r="B63" s="89" t="s">
        <v>18</v>
      </c>
      <c r="C63" s="72"/>
      <c r="D63" s="69"/>
      <c r="E63" s="70"/>
      <c r="F63" s="70"/>
    </row>
    <row r="64" spans="1:6" x14ac:dyDescent="0.2">
      <c r="A64" s="117"/>
      <c r="B64" s="97" t="s">
        <v>217</v>
      </c>
      <c r="C64" s="72">
        <v>2</v>
      </c>
      <c r="D64" s="69" t="s">
        <v>1</v>
      </c>
      <c r="E64" s="28"/>
      <c r="F64" s="91">
        <f>C64*E64</f>
        <v>0</v>
      </c>
    </row>
    <row r="65" spans="1:6" x14ac:dyDescent="0.2">
      <c r="A65" s="119"/>
      <c r="B65" s="98"/>
      <c r="C65" s="75"/>
      <c r="D65" s="90"/>
      <c r="E65" s="92"/>
      <c r="F65" s="92"/>
    </row>
    <row r="66" spans="1:6" x14ac:dyDescent="0.2">
      <c r="A66" s="120"/>
      <c r="B66" s="81"/>
      <c r="C66" s="78"/>
      <c r="D66" s="79"/>
      <c r="E66" s="83"/>
      <c r="F66" s="83"/>
    </row>
    <row r="67" spans="1:6" x14ac:dyDescent="0.2">
      <c r="A67" s="121">
        <f>COUNT($A$7:A66)+1</f>
        <v>13</v>
      </c>
      <c r="B67" s="47" t="s">
        <v>60</v>
      </c>
      <c r="C67" s="72"/>
      <c r="D67" s="69"/>
      <c r="E67" s="91"/>
      <c r="F67" s="91"/>
    </row>
    <row r="68" spans="1:6" ht="89.25" x14ac:dyDescent="0.2">
      <c r="A68" s="117"/>
      <c r="B68" s="89" t="s">
        <v>116</v>
      </c>
      <c r="C68" s="72"/>
      <c r="D68" s="95"/>
      <c r="E68" s="101"/>
      <c r="F68" s="101"/>
    </row>
    <row r="69" spans="1:6" x14ac:dyDescent="0.2">
      <c r="A69" s="117"/>
      <c r="B69" s="104"/>
      <c r="C69" s="72">
        <v>1</v>
      </c>
      <c r="D69" s="95" t="s">
        <v>1</v>
      </c>
      <c r="E69" s="28"/>
      <c r="F69" s="123">
        <f>C69*E69</f>
        <v>0</v>
      </c>
    </row>
    <row r="70" spans="1:6" x14ac:dyDescent="0.2">
      <c r="A70" s="119"/>
      <c r="B70" s="105"/>
      <c r="C70" s="75"/>
      <c r="D70" s="103"/>
      <c r="E70" s="92"/>
      <c r="F70" s="125"/>
    </row>
    <row r="71" spans="1:6" x14ac:dyDescent="0.2">
      <c r="A71" s="126"/>
      <c r="B71" s="106"/>
      <c r="C71" s="107"/>
      <c r="D71" s="108"/>
      <c r="E71" s="109"/>
      <c r="F71" s="127"/>
    </row>
    <row r="72" spans="1:6" x14ac:dyDescent="0.2">
      <c r="A72" s="121">
        <f>COUNT($A$7:A71)+1</f>
        <v>14</v>
      </c>
      <c r="B72" s="47" t="s">
        <v>19</v>
      </c>
      <c r="C72" s="68"/>
      <c r="D72" s="69"/>
      <c r="E72" s="70"/>
      <c r="F72" s="91"/>
    </row>
    <row r="73" spans="1:6" ht="25.5" x14ac:dyDescent="0.2">
      <c r="A73" s="117"/>
      <c r="B73" s="89" t="s">
        <v>76</v>
      </c>
      <c r="C73" s="68"/>
      <c r="D73" s="69"/>
      <c r="E73" s="70"/>
      <c r="F73" s="91"/>
    </row>
    <row r="74" spans="1:6" ht="14.25" x14ac:dyDescent="0.2">
      <c r="A74" s="117"/>
      <c r="B74" s="93"/>
      <c r="C74" s="68">
        <v>346</v>
      </c>
      <c r="D74" s="73" t="s">
        <v>22</v>
      </c>
      <c r="E74" s="28"/>
      <c r="F74" s="91">
        <f>C74*E74</f>
        <v>0</v>
      </c>
    </row>
    <row r="75" spans="1:6" x14ac:dyDescent="0.2">
      <c r="A75" s="119"/>
      <c r="B75" s="94"/>
      <c r="C75" s="110"/>
      <c r="D75" s="90"/>
      <c r="E75" s="112"/>
      <c r="F75" s="92"/>
    </row>
    <row r="76" spans="1:6" x14ac:dyDescent="0.2">
      <c r="A76" s="120"/>
      <c r="B76" s="77"/>
      <c r="C76" s="111"/>
      <c r="D76" s="79"/>
      <c r="E76" s="80"/>
      <c r="F76" s="83"/>
    </row>
    <row r="77" spans="1:6" x14ac:dyDescent="0.2">
      <c r="A77" s="121">
        <f>COUNT($A$7:A76)+1</f>
        <v>15</v>
      </c>
      <c r="B77" s="47" t="s">
        <v>77</v>
      </c>
      <c r="C77" s="68"/>
      <c r="D77" s="69"/>
      <c r="E77" s="91"/>
      <c r="F77" s="91"/>
    </row>
    <row r="78" spans="1:6" ht="38.25" x14ac:dyDescent="0.2">
      <c r="A78" s="117"/>
      <c r="B78" s="115" t="s">
        <v>12</v>
      </c>
      <c r="C78" s="68"/>
      <c r="D78" s="69"/>
      <c r="E78" s="70"/>
      <c r="F78" s="91"/>
    </row>
    <row r="79" spans="1:6" x14ac:dyDescent="0.2">
      <c r="A79" s="128"/>
      <c r="B79" s="93"/>
      <c r="C79" s="68"/>
      <c r="D79" s="113">
        <v>0.1</v>
      </c>
      <c r="E79" s="70"/>
      <c r="F79" s="91">
        <f>D79*(SUM(F9:F74))</f>
        <v>0</v>
      </c>
    </row>
    <row r="80" spans="1:6" x14ac:dyDescent="0.2">
      <c r="A80" s="129"/>
      <c r="B80" s="94"/>
      <c r="C80" s="110"/>
      <c r="D80" s="90"/>
      <c r="E80" s="92"/>
      <c r="F80" s="92"/>
    </row>
    <row r="81" spans="1:6" x14ac:dyDescent="0.2">
      <c r="A81" s="61"/>
      <c r="B81" s="48" t="s">
        <v>2</v>
      </c>
      <c r="C81" s="49"/>
      <c r="D81" s="50"/>
      <c r="E81" s="51" t="s">
        <v>26</v>
      </c>
      <c r="F81" s="52">
        <f>SUM(F9:F80)</f>
        <v>0</v>
      </c>
    </row>
  </sheetData>
  <sheetProtection algorithmName="SHA-512" hashValue="RWeB0mICjbDBAUdaeKO6qD1idVi7b4eW4v65v/3yRNk29ONJOJVDXXz0XqtnrP+2ntnh//C+H+iNKFiV+iTuRQ==" saltValue="AxCXfznVMKzJ0jQtgfruY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2" manualBreakCount="2">
    <brk id="40" max="5" man="1"/>
    <brk id="65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20" zoomScaleNormal="100" zoomScaleSheetLayoutView="50" workbookViewId="0">
      <selection activeCell="E34" sqref="E3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196</v>
      </c>
      <c r="B3" s="182" t="s">
        <v>169</v>
      </c>
      <c r="C3" s="183"/>
      <c r="D3" s="184"/>
    </row>
    <row r="4" spans="1:6" x14ac:dyDescent="0.2">
      <c r="A4" s="29"/>
      <c r="B4" s="182" t="s">
        <v>157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463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12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7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90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4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0"/>
      <c r="F36" s="80"/>
    </row>
    <row r="37" spans="1:6" x14ac:dyDescent="0.2">
      <c r="A37" s="121">
        <f>COUNT($A$7:A34)+1</f>
        <v>7</v>
      </c>
      <c r="B37" s="47" t="s">
        <v>58</v>
      </c>
      <c r="C37" s="72"/>
      <c r="D37" s="69"/>
      <c r="E37" s="70"/>
      <c r="F37" s="70"/>
    </row>
    <row r="38" spans="1:6" ht="102" x14ac:dyDescent="0.2">
      <c r="A38" s="117"/>
      <c r="B38" s="89" t="s">
        <v>114</v>
      </c>
      <c r="C38" s="72"/>
      <c r="D38" s="69"/>
      <c r="E38" s="70"/>
      <c r="F38" s="70"/>
    </row>
    <row r="39" spans="1:6" x14ac:dyDescent="0.2">
      <c r="A39" s="117"/>
      <c r="B39" s="93"/>
      <c r="C39" s="72">
        <v>3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3"/>
      <c r="F41" s="83"/>
    </row>
    <row r="42" spans="1:6" x14ac:dyDescent="0.2">
      <c r="A42" s="121">
        <f>COUNT($A$7:A39)+1</f>
        <v>8</v>
      </c>
      <c r="B42" s="47" t="s">
        <v>59</v>
      </c>
      <c r="C42" s="72"/>
      <c r="D42" s="69"/>
      <c r="E42" s="69"/>
      <c r="F42" s="70"/>
    </row>
    <row r="43" spans="1:6" ht="102" x14ac:dyDescent="0.2">
      <c r="A43" s="117"/>
      <c r="B43" s="89" t="s">
        <v>115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6"/>
      <c r="B46" s="106"/>
      <c r="C46" s="107"/>
      <c r="D46" s="108"/>
      <c r="E46" s="109"/>
      <c r="F46" s="127"/>
    </row>
    <row r="47" spans="1:6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ht="25.5" x14ac:dyDescent="0.2">
      <c r="A48" s="117"/>
      <c r="B48" s="89" t="s">
        <v>76</v>
      </c>
      <c r="C48" s="68"/>
      <c r="D48" s="69"/>
      <c r="E48" s="70"/>
      <c r="F48" s="91"/>
    </row>
    <row r="49" spans="1:6" ht="14.25" x14ac:dyDescent="0.2">
      <c r="A49" s="117"/>
      <c r="B49" s="93"/>
      <c r="C49" s="68">
        <v>463</v>
      </c>
      <c r="D49" s="73" t="s">
        <v>22</v>
      </c>
      <c r="E49" s="28"/>
      <c r="F49" s="91">
        <f>C49*E49</f>
        <v>0</v>
      </c>
    </row>
    <row r="50" spans="1:6" x14ac:dyDescent="0.2">
      <c r="A50" s="119"/>
      <c r="B50" s="94"/>
      <c r="C50" s="110"/>
      <c r="D50" s="90"/>
      <c r="E50" s="112"/>
      <c r="F50" s="92"/>
    </row>
    <row r="51" spans="1:6" x14ac:dyDescent="0.2">
      <c r="A51" s="120"/>
      <c r="B51" s="77"/>
      <c r="C51" s="111"/>
      <c r="D51" s="79"/>
      <c r="E51" s="80"/>
      <c r="F51" s="83"/>
    </row>
    <row r="52" spans="1:6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ht="38.25" x14ac:dyDescent="0.2">
      <c r="A53" s="117"/>
      <c r="B53" s="115" t="s">
        <v>12</v>
      </c>
      <c r="C53" s="68"/>
      <c r="D53" s="69"/>
      <c r="E53" s="70"/>
      <c r="F53" s="91"/>
    </row>
    <row r="54" spans="1:6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x14ac:dyDescent="0.2">
      <c r="A55" s="129"/>
      <c r="B55" s="94"/>
      <c r="C55" s="110"/>
      <c r="D55" s="90"/>
      <c r="E55" s="92"/>
      <c r="F55" s="92"/>
    </row>
    <row r="56" spans="1:6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VrLjAFBzn8pZ1DFbpU/Vo4MLSnKlGU1EbchTou+ws4cY0TMV1sEogeqzPgwK1FS/50Wlsgz9IrWGjh6f0RlWlg==" saltValue="kvfr98sswyc9mxdNmRqr4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86"/>
  <sheetViews>
    <sheetView topLeftCell="A55" zoomScaleNormal="100" zoomScaleSheetLayoutView="50" workbookViewId="0">
      <selection activeCell="E64" sqref="E6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197</v>
      </c>
      <c r="B3" s="182" t="s">
        <v>170</v>
      </c>
      <c r="C3" s="183"/>
      <c r="D3" s="184"/>
    </row>
    <row r="4" spans="1:6" ht="38.25" x14ac:dyDescent="0.2">
      <c r="A4" s="29"/>
      <c r="B4" s="187" t="s">
        <v>171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299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10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6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3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s="11" customFormat="1" x14ac:dyDescent="0.2">
      <c r="A26" s="120"/>
      <c r="B26" s="81"/>
      <c r="C26" s="78"/>
      <c r="D26" s="79"/>
      <c r="E26" s="83"/>
      <c r="F26" s="83"/>
    </row>
    <row r="27" spans="1:6" s="11" customFormat="1" x14ac:dyDescent="0.2">
      <c r="A27" s="121">
        <f>COUNT($A$7:A26)+1</f>
        <v>5</v>
      </c>
      <c r="B27" s="47" t="s">
        <v>38</v>
      </c>
      <c r="C27" s="72"/>
      <c r="D27" s="69"/>
      <c r="E27" s="70"/>
      <c r="F27" s="70"/>
    </row>
    <row r="28" spans="1:6" s="11" customFormat="1" ht="38.25" x14ac:dyDescent="0.2">
      <c r="A28" s="117"/>
      <c r="B28" s="89" t="s">
        <v>39</v>
      </c>
      <c r="C28" s="72"/>
      <c r="D28" s="69"/>
      <c r="E28" s="70"/>
      <c r="F28" s="70"/>
    </row>
    <row r="29" spans="1:6" s="11" customFormat="1" x14ac:dyDescent="0.2">
      <c r="A29" s="117"/>
      <c r="B29" s="71" t="s">
        <v>43</v>
      </c>
      <c r="C29" s="72">
        <v>1</v>
      </c>
      <c r="D29" s="69" t="s">
        <v>1</v>
      </c>
      <c r="E29" s="28"/>
      <c r="F29" s="91">
        <f>C29*E29</f>
        <v>0</v>
      </c>
    </row>
    <row r="30" spans="1:6" s="11" customFormat="1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0"/>
      <c r="F31" s="80"/>
    </row>
    <row r="32" spans="1:6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ht="25.5" x14ac:dyDescent="0.2">
      <c r="A33" s="117"/>
      <c r="B33" s="89" t="s">
        <v>67</v>
      </c>
      <c r="C33" s="72"/>
      <c r="D33" s="69"/>
      <c r="E33" s="70"/>
      <c r="F33" s="70"/>
    </row>
    <row r="34" spans="1:6" x14ac:dyDescent="0.2">
      <c r="A34" s="117"/>
      <c r="B34" s="71" t="s">
        <v>91</v>
      </c>
      <c r="C34" s="72">
        <v>71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0"/>
    </row>
    <row r="37" spans="1:6" x14ac:dyDescent="0.2">
      <c r="A37" s="121">
        <f>COUNT($A$7:A36)+1</f>
        <v>7</v>
      </c>
      <c r="B37" s="47" t="s">
        <v>81</v>
      </c>
      <c r="C37" s="72"/>
      <c r="D37" s="69"/>
      <c r="E37" s="91"/>
      <c r="F37" s="70"/>
    </row>
    <row r="38" spans="1:6" ht="25.5" x14ac:dyDescent="0.2">
      <c r="A38" s="117"/>
      <c r="B38" s="89" t="s">
        <v>88</v>
      </c>
      <c r="C38" s="72"/>
      <c r="D38" s="69"/>
      <c r="E38" s="70"/>
      <c r="F38" s="70"/>
    </row>
    <row r="39" spans="1:6" x14ac:dyDescent="0.2">
      <c r="A39" s="117"/>
      <c r="B39" s="71" t="s">
        <v>216</v>
      </c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74"/>
      <c r="C40" s="75"/>
      <c r="D40" s="90"/>
      <c r="E40" s="92"/>
      <c r="F40" s="92"/>
    </row>
    <row r="41" spans="1:6" x14ac:dyDescent="0.2">
      <c r="A41" s="120"/>
      <c r="B41" s="81"/>
      <c r="C41" s="78"/>
      <c r="D41" s="79"/>
      <c r="E41" s="83"/>
      <c r="F41" s="83"/>
    </row>
    <row r="42" spans="1:6" x14ac:dyDescent="0.2">
      <c r="A42" s="121">
        <f>COUNT($A$7:A41)+1</f>
        <v>8</v>
      </c>
      <c r="B42" s="47" t="s">
        <v>68</v>
      </c>
      <c r="C42" s="72"/>
      <c r="D42" s="69"/>
      <c r="E42" s="70"/>
      <c r="F42" s="70"/>
    </row>
    <row r="43" spans="1:6" ht="25.5" x14ac:dyDescent="0.2">
      <c r="A43" s="117"/>
      <c r="B43" s="89" t="s">
        <v>15</v>
      </c>
      <c r="C43" s="72"/>
      <c r="D43" s="69"/>
      <c r="E43" s="70"/>
      <c r="F43" s="70"/>
    </row>
    <row r="44" spans="1:6" x14ac:dyDescent="0.2">
      <c r="A44" s="117"/>
      <c r="B44" s="93" t="s">
        <v>90</v>
      </c>
      <c r="C44" s="72">
        <v>5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0"/>
      <c r="F46" s="80"/>
    </row>
    <row r="47" spans="1:6" x14ac:dyDescent="0.2">
      <c r="A47" s="121">
        <f>COUNT($A$7:A44)+1</f>
        <v>9</v>
      </c>
      <c r="B47" s="47" t="s">
        <v>58</v>
      </c>
      <c r="C47" s="72"/>
      <c r="D47" s="69"/>
      <c r="E47" s="70"/>
      <c r="F47" s="70"/>
    </row>
    <row r="48" spans="1:6" ht="102" x14ac:dyDescent="0.2">
      <c r="A48" s="117"/>
      <c r="B48" s="89" t="s">
        <v>114</v>
      </c>
      <c r="C48" s="72"/>
      <c r="D48" s="69"/>
      <c r="E48" s="70"/>
      <c r="F48" s="70"/>
    </row>
    <row r="49" spans="1:6" x14ac:dyDescent="0.2">
      <c r="A49" s="117"/>
      <c r="B49" s="93"/>
      <c r="C49" s="72">
        <v>3</v>
      </c>
      <c r="D49" s="69" t="s">
        <v>1</v>
      </c>
      <c r="E49" s="28"/>
      <c r="F49" s="91">
        <f>C49*E49</f>
        <v>0</v>
      </c>
    </row>
    <row r="50" spans="1:6" x14ac:dyDescent="0.2">
      <c r="A50" s="119"/>
      <c r="B50" s="94"/>
      <c r="C50" s="75"/>
      <c r="D50" s="90"/>
      <c r="E50" s="92"/>
      <c r="F50" s="92"/>
    </row>
    <row r="51" spans="1:6" x14ac:dyDescent="0.2">
      <c r="A51" s="120"/>
      <c r="B51" s="77"/>
      <c r="C51" s="78"/>
      <c r="D51" s="79"/>
      <c r="E51" s="83"/>
      <c r="F51" s="83"/>
    </row>
    <row r="52" spans="1:6" x14ac:dyDescent="0.2">
      <c r="A52" s="121">
        <f>COUNT($A$7:A49)+1</f>
        <v>10</v>
      </c>
      <c r="B52" s="47" t="s">
        <v>59</v>
      </c>
      <c r="C52" s="72"/>
      <c r="D52" s="69"/>
      <c r="E52" s="69"/>
      <c r="F52" s="70"/>
    </row>
    <row r="53" spans="1:6" ht="102" x14ac:dyDescent="0.2">
      <c r="A53" s="117"/>
      <c r="B53" s="89" t="s">
        <v>115</v>
      </c>
      <c r="C53" s="72"/>
      <c r="D53" s="69"/>
      <c r="E53" s="70"/>
      <c r="F53" s="70"/>
    </row>
    <row r="54" spans="1:6" x14ac:dyDescent="0.2">
      <c r="A54" s="117"/>
      <c r="B54" s="93"/>
      <c r="C54" s="72">
        <v>1</v>
      </c>
      <c r="D54" s="69" t="s">
        <v>1</v>
      </c>
      <c r="E54" s="28"/>
      <c r="F54" s="91">
        <f>C54*E54</f>
        <v>0</v>
      </c>
    </row>
    <row r="55" spans="1:6" x14ac:dyDescent="0.2">
      <c r="A55" s="119"/>
      <c r="B55" s="94"/>
      <c r="C55" s="75"/>
      <c r="D55" s="90"/>
      <c r="E55" s="92"/>
      <c r="F55" s="92"/>
    </row>
    <row r="56" spans="1:6" x14ac:dyDescent="0.2">
      <c r="A56" s="120"/>
      <c r="B56" s="77"/>
      <c r="C56" s="78"/>
      <c r="D56" s="79"/>
      <c r="E56" s="83"/>
      <c r="F56" s="83"/>
    </row>
    <row r="57" spans="1:6" x14ac:dyDescent="0.2">
      <c r="A57" s="121">
        <f>COUNT($A$7:A54)+1</f>
        <v>11</v>
      </c>
      <c r="B57" s="47" t="s">
        <v>16</v>
      </c>
      <c r="C57" s="72"/>
      <c r="D57" s="95"/>
      <c r="E57" s="91"/>
      <c r="F57" s="123"/>
    </row>
    <row r="58" spans="1:6" ht="25.5" x14ac:dyDescent="0.2">
      <c r="A58" s="117"/>
      <c r="B58" s="67" t="s">
        <v>75</v>
      </c>
      <c r="C58" s="72"/>
      <c r="D58" s="69"/>
      <c r="E58" s="70"/>
      <c r="F58" s="70"/>
    </row>
    <row r="59" spans="1:6" ht="14.25" x14ac:dyDescent="0.2">
      <c r="A59" s="117"/>
      <c r="B59" s="71" t="s">
        <v>53</v>
      </c>
      <c r="C59" s="72">
        <v>4</v>
      </c>
      <c r="D59" s="73" t="s">
        <v>22</v>
      </c>
      <c r="E59" s="28"/>
      <c r="F59" s="91">
        <f>C59*E59</f>
        <v>0</v>
      </c>
    </row>
    <row r="60" spans="1:6" x14ac:dyDescent="0.2">
      <c r="A60" s="119"/>
      <c r="B60" s="74"/>
      <c r="C60" s="75"/>
      <c r="D60" s="76"/>
      <c r="E60" s="92"/>
      <c r="F60" s="92"/>
    </row>
    <row r="61" spans="1:6" x14ac:dyDescent="0.2">
      <c r="A61" s="120"/>
      <c r="B61" s="81"/>
      <c r="C61" s="78"/>
      <c r="D61" s="79"/>
      <c r="E61" s="83"/>
      <c r="F61" s="83"/>
    </row>
    <row r="62" spans="1:6" x14ac:dyDescent="0.2">
      <c r="A62" s="121">
        <f>COUNT($A$7:A51)+1</f>
        <v>10</v>
      </c>
      <c r="B62" s="47" t="s">
        <v>64</v>
      </c>
      <c r="C62" s="72"/>
      <c r="D62" s="69"/>
      <c r="E62" s="91"/>
      <c r="F62" s="91"/>
    </row>
    <row r="63" spans="1:6" ht="25.5" x14ac:dyDescent="0.2">
      <c r="A63" s="117"/>
      <c r="B63" s="96" t="s">
        <v>65</v>
      </c>
      <c r="C63" s="72"/>
      <c r="D63" s="85"/>
      <c r="E63" s="86"/>
      <c r="F63" s="86"/>
    </row>
    <row r="64" spans="1:6" x14ac:dyDescent="0.2">
      <c r="A64" s="117"/>
      <c r="B64" s="97" t="s">
        <v>217</v>
      </c>
      <c r="C64" s="72">
        <v>4</v>
      </c>
      <c r="D64" s="85" t="s">
        <v>1</v>
      </c>
      <c r="E64" s="28"/>
      <c r="F64" s="118">
        <f>C64*E64</f>
        <v>0</v>
      </c>
    </row>
    <row r="65" spans="1:6" x14ac:dyDescent="0.2">
      <c r="A65" s="119"/>
      <c r="B65" s="98"/>
      <c r="C65" s="75"/>
      <c r="D65" s="99"/>
      <c r="E65" s="92"/>
      <c r="F65" s="122"/>
    </row>
    <row r="66" spans="1:6" x14ac:dyDescent="0.2">
      <c r="A66" s="120"/>
      <c r="B66" s="81"/>
      <c r="C66" s="78"/>
      <c r="D66" s="100"/>
      <c r="E66" s="83"/>
      <c r="F66" s="124"/>
    </row>
    <row r="67" spans="1:6" x14ac:dyDescent="0.2">
      <c r="A67" s="121">
        <f>COUNT($A$7:A66)+1</f>
        <v>13</v>
      </c>
      <c r="B67" s="47" t="s">
        <v>17</v>
      </c>
      <c r="C67" s="72"/>
      <c r="D67" s="95"/>
      <c r="E67" s="91"/>
      <c r="F67" s="123"/>
    </row>
    <row r="68" spans="1:6" ht="25.5" x14ac:dyDescent="0.2">
      <c r="A68" s="117"/>
      <c r="B68" s="89" t="s">
        <v>18</v>
      </c>
      <c r="C68" s="72"/>
      <c r="D68" s="69"/>
      <c r="E68" s="70"/>
      <c r="F68" s="70"/>
    </row>
    <row r="69" spans="1:6" x14ac:dyDescent="0.2">
      <c r="A69" s="117"/>
      <c r="B69" s="97" t="s">
        <v>217</v>
      </c>
      <c r="C69" s="72">
        <v>2</v>
      </c>
      <c r="D69" s="69" t="s">
        <v>1</v>
      </c>
      <c r="E69" s="28"/>
      <c r="F69" s="91">
        <f>C69*E69</f>
        <v>0</v>
      </c>
    </row>
    <row r="70" spans="1:6" x14ac:dyDescent="0.2">
      <c r="A70" s="119"/>
      <c r="B70" s="98"/>
      <c r="C70" s="75"/>
      <c r="D70" s="90"/>
      <c r="E70" s="92"/>
      <c r="F70" s="92"/>
    </row>
    <row r="71" spans="1:6" x14ac:dyDescent="0.2">
      <c r="A71" s="120"/>
      <c r="B71" s="81"/>
      <c r="C71" s="78"/>
      <c r="D71" s="79"/>
      <c r="E71" s="83"/>
      <c r="F71" s="83"/>
    </row>
    <row r="72" spans="1:6" x14ac:dyDescent="0.2">
      <c r="A72" s="121">
        <f>COUNT($A$7:A71)+1</f>
        <v>14</v>
      </c>
      <c r="B72" s="47" t="s">
        <v>60</v>
      </c>
      <c r="C72" s="72"/>
      <c r="D72" s="69"/>
      <c r="E72" s="91"/>
      <c r="F72" s="91"/>
    </row>
    <row r="73" spans="1:6" ht="89.25" x14ac:dyDescent="0.2">
      <c r="A73" s="117"/>
      <c r="B73" s="89" t="s">
        <v>116</v>
      </c>
      <c r="C73" s="72"/>
      <c r="D73" s="95"/>
      <c r="E73" s="101"/>
      <c r="F73" s="101"/>
    </row>
    <row r="74" spans="1:6" x14ac:dyDescent="0.2">
      <c r="A74" s="117"/>
      <c r="B74" s="104"/>
      <c r="C74" s="72">
        <v>1</v>
      </c>
      <c r="D74" s="95" t="s">
        <v>1</v>
      </c>
      <c r="E74" s="28"/>
      <c r="F74" s="123">
        <f>C74*E74</f>
        <v>0</v>
      </c>
    </row>
    <row r="75" spans="1:6" x14ac:dyDescent="0.2">
      <c r="A75" s="119"/>
      <c r="B75" s="105"/>
      <c r="C75" s="75"/>
      <c r="D75" s="103"/>
      <c r="E75" s="92"/>
      <c r="F75" s="125"/>
    </row>
    <row r="76" spans="1:6" x14ac:dyDescent="0.2">
      <c r="A76" s="126"/>
      <c r="B76" s="106"/>
      <c r="C76" s="107"/>
      <c r="D76" s="108"/>
      <c r="E76" s="109"/>
      <c r="F76" s="127"/>
    </row>
    <row r="77" spans="1:6" x14ac:dyDescent="0.2">
      <c r="A77" s="121">
        <f>COUNT($A$7:A76)+1</f>
        <v>15</v>
      </c>
      <c r="B77" s="47" t="s">
        <v>19</v>
      </c>
      <c r="C77" s="68"/>
      <c r="D77" s="69"/>
      <c r="E77" s="70"/>
      <c r="F77" s="91"/>
    </row>
    <row r="78" spans="1:6" ht="25.5" x14ac:dyDescent="0.2">
      <c r="A78" s="117"/>
      <c r="B78" s="89" t="s">
        <v>76</v>
      </c>
      <c r="C78" s="68"/>
      <c r="D78" s="69"/>
      <c r="E78" s="70"/>
      <c r="F78" s="91"/>
    </row>
    <row r="79" spans="1:6" ht="14.25" x14ac:dyDescent="0.2">
      <c r="A79" s="117"/>
      <c r="B79" s="93"/>
      <c r="C79" s="68">
        <v>299</v>
      </c>
      <c r="D79" s="73" t="s">
        <v>22</v>
      </c>
      <c r="E79" s="28"/>
      <c r="F79" s="91">
        <f>C79*E79</f>
        <v>0</v>
      </c>
    </row>
    <row r="80" spans="1:6" x14ac:dyDescent="0.2">
      <c r="A80" s="119"/>
      <c r="B80" s="94"/>
      <c r="C80" s="110"/>
      <c r="D80" s="90"/>
      <c r="E80" s="112"/>
      <c r="F80" s="92"/>
    </row>
    <row r="81" spans="1:6" x14ac:dyDescent="0.2">
      <c r="A81" s="120"/>
      <c r="B81" s="77"/>
      <c r="C81" s="111"/>
      <c r="D81" s="79"/>
      <c r="E81" s="80"/>
      <c r="F81" s="83"/>
    </row>
    <row r="82" spans="1:6" x14ac:dyDescent="0.2">
      <c r="A82" s="121">
        <f>COUNT($A$7:A81)+1</f>
        <v>16</v>
      </c>
      <c r="B82" s="47" t="s">
        <v>77</v>
      </c>
      <c r="C82" s="68"/>
      <c r="D82" s="69"/>
      <c r="E82" s="91"/>
      <c r="F82" s="91"/>
    </row>
    <row r="83" spans="1:6" ht="38.25" x14ac:dyDescent="0.2">
      <c r="A83" s="117"/>
      <c r="B83" s="115" t="s">
        <v>12</v>
      </c>
      <c r="C83" s="68"/>
      <c r="D83" s="69"/>
      <c r="E83" s="70"/>
      <c r="F83" s="91"/>
    </row>
    <row r="84" spans="1:6" x14ac:dyDescent="0.2">
      <c r="A84" s="128"/>
      <c r="B84" s="93"/>
      <c r="C84" s="68"/>
      <c r="D84" s="113">
        <v>0.1</v>
      </c>
      <c r="E84" s="70"/>
      <c r="F84" s="91">
        <f>D84*(SUM(F9:F79))</f>
        <v>0</v>
      </c>
    </row>
    <row r="85" spans="1:6" x14ac:dyDescent="0.2">
      <c r="A85" s="129"/>
      <c r="B85" s="94"/>
      <c r="C85" s="110"/>
      <c r="D85" s="90"/>
      <c r="E85" s="92"/>
      <c r="F85" s="92"/>
    </row>
    <row r="86" spans="1:6" x14ac:dyDescent="0.2">
      <c r="A86" s="61"/>
      <c r="B86" s="48" t="s">
        <v>2</v>
      </c>
      <c r="C86" s="49"/>
      <c r="D86" s="50"/>
      <c r="E86" s="51" t="s">
        <v>26</v>
      </c>
      <c r="F86" s="52">
        <f>SUM(F9:F85)</f>
        <v>0</v>
      </c>
    </row>
  </sheetData>
  <sheetProtection algorithmName="SHA-512" hashValue="mkVaUHHg0Os8UecPV6aQFW3avsX6Obv9GSFA9Dr8vq81PsMvrEZv41o6Vq/QGpWbCOM/vqD0xmF/P9+GKwBsGQ==" saltValue="pbpX4zC8OtiDLGhdmVVer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7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topLeftCell="A19" zoomScaleNormal="100" zoomScaleSheetLayoutView="50" workbookViewId="0">
      <selection activeCell="E29" sqref="E2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198</v>
      </c>
      <c r="B3" s="182" t="s">
        <v>172</v>
      </c>
      <c r="C3" s="183"/>
      <c r="D3" s="184"/>
    </row>
    <row r="4" spans="1:6" x14ac:dyDescent="0.2">
      <c r="A4" s="29"/>
      <c r="B4" s="182" t="s">
        <v>157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120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8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3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38</v>
      </c>
      <c r="C22" s="72"/>
      <c r="D22" s="69"/>
      <c r="E22" s="70"/>
      <c r="F22" s="70"/>
    </row>
    <row r="23" spans="1:6" ht="38.25" x14ac:dyDescent="0.2">
      <c r="A23" s="117"/>
      <c r="B23" s="89" t="s">
        <v>39</v>
      </c>
      <c r="C23" s="72"/>
      <c r="D23" s="69"/>
      <c r="E23" s="70"/>
      <c r="F23" s="70"/>
    </row>
    <row r="24" spans="1:6" x14ac:dyDescent="0.2">
      <c r="A24" s="117"/>
      <c r="B24" s="71" t="s">
        <v>43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37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59</v>
      </c>
      <c r="C37" s="72"/>
      <c r="D37" s="69"/>
      <c r="E37" s="69"/>
      <c r="F37" s="70"/>
    </row>
    <row r="38" spans="1:6" ht="102" x14ac:dyDescent="0.2">
      <c r="A38" s="117"/>
      <c r="B38" s="89" t="s">
        <v>115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120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jFPD8B7m0l33bQeoruOpBxgkpoLNeKKaLGKKdDZvEJBEUfVjG2wIpZ7VnBBOgA//EUdT0xzhru00EZ7iZfcv+g==" saltValue="1xLw4U3AaeAtB9h8W7Rkz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topLeftCell="A28" zoomScaleNormal="100" zoomScaleSheetLayoutView="50" workbookViewId="0">
      <selection activeCell="E44" sqref="E4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199</v>
      </c>
      <c r="B3" s="182" t="s">
        <v>173</v>
      </c>
      <c r="C3" s="183"/>
      <c r="D3" s="184"/>
    </row>
    <row r="4" spans="1:6" x14ac:dyDescent="0.2">
      <c r="A4" s="29"/>
      <c r="B4" s="182" t="s">
        <v>157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90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38</v>
      </c>
      <c r="C22" s="72"/>
      <c r="D22" s="69"/>
      <c r="E22" s="70"/>
      <c r="F22" s="70"/>
    </row>
    <row r="23" spans="1:6" ht="38.25" x14ac:dyDescent="0.2">
      <c r="A23" s="117"/>
      <c r="B23" s="89" t="s">
        <v>39</v>
      </c>
      <c r="C23" s="72"/>
      <c r="D23" s="69"/>
      <c r="E23" s="70"/>
      <c r="F23" s="70"/>
    </row>
    <row r="24" spans="1:6" x14ac:dyDescent="0.2">
      <c r="A24" s="117"/>
      <c r="B24" s="71" t="s">
        <v>43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23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59</v>
      </c>
      <c r="C37" s="72"/>
      <c r="D37" s="69"/>
      <c r="E37" s="69"/>
      <c r="F37" s="70"/>
    </row>
    <row r="38" spans="1:6" ht="102" x14ac:dyDescent="0.2">
      <c r="A38" s="117"/>
      <c r="B38" s="89" t="s">
        <v>115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90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MERq70HBmjNzZ31NWDZLkUVGGbwno2QcMgOX76tzy5ChbnNbD4C6DGPPkq6SUkD+TF3AXKg+bRZt9lOUF3b+ZQ==" saltValue="wFCe+nzXdmV/GqWfM3N4f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topLeftCell="A34" zoomScaleNormal="100" zoomScaleSheetLayoutView="50" workbookViewId="0">
      <selection activeCell="E44" sqref="E4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200</v>
      </c>
      <c r="B3" s="182" t="s">
        <v>174</v>
      </c>
      <c r="C3" s="183"/>
      <c r="D3" s="184"/>
    </row>
    <row r="4" spans="1:6" x14ac:dyDescent="0.2">
      <c r="A4" s="29"/>
      <c r="B4" s="182" t="s">
        <v>175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109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2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38</v>
      </c>
      <c r="C22" s="72"/>
      <c r="D22" s="69"/>
      <c r="E22" s="70"/>
      <c r="F22" s="70"/>
    </row>
    <row r="23" spans="1:6" ht="38.25" x14ac:dyDescent="0.2">
      <c r="A23" s="117"/>
      <c r="B23" s="89" t="s">
        <v>39</v>
      </c>
      <c r="C23" s="72"/>
      <c r="D23" s="69"/>
      <c r="E23" s="70"/>
      <c r="F23" s="70"/>
    </row>
    <row r="24" spans="1:6" x14ac:dyDescent="0.2">
      <c r="A24" s="117"/>
      <c r="B24" s="71" t="s">
        <v>43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21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58</v>
      </c>
      <c r="C37" s="72"/>
      <c r="D37" s="69"/>
      <c r="E37" s="70"/>
      <c r="F37" s="70"/>
    </row>
    <row r="38" spans="1:6" ht="102" x14ac:dyDescent="0.2">
      <c r="A38" s="117"/>
      <c r="B38" s="89" t="s">
        <v>114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109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g7I1IyvW6oTu5+lS/5NvLqC6cdrCI4hRw8civ2s3JA/SlPSyB0squ95eE1CSZG3r0N44hN1NVpSWOBQgtdM5mg==" saltValue="1uFeqxgfkwsr0eJcJOTta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topLeftCell="A37" zoomScaleNormal="100" zoomScaleSheetLayoutView="50" workbookViewId="0">
      <selection activeCell="E44" sqref="E4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201</v>
      </c>
      <c r="B3" s="182" t="s">
        <v>176</v>
      </c>
      <c r="C3" s="183"/>
      <c r="D3" s="184"/>
    </row>
    <row r="4" spans="1:6" x14ac:dyDescent="0.2">
      <c r="A4" s="29"/>
      <c r="B4" s="182" t="s">
        <v>177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144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38</v>
      </c>
      <c r="C22" s="72"/>
      <c r="D22" s="69"/>
      <c r="E22" s="70"/>
      <c r="F22" s="70"/>
    </row>
    <row r="23" spans="1:6" ht="38.25" x14ac:dyDescent="0.2">
      <c r="A23" s="117"/>
      <c r="B23" s="89" t="s">
        <v>39</v>
      </c>
      <c r="C23" s="72"/>
      <c r="D23" s="69"/>
      <c r="E23" s="70"/>
      <c r="F23" s="70"/>
    </row>
    <row r="24" spans="1:6" x14ac:dyDescent="0.2">
      <c r="A24" s="117"/>
      <c r="B24" s="71" t="s">
        <v>43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21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59</v>
      </c>
      <c r="C37" s="72"/>
      <c r="D37" s="69"/>
      <c r="E37" s="69"/>
      <c r="F37" s="70"/>
    </row>
    <row r="38" spans="1:6" ht="102" x14ac:dyDescent="0.2">
      <c r="A38" s="117"/>
      <c r="B38" s="89" t="s">
        <v>115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144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/yxANd19d+HVZBlH3UKfvLyEONgM9PmcvPwJAr7SImdHXM0y39r6bqVvmqM9gJ4+6b6qNOys79DLrbEll3TyEQ==" saltValue="hYtRbW+Sp97g38SgN9/nB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6"/>
  <sheetViews>
    <sheetView topLeftCell="A31" zoomScaleNormal="100" zoomScaleSheetLayoutView="50" workbookViewId="0">
      <selection activeCell="E39" sqref="E3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202</v>
      </c>
      <c r="B3" s="182" t="s">
        <v>178</v>
      </c>
      <c r="C3" s="183"/>
      <c r="D3" s="184"/>
    </row>
    <row r="4" spans="1:6" x14ac:dyDescent="0.2">
      <c r="A4" s="29"/>
      <c r="B4" s="182" t="s">
        <v>179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24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81"/>
      <c r="C16" s="78"/>
      <c r="D16" s="79"/>
      <c r="E16" s="83"/>
      <c r="F16" s="83"/>
    </row>
    <row r="17" spans="1:6" x14ac:dyDescent="0.2">
      <c r="A17" s="121">
        <f>COUNT($A$7:A16)+1</f>
        <v>3</v>
      </c>
      <c r="B17" s="47" t="s">
        <v>38</v>
      </c>
      <c r="C17" s="72"/>
      <c r="D17" s="69"/>
      <c r="E17" s="70"/>
      <c r="F17" s="70"/>
    </row>
    <row r="18" spans="1:6" ht="38.25" x14ac:dyDescent="0.2">
      <c r="A18" s="117"/>
      <c r="B18" s="89" t="s">
        <v>39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8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59</v>
      </c>
      <c r="C32" s="72"/>
      <c r="D32" s="69"/>
      <c r="E32" s="69"/>
      <c r="F32" s="70"/>
    </row>
    <row r="33" spans="1:6" ht="102" x14ac:dyDescent="0.2">
      <c r="A33" s="117"/>
      <c r="B33" s="89" t="s">
        <v>115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6"/>
      <c r="B36" s="106"/>
      <c r="C36" s="107"/>
      <c r="D36" s="108"/>
      <c r="E36" s="109"/>
      <c r="F36" s="127"/>
    </row>
    <row r="37" spans="1:6" x14ac:dyDescent="0.2">
      <c r="A37" s="121">
        <f>COUNT($A$7:A36)+1</f>
        <v>7</v>
      </c>
      <c r="B37" s="47" t="s">
        <v>19</v>
      </c>
      <c r="C37" s="68"/>
      <c r="D37" s="69"/>
      <c r="E37" s="70"/>
      <c r="F37" s="91"/>
    </row>
    <row r="38" spans="1:6" ht="25.5" x14ac:dyDescent="0.2">
      <c r="A38" s="117"/>
      <c r="B38" s="89" t="s">
        <v>76</v>
      </c>
      <c r="C38" s="68"/>
      <c r="D38" s="69"/>
      <c r="E38" s="70"/>
      <c r="F38" s="91"/>
    </row>
    <row r="39" spans="1:6" ht="14.25" x14ac:dyDescent="0.2">
      <c r="A39" s="117"/>
      <c r="B39" s="93"/>
      <c r="C39" s="68">
        <v>24</v>
      </c>
      <c r="D39" s="73" t="s">
        <v>22</v>
      </c>
      <c r="E39" s="28"/>
      <c r="F39" s="91">
        <f>C39*E39</f>
        <v>0</v>
      </c>
    </row>
    <row r="40" spans="1:6" x14ac:dyDescent="0.2">
      <c r="A40" s="119"/>
      <c r="B40" s="94"/>
      <c r="C40" s="110"/>
      <c r="D40" s="90"/>
      <c r="E40" s="112"/>
      <c r="F40" s="92"/>
    </row>
    <row r="41" spans="1:6" x14ac:dyDescent="0.2">
      <c r="A41" s="120"/>
      <c r="B41" s="77"/>
      <c r="C41" s="111"/>
      <c r="D41" s="79"/>
      <c r="E41" s="80"/>
      <c r="F41" s="83"/>
    </row>
    <row r="42" spans="1:6" x14ac:dyDescent="0.2">
      <c r="A42" s="121">
        <f>COUNT($A$7:A41)+1</f>
        <v>8</v>
      </c>
      <c r="B42" s="47" t="s">
        <v>77</v>
      </c>
      <c r="C42" s="68"/>
      <c r="D42" s="69"/>
      <c r="E42" s="91"/>
      <c r="F42" s="91"/>
    </row>
    <row r="43" spans="1:6" ht="38.25" x14ac:dyDescent="0.2">
      <c r="A43" s="117"/>
      <c r="B43" s="115" t="s">
        <v>12</v>
      </c>
      <c r="C43" s="68"/>
      <c r="D43" s="69"/>
      <c r="E43" s="70"/>
      <c r="F43" s="91"/>
    </row>
    <row r="44" spans="1:6" x14ac:dyDescent="0.2">
      <c r="A44" s="128"/>
      <c r="B44" s="93"/>
      <c r="C44" s="68"/>
      <c r="D44" s="113">
        <v>0.1</v>
      </c>
      <c r="E44" s="70"/>
      <c r="F44" s="91">
        <f>D44*(SUM(F9:F39))</f>
        <v>0</v>
      </c>
    </row>
    <row r="45" spans="1:6" x14ac:dyDescent="0.2">
      <c r="A45" s="129"/>
      <c r="B45" s="94"/>
      <c r="C45" s="110"/>
      <c r="D45" s="90"/>
      <c r="E45" s="92"/>
      <c r="F45" s="92"/>
    </row>
    <row r="46" spans="1:6" x14ac:dyDescent="0.2">
      <c r="A46" s="61"/>
      <c r="B46" s="48" t="s">
        <v>2</v>
      </c>
      <c r="C46" s="49"/>
      <c r="D46" s="50"/>
      <c r="E46" s="51" t="s">
        <v>26</v>
      </c>
      <c r="F46" s="52">
        <f>SUM(F9:F45)</f>
        <v>0</v>
      </c>
    </row>
  </sheetData>
  <sheetProtection algorithmName="SHA-512" hashValue="gLh5MKG7l/j5mkT1tmcr0SEgiWqt/BBcU83Iiu9hmxGpclCB6T2KH53hjFf3q1zF/94m7W/CpZkNjESpApuOUw==" saltValue="90bQ1XiyibVF7GhKuoUgM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49"/>
  <sheetViews>
    <sheetView showGridLines="0" zoomScaleNormal="100" zoomScaleSheetLayoutView="100" workbookViewId="0">
      <selection activeCell="H45" sqref="H45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34" bestFit="1" customWidth="1"/>
    <col min="8" max="16384" width="8.85546875" style="1"/>
  </cols>
  <sheetData>
    <row r="1" spans="1:7" ht="27" customHeight="1" x14ac:dyDescent="0.2">
      <c r="A1" s="57" t="s">
        <v>3</v>
      </c>
      <c r="B1" s="57"/>
      <c r="C1" s="57"/>
      <c r="D1" s="57"/>
      <c r="E1" s="57"/>
      <c r="F1" s="57"/>
      <c r="G1" s="57"/>
    </row>
    <row r="2" spans="1:7" ht="15" customHeight="1" x14ac:dyDescent="0.2">
      <c r="A2" s="208" t="s">
        <v>113</v>
      </c>
      <c r="B2" s="208"/>
      <c r="C2" s="208"/>
      <c r="D2" s="208"/>
      <c r="E2" s="208"/>
      <c r="F2" s="208"/>
      <c r="G2" s="208"/>
    </row>
    <row r="3" spans="1:7" ht="15" customHeight="1" x14ac:dyDescent="0.2">
      <c r="A3" s="209" t="s">
        <v>235</v>
      </c>
      <c r="B3" s="208"/>
      <c r="C3" s="208"/>
      <c r="D3" s="208"/>
      <c r="E3" s="208"/>
      <c r="F3" s="208"/>
      <c r="G3" s="208"/>
    </row>
    <row r="4" spans="1:7" ht="15" customHeight="1" x14ac:dyDescent="0.2">
      <c r="A4" s="208"/>
      <c r="B4" s="208"/>
      <c r="C4" s="208"/>
      <c r="D4" s="208"/>
      <c r="E4" s="208"/>
      <c r="F4" s="208"/>
      <c r="G4" s="208"/>
    </row>
    <row r="5" spans="1:7" ht="25.5" x14ac:dyDescent="0.2">
      <c r="A5" s="13" t="s">
        <v>95</v>
      </c>
      <c r="B5" s="210" t="s">
        <v>14</v>
      </c>
      <c r="C5" s="210"/>
      <c r="D5" s="210"/>
      <c r="E5" s="210"/>
      <c r="F5" s="210"/>
      <c r="G5" s="198" t="s">
        <v>107</v>
      </c>
    </row>
    <row r="6" spans="1:7" x14ac:dyDescent="0.2">
      <c r="A6" s="14" t="s">
        <v>97</v>
      </c>
      <c r="B6" s="211" t="s">
        <v>221</v>
      </c>
      <c r="C6" s="212"/>
      <c r="D6" s="212"/>
      <c r="E6" s="212"/>
      <c r="F6" s="213"/>
      <c r="G6" s="17">
        <f>G7+G8</f>
        <v>0</v>
      </c>
    </row>
    <row r="7" spans="1:7" x14ac:dyDescent="0.2">
      <c r="A7" s="14" t="s">
        <v>98</v>
      </c>
      <c r="B7" s="214" t="s">
        <v>110</v>
      </c>
      <c r="C7" s="214"/>
      <c r="D7" s="214"/>
      <c r="E7" s="214"/>
      <c r="F7" s="214"/>
      <c r="G7" s="15">
        <f>G41</f>
        <v>0</v>
      </c>
    </row>
    <row r="8" spans="1:7" x14ac:dyDescent="0.2">
      <c r="A8" s="16" t="s">
        <v>222</v>
      </c>
      <c r="B8" s="211" t="s">
        <v>99</v>
      </c>
      <c r="C8" s="212"/>
      <c r="D8" s="212"/>
      <c r="E8" s="212"/>
      <c r="F8" s="212"/>
      <c r="G8" s="15">
        <f>G47</f>
        <v>0</v>
      </c>
    </row>
    <row r="9" spans="1:7" x14ac:dyDescent="0.2">
      <c r="A9" s="14" t="s">
        <v>96</v>
      </c>
      <c r="B9" s="211" t="s">
        <v>104</v>
      </c>
      <c r="C9" s="212"/>
      <c r="D9" s="212"/>
      <c r="E9" s="212"/>
      <c r="F9" s="212"/>
      <c r="G9" s="15">
        <f>G8/F46</f>
        <v>0</v>
      </c>
    </row>
    <row r="10" spans="1:7" ht="13.5" thickBot="1" x14ac:dyDescent="0.25">
      <c r="A10" s="19"/>
      <c r="B10" s="20"/>
      <c r="C10" s="21"/>
      <c r="D10" s="21"/>
      <c r="E10" s="21"/>
      <c r="F10" s="21"/>
      <c r="G10" s="22"/>
    </row>
    <row r="11" spans="1:7" x14ac:dyDescent="0.2">
      <c r="A11" s="23"/>
      <c r="B11" s="23"/>
      <c r="C11" s="23"/>
      <c r="D11" s="23"/>
      <c r="E11" s="23"/>
      <c r="F11" s="23"/>
      <c r="G11" s="23"/>
    </row>
    <row r="12" spans="1:7" ht="15.75" x14ac:dyDescent="0.25">
      <c r="A12" s="56" t="s">
        <v>112</v>
      </c>
      <c r="B12" s="54"/>
      <c r="C12" s="53"/>
      <c r="D12" s="53"/>
      <c r="E12" s="54"/>
      <c r="F12" s="54"/>
      <c r="G12" s="55"/>
    </row>
    <row r="13" spans="1:7" x14ac:dyDescent="0.2">
      <c r="A13" s="215" t="s">
        <v>110</v>
      </c>
      <c r="B13" s="216"/>
      <c r="C13" s="216"/>
      <c r="D13" s="216"/>
      <c r="E13" s="216"/>
      <c r="F13" s="216"/>
      <c r="G13" s="217"/>
    </row>
    <row r="14" spans="1:7" ht="25.5" x14ac:dyDescent="0.2">
      <c r="A14" s="218" t="s">
        <v>28</v>
      </c>
      <c r="B14" s="220" t="s">
        <v>101</v>
      </c>
      <c r="C14" s="221"/>
      <c r="D14" s="218" t="s">
        <v>4</v>
      </c>
      <c r="E14" s="218" t="s">
        <v>5</v>
      </c>
      <c r="F14" s="199" t="s">
        <v>100</v>
      </c>
      <c r="G14" s="199" t="s">
        <v>6</v>
      </c>
    </row>
    <row r="15" spans="1:7" x14ac:dyDescent="0.2">
      <c r="A15" s="219"/>
      <c r="B15" s="222"/>
      <c r="C15" s="223"/>
      <c r="D15" s="219"/>
      <c r="E15" s="219"/>
      <c r="F15" s="2" t="s">
        <v>7</v>
      </c>
      <c r="G15" s="2" t="s">
        <v>25</v>
      </c>
    </row>
    <row r="16" spans="1:7" ht="32.25" customHeight="1" x14ac:dyDescent="0.2">
      <c r="A16" s="3" t="s">
        <v>29</v>
      </c>
      <c r="B16" s="224" t="s">
        <v>127</v>
      </c>
      <c r="C16" s="225"/>
      <c r="D16" s="4" t="s">
        <v>35</v>
      </c>
      <c r="E16" s="4" t="s">
        <v>121</v>
      </c>
      <c r="F16" s="24">
        <v>940</v>
      </c>
      <c r="G16" s="5">
        <f>'S-2700_SD'!F92</f>
        <v>0</v>
      </c>
    </row>
    <row r="17" spans="1:7" x14ac:dyDescent="0.2">
      <c r="A17" s="3" t="s">
        <v>122</v>
      </c>
      <c r="B17" s="226" t="s">
        <v>128</v>
      </c>
      <c r="C17" s="225"/>
      <c r="D17" s="4" t="s">
        <v>35</v>
      </c>
      <c r="E17" s="4" t="s">
        <v>36</v>
      </c>
      <c r="F17" s="24">
        <v>101</v>
      </c>
      <c r="G17" s="5">
        <f>'S-3581_SD'!F56</f>
        <v>0</v>
      </c>
    </row>
    <row r="18" spans="1:7" x14ac:dyDescent="0.2">
      <c r="A18" s="3" t="s">
        <v>30</v>
      </c>
      <c r="B18" s="226" t="s">
        <v>129</v>
      </c>
      <c r="C18" s="225"/>
      <c r="D18" s="4" t="s">
        <v>35</v>
      </c>
      <c r="E18" s="4" t="s">
        <v>36</v>
      </c>
      <c r="F18" s="24">
        <v>75</v>
      </c>
      <c r="G18" s="5">
        <f>'S-3582_SD'!F41</f>
        <v>0</v>
      </c>
    </row>
    <row r="19" spans="1:7" x14ac:dyDescent="0.2">
      <c r="A19" s="3" t="s">
        <v>31</v>
      </c>
      <c r="B19" s="226" t="s">
        <v>130</v>
      </c>
      <c r="C19" s="225"/>
      <c r="D19" s="4" t="s">
        <v>35</v>
      </c>
      <c r="E19" s="4" t="s">
        <v>36</v>
      </c>
      <c r="F19" s="24">
        <v>164</v>
      </c>
      <c r="G19" s="5">
        <f>'S-3583_SD'!F56</f>
        <v>0</v>
      </c>
    </row>
    <row r="20" spans="1:7" x14ac:dyDescent="0.2">
      <c r="A20" s="3" t="s">
        <v>32</v>
      </c>
      <c r="B20" s="226" t="s">
        <v>131</v>
      </c>
      <c r="C20" s="227"/>
      <c r="D20" s="4" t="s">
        <v>35</v>
      </c>
      <c r="E20" s="4" t="s">
        <v>36</v>
      </c>
      <c r="F20" s="24">
        <v>62</v>
      </c>
      <c r="G20" s="5">
        <f>'S-3584_SD'!F41</f>
        <v>0</v>
      </c>
    </row>
    <row r="21" spans="1:7" x14ac:dyDescent="0.2">
      <c r="A21" s="3" t="s">
        <v>126</v>
      </c>
      <c r="B21" s="226" t="s">
        <v>132</v>
      </c>
      <c r="C21" s="227"/>
      <c r="D21" s="4" t="s">
        <v>35</v>
      </c>
      <c r="E21" s="4" t="s">
        <v>36</v>
      </c>
      <c r="F21" s="24">
        <v>112</v>
      </c>
      <c r="G21" s="5">
        <f>'S-3585_SD'!F56</f>
        <v>0</v>
      </c>
    </row>
    <row r="22" spans="1:7" x14ac:dyDescent="0.2">
      <c r="A22" s="3" t="s">
        <v>192</v>
      </c>
      <c r="B22" s="226" t="s">
        <v>133</v>
      </c>
      <c r="C22" s="227"/>
      <c r="D22" s="4" t="s">
        <v>35</v>
      </c>
      <c r="E22" s="4" t="s">
        <v>36</v>
      </c>
      <c r="F22" s="24">
        <v>114</v>
      </c>
      <c r="G22" s="5">
        <f>'S-3586_SD'!F51</f>
        <v>0</v>
      </c>
    </row>
    <row r="23" spans="1:7" x14ac:dyDescent="0.2">
      <c r="A23" s="3" t="s">
        <v>193</v>
      </c>
      <c r="B23" s="226" t="s">
        <v>134</v>
      </c>
      <c r="C23" s="227"/>
      <c r="D23" s="4" t="s">
        <v>35</v>
      </c>
      <c r="E23" s="4" t="s">
        <v>36</v>
      </c>
      <c r="F23" s="24">
        <v>69</v>
      </c>
      <c r="G23" s="5">
        <f>'S-3587_SD'!F46</f>
        <v>0</v>
      </c>
    </row>
    <row r="24" spans="1:7" x14ac:dyDescent="0.2">
      <c r="A24" s="3" t="s">
        <v>194</v>
      </c>
      <c r="B24" s="226" t="s">
        <v>135</v>
      </c>
      <c r="C24" s="227"/>
      <c r="D24" s="4" t="s">
        <v>35</v>
      </c>
      <c r="E24" s="4" t="s">
        <v>36</v>
      </c>
      <c r="F24" s="24">
        <v>121</v>
      </c>
      <c r="G24" s="5">
        <f>'S-3588_SD'!F56</f>
        <v>0</v>
      </c>
    </row>
    <row r="25" spans="1:7" x14ac:dyDescent="0.2">
      <c r="A25" s="3" t="s">
        <v>195</v>
      </c>
      <c r="B25" s="226" t="s">
        <v>136</v>
      </c>
      <c r="C25" s="227"/>
      <c r="D25" s="4" t="s">
        <v>35</v>
      </c>
      <c r="E25" s="4" t="s">
        <v>36</v>
      </c>
      <c r="F25" s="24">
        <v>346</v>
      </c>
      <c r="G25" s="5">
        <f>'S-3589_SD'!F81</f>
        <v>0</v>
      </c>
    </row>
    <row r="26" spans="1:7" x14ac:dyDescent="0.2">
      <c r="A26" s="3" t="s">
        <v>196</v>
      </c>
      <c r="B26" s="226" t="s">
        <v>137</v>
      </c>
      <c r="C26" s="227"/>
      <c r="D26" s="4" t="s">
        <v>35</v>
      </c>
      <c r="E26" s="4" t="s">
        <v>36</v>
      </c>
      <c r="F26" s="24">
        <v>463</v>
      </c>
      <c r="G26" s="5">
        <f>'S-3590_SD'!F56</f>
        <v>0</v>
      </c>
    </row>
    <row r="27" spans="1:7" x14ac:dyDescent="0.2">
      <c r="A27" s="3" t="s">
        <v>197</v>
      </c>
      <c r="B27" s="226" t="s">
        <v>138</v>
      </c>
      <c r="C27" s="227"/>
      <c r="D27" s="4" t="s">
        <v>35</v>
      </c>
      <c r="E27" s="4" t="s">
        <v>36</v>
      </c>
      <c r="F27" s="24">
        <v>299</v>
      </c>
      <c r="G27" s="5">
        <f>'S-3591_SD'!F86</f>
        <v>0</v>
      </c>
    </row>
    <row r="28" spans="1:7" x14ac:dyDescent="0.2">
      <c r="A28" s="3" t="s">
        <v>198</v>
      </c>
      <c r="B28" s="226" t="s">
        <v>139</v>
      </c>
      <c r="C28" s="227"/>
      <c r="D28" s="4" t="s">
        <v>35</v>
      </c>
      <c r="E28" s="4" t="s">
        <v>36</v>
      </c>
      <c r="F28" s="24">
        <v>120</v>
      </c>
      <c r="G28" s="5">
        <f>'S-3592_SD'!F51</f>
        <v>0</v>
      </c>
    </row>
    <row r="29" spans="1:7" x14ac:dyDescent="0.2">
      <c r="A29" s="3" t="s">
        <v>199</v>
      </c>
      <c r="B29" s="226" t="s">
        <v>140</v>
      </c>
      <c r="C29" s="227"/>
      <c r="D29" s="4" t="s">
        <v>35</v>
      </c>
      <c r="E29" s="4" t="s">
        <v>36</v>
      </c>
      <c r="F29" s="24">
        <v>90</v>
      </c>
      <c r="G29" s="5">
        <f>'S-3593_SD'!F51</f>
        <v>0</v>
      </c>
    </row>
    <row r="30" spans="1:7" x14ac:dyDescent="0.2">
      <c r="A30" s="3" t="s">
        <v>200</v>
      </c>
      <c r="B30" s="226" t="s">
        <v>141</v>
      </c>
      <c r="C30" s="227"/>
      <c r="D30" s="4" t="s">
        <v>35</v>
      </c>
      <c r="E30" s="4" t="s">
        <v>36</v>
      </c>
      <c r="F30" s="24">
        <v>109</v>
      </c>
      <c r="G30" s="5">
        <f>'S-3594_SD'!F51</f>
        <v>0</v>
      </c>
    </row>
    <row r="31" spans="1:7" x14ac:dyDescent="0.2">
      <c r="A31" s="3" t="s">
        <v>201</v>
      </c>
      <c r="B31" s="226" t="s">
        <v>142</v>
      </c>
      <c r="C31" s="227"/>
      <c r="D31" s="4" t="s">
        <v>35</v>
      </c>
      <c r="E31" s="4" t="s">
        <v>36</v>
      </c>
      <c r="F31" s="24">
        <v>144</v>
      </c>
      <c r="G31" s="5">
        <f>'S-3595_SD'!F51</f>
        <v>0</v>
      </c>
    </row>
    <row r="32" spans="1:7" x14ac:dyDescent="0.2">
      <c r="A32" s="3" t="s">
        <v>202</v>
      </c>
      <c r="B32" s="226" t="s">
        <v>143</v>
      </c>
      <c r="C32" s="227"/>
      <c r="D32" s="4" t="s">
        <v>35</v>
      </c>
      <c r="E32" s="4" t="s">
        <v>36</v>
      </c>
      <c r="F32" s="24">
        <v>24</v>
      </c>
      <c r="G32" s="5">
        <f>'S-3596_SD'!F46</f>
        <v>0</v>
      </c>
    </row>
    <row r="33" spans="1:7" x14ac:dyDescent="0.2">
      <c r="A33" s="3" t="s">
        <v>203</v>
      </c>
      <c r="B33" s="226" t="s">
        <v>144</v>
      </c>
      <c r="C33" s="227"/>
      <c r="D33" s="4" t="s">
        <v>35</v>
      </c>
      <c r="E33" s="4" t="s">
        <v>36</v>
      </c>
      <c r="F33" s="24">
        <v>51</v>
      </c>
      <c r="G33" s="5">
        <f>'S-3597_SD'!F51</f>
        <v>0</v>
      </c>
    </row>
    <row r="34" spans="1:7" x14ac:dyDescent="0.2">
      <c r="A34" s="3" t="s">
        <v>204</v>
      </c>
      <c r="B34" s="226" t="s">
        <v>145</v>
      </c>
      <c r="C34" s="227"/>
      <c r="D34" s="4" t="s">
        <v>35</v>
      </c>
      <c r="E34" s="4" t="s">
        <v>36</v>
      </c>
      <c r="F34" s="24">
        <v>65</v>
      </c>
      <c r="G34" s="5">
        <f>'S-3598_SD'!F46</f>
        <v>0</v>
      </c>
    </row>
    <row r="35" spans="1:7" x14ac:dyDescent="0.2">
      <c r="A35" s="3" t="s">
        <v>205</v>
      </c>
      <c r="B35" s="226" t="s">
        <v>146</v>
      </c>
      <c r="C35" s="227"/>
      <c r="D35" s="4" t="s">
        <v>35</v>
      </c>
      <c r="E35" s="4" t="s">
        <v>36</v>
      </c>
      <c r="F35" s="24">
        <v>131</v>
      </c>
      <c r="G35" s="5">
        <f>'S-3599_SD'!F61</f>
        <v>0</v>
      </c>
    </row>
    <row r="36" spans="1:7" x14ac:dyDescent="0.2">
      <c r="A36" s="3" t="s">
        <v>206</v>
      </c>
      <c r="B36" s="226" t="s">
        <v>147</v>
      </c>
      <c r="C36" s="227"/>
      <c r="D36" s="4" t="s">
        <v>35</v>
      </c>
      <c r="E36" s="4" t="s">
        <v>36</v>
      </c>
      <c r="F36" s="24">
        <v>253</v>
      </c>
      <c r="G36" s="5">
        <f>'S-3600_SD'!F86</f>
        <v>0</v>
      </c>
    </row>
    <row r="37" spans="1:7" x14ac:dyDescent="0.2">
      <c r="A37" s="3" t="s">
        <v>207</v>
      </c>
      <c r="B37" s="226" t="s">
        <v>148</v>
      </c>
      <c r="C37" s="227"/>
      <c r="D37" s="4" t="s">
        <v>35</v>
      </c>
      <c r="E37" s="4" t="s">
        <v>36</v>
      </c>
      <c r="F37" s="24">
        <v>44</v>
      </c>
      <c r="G37" s="5">
        <f>'S-3601_SD'!F46</f>
        <v>0</v>
      </c>
    </row>
    <row r="38" spans="1:7" x14ac:dyDescent="0.2">
      <c r="A38" s="3" t="s">
        <v>208</v>
      </c>
      <c r="B38" s="226" t="s">
        <v>149</v>
      </c>
      <c r="C38" s="227"/>
      <c r="D38" s="4" t="s">
        <v>35</v>
      </c>
      <c r="E38" s="4" t="s">
        <v>36</v>
      </c>
      <c r="F38" s="24">
        <v>250</v>
      </c>
      <c r="G38" s="5">
        <f>'S-3602_SD'!F61</f>
        <v>0</v>
      </c>
    </row>
    <row r="39" spans="1:7" x14ac:dyDescent="0.2">
      <c r="A39" s="3" t="s">
        <v>209</v>
      </c>
      <c r="B39" s="226" t="s">
        <v>150</v>
      </c>
      <c r="C39" s="227"/>
      <c r="D39" s="4" t="s">
        <v>35</v>
      </c>
      <c r="E39" s="4" t="s">
        <v>36</v>
      </c>
      <c r="F39" s="24">
        <v>34</v>
      </c>
      <c r="G39" s="5">
        <f>'S-3603_SD'!F46</f>
        <v>0</v>
      </c>
    </row>
    <row r="40" spans="1:7" x14ac:dyDescent="0.2">
      <c r="A40" s="3" t="s">
        <v>210</v>
      </c>
      <c r="B40" s="226" t="s">
        <v>151</v>
      </c>
      <c r="C40" s="227"/>
      <c r="D40" s="4" t="s">
        <v>35</v>
      </c>
      <c r="E40" s="4" t="s">
        <v>36</v>
      </c>
      <c r="F40" s="24">
        <v>55</v>
      </c>
      <c r="G40" s="5">
        <f>'S-3604_SD'!F56</f>
        <v>0</v>
      </c>
    </row>
    <row r="41" spans="1:7" x14ac:dyDescent="0.2">
      <c r="A41" s="207" t="s">
        <v>78</v>
      </c>
      <c r="B41" s="207"/>
      <c r="C41" s="207"/>
      <c r="D41" s="207"/>
      <c r="E41" s="207"/>
      <c r="F41" s="207"/>
      <c r="G41" s="6">
        <f>SUM(G16:G40)</f>
        <v>0</v>
      </c>
    </row>
    <row r="42" spans="1:7" x14ac:dyDescent="0.2">
      <c r="A42" s="30"/>
      <c r="B42" s="30"/>
      <c r="C42" s="30"/>
      <c r="D42" s="30"/>
      <c r="E42" s="30"/>
      <c r="F42" s="30"/>
      <c r="G42" s="18"/>
    </row>
    <row r="43" spans="1:7" x14ac:dyDescent="0.2">
      <c r="A43" s="215" t="s">
        <v>99</v>
      </c>
      <c r="B43" s="216"/>
      <c r="C43" s="216"/>
      <c r="D43" s="216"/>
      <c r="E43" s="216"/>
      <c r="F43" s="216"/>
      <c r="G43" s="217"/>
    </row>
    <row r="44" spans="1:7" ht="38.25" x14ac:dyDescent="0.2">
      <c r="A44" s="218" t="s">
        <v>28</v>
      </c>
      <c r="B44" s="220" t="s">
        <v>106</v>
      </c>
      <c r="C44" s="221"/>
      <c r="D44" s="220" t="s">
        <v>108</v>
      </c>
      <c r="E44" s="221"/>
      <c r="F44" s="199" t="s">
        <v>102</v>
      </c>
      <c r="G44" s="199" t="s">
        <v>6</v>
      </c>
    </row>
    <row r="45" spans="1:7" x14ac:dyDescent="0.2">
      <c r="A45" s="219"/>
      <c r="B45" s="222"/>
      <c r="C45" s="223"/>
      <c r="D45" s="222"/>
      <c r="E45" s="223"/>
      <c r="F45" s="2" t="s">
        <v>103</v>
      </c>
      <c r="G45" s="2" t="s">
        <v>25</v>
      </c>
    </row>
    <row r="46" spans="1:7" s="31" customFormat="1" x14ac:dyDescent="0.2">
      <c r="A46" s="3" t="s">
        <v>211</v>
      </c>
      <c r="B46" s="226" t="s">
        <v>11</v>
      </c>
      <c r="C46" s="227"/>
      <c r="D46" s="228" t="s">
        <v>109</v>
      </c>
      <c r="E46" s="229"/>
      <c r="F46" s="24">
        <v>290</v>
      </c>
      <c r="G46" s="5">
        <f>'PRIKLJUCKI-TIP-I_SD'!F7</f>
        <v>0</v>
      </c>
    </row>
    <row r="47" spans="1:7" s="32" customFormat="1" x14ac:dyDescent="0.2">
      <c r="A47" s="207" t="s">
        <v>111</v>
      </c>
      <c r="B47" s="207"/>
      <c r="C47" s="207"/>
      <c r="D47" s="207"/>
      <c r="E47" s="207"/>
      <c r="F47" s="207"/>
      <c r="G47" s="6">
        <f>SUM(G46:G46)</f>
        <v>0</v>
      </c>
    </row>
    <row r="48" spans="1:7" x14ac:dyDescent="0.2">
      <c r="A48" s="31"/>
      <c r="B48" s="31"/>
      <c r="C48" s="31"/>
      <c r="D48" s="31"/>
      <c r="E48" s="31"/>
      <c r="F48" s="31"/>
      <c r="G48" s="33"/>
    </row>
    <row r="49" spans="1:7" x14ac:dyDescent="0.2">
      <c r="A49" s="31"/>
      <c r="B49" s="31"/>
      <c r="C49" s="31"/>
      <c r="D49" s="31"/>
      <c r="E49" s="31"/>
      <c r="F49" s="31"/>
      <c r="G49" s="33"/>
    </row>
  </sheetData>
  <sheetProtection password="CF65" sheet="1" objects="1" scenarios="1"/>
  <mergeCells count="45">
    <mergeCell ref="B39:C39"/>
    <mergeCell ref="B40:C40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47:F47"/>
    <mergeCell ref="A43:G43"/>
    <mergeCell ref="A44:A45"/>
    <mergeCell ref="B44:C45"/>
    <mergeCell ref="D44:E45"/>
    <mergeCell ref="B46:C46"/>
    <mergeCell ref="D46:E46"/>
    <mergeCell ref="A41:F41"/>
    <mergeCell ref="A2:G2"/>
    <mergeCell ref="A3:G4"/>
    <mergeCell ref="B5:F5"/>
    <mergeCell ref="B6:F6"/>
    <mergeCell ref="B7:F7"/>
    <mergeCell ref="B8:F8"/>
    <mergeCell ref="B9:F9"/>
    <mergeCell ref="A13:G13"/>
    <mergeCell ref="A14:A15"/>
    <mergeCell ref="B14:C15"/>
    <mergeCell ref="D14:D15"/>
    <mergeCell ref="E14:E15"/>
    <mergeCell ref="B16:C16"/>
    <mergeCell ref="B17:C17"/>
    <mergeCell ref="B18:C18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topLeftCell="A43" zoomScaleNormal="100" zoomScaleSheetLayoutView="50" workbookViewId="0">
      <selection activeCell="E44" sqref="E4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203</v>
      </c>
      <c r="B3" s="182" t="s">
        <v>180</v>
      </c>
      <c r="C3" s="183"/>
      <c r="D3" s="184"/>
    </row>
    <row r="4" spans="1:6" x14ac:dyDescent="0.2">
      <c r="A4" s="29"/>
      <c r="B4" s="182" t="s">
        <v>179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51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2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2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38</v>
      </c>
      <c r="C22" s="72"/>
      <c r="D22" s="69"/>
      <c r="E22" s="70"/>
      <c r="F22" s="70"/>
    </row>
    <row r="23" spans="1:6" ht="38.25" x14ac:dyDescent="0.2">
      <c r="A23" s="117"/>
      <c r="B23" s="89" t="s">
        <v>39</v>
      </c>
      <c r="C23" s="72"/>
      <c r="D23" s="69"/>
      <c r="E23" s="70"/>
      <c r="F23" s="70"/>
    </row>
    <row r="24" spans="1:6" x14ac:dyDescent="0.2">
      <c r="A24" s="117"/>
      <c r="B24" s="71" t="s">
        <v>43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13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58</v>
      </c>
      <c r="C37" s="72"/>
      <c r="D37" s="69"/>
      <c r="E37" s="70"/>
      <c r="F37" s="70"/>
    </row>
    <row r="38" spans="1:6" ht="102" x14ac:dyDescent="0.2">
      <c r="A38" s="117"/>
      <c r="B38" s="89" t="s">
        <v>114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51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w+X/yfRuQbo2Ukbekqtucv2k793TzD1sXskC4zI1p2rZeJpFONPGF2a8nhfHQlPctAOSFDTlB85J1024TMgumA==" saltValue="N+ViWvnwHL2a7Ig7wnOws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6"/>
  <sheetViews>
    <sheetView topLeftCell="A19" zoomScaleNormal="100" zoomScaleSheetLayoutView="50" workbookViewId="0">
      <selection activeCell="E39" sqref="E3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204</v>
      </c>
      <c r="B3" s="182" t="s">
        <v>181</v>
      </c>
      <c r="C3" s="183"/>
      <c r="D3" s="184"/>
    </row>
    <row r="4" spans="1:6" x14ac:dyDescent="0.2">
      <c r="A4" s="29"/>
      <c r="B4" s="182" t="s">
        <v>182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65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81"/>
      <c r="C16" s="78"/>
      <c r="D16" s="79"/>
      <c r="E16" s="83"/>
      <c r="F16" s="83"/>
    </row>
    <row r="17" spans="1:6" x14ac:dyDescent="0.2">
      <c r="A17" s="121">
        <f>COUNT($A$7:A16)+1</f>
        <v>3</v>
      </c>
      <c r="B17" s="47" t="s">
        <v>38</v>
      </c>
      <c r="C17" s="72"/>
      <c r="D17" s="69"/>
      <c r="E17" s="70"/>
      <c r="F17" s="70"/>
    </row>
    <row r="18" spans="1:6" ht="38.25" x14ac:dyDescent="0.2">
      <c r="A18" s="117"/>
      <c r="B18" s="89" t="s">
        <v>39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12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58</v>
      </c>
      <c r="C32" s="72"/>
      <c r="D32" s="69"/>
      <c r="E32" s="70"/>
      <c r="F32" s="70"/>
    </row>
    <row r="33" spans="1:6" ht="102" x14ac:dyDescent="0.2">
      <c r="A33" s="117"/>
      <c r="B33" s="89" t="s">
        <v>114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6"/>
      <c r="B36" s="106"/>
      <c r="C36" s="107"/>
      <c r="D36" s="108"/>
      <c r="E36" s="109"/>
      <c r="F36" s="127"/>
    </row>
    <row r="37" spans="1:6" x14ac:dyDescent="0.2">
      <c r="A37" s="121">
        <f>COUNT($A$7:A36)+1</f>
        <v>7</v>
      </c>
      <c r="B37" s="47" t="s">
        <v>19</v>
      </c>
      <c r="C37" s="68"/>
      <c r="D37" s="69"/>
      <c r="E37" s="70"/>
      <c r="F37" s="91"/>
    </row>
    <row r="38" spans="1:6" ht="25.5" x14ac:dyDescent="0.2">
      <c r="A38" s="117"/>
      <c r="B38" s="89" t="s">
        <v>76</v>
      </c>
      <c r="C38" s="68"/>
      <c r="D38" s="69"/>
      <c r="E38" s="70"/>
      <c r="F38" s="91"/>
    </row>
    <row r="39" spans="1:6" ht="14.25" x14ac:dyDescent="0.2">
      <c r="A39" s="117"/>
      <c r="B39" s="93"/>
      <c r="C39" s="68">
        <v>65</v>
      </c>
      <c r="D39" s="73" t="s">
        <v>22</v>
      </c>
      <c r="E39" s="28"/>
      <c r="F39" s="91">
        <f>C39*E39</f>
        <v>0</v>
      </c>
    </row>
    <row r="40" spans="1:6" x14ac:dyDescent="0.2">
      <c r="A40" s="119"/>
      <c r="B40" s="94"/>
      <c r="C40" s="110"/>
      <c r="D40" s="90"/>
      <c r="E40" s="112"/>
      <c r="F40" s="92"/>
    </row>
    <row r="41" spans="1:6" x14ac:dyDescent="0.2">
      <c r="A41" s="120"/>
      <c r="B41" s="77"/>
      <c r="C41" s="111"/>
      <c r="D41" s="79"/>
      <c r="E41" s="80"/>
      <c r="F41" s="83"/>
    </row>
    <row r="42" spans="1:6" x14ac:dyDescent="0.2">
      <c r="A42" s="121">
        <f>COUNT($A$7:A41)+1</f>
        <v>8</v>
      </c>
      <c r="B42" s="47" t="s">
        <v>77</v>
      </c>
      <c r="C42" s="68"/>
      <c r="D42" s="69"/>
      <c r="E42" s="91"/>
      <c r="F42" s="91"/>
    </row>
    <row r="43" spans="1:6" ht="38.25" x14ac:dyDescent="0.2">
      <c r="A43" s="117"/>
      <c r="B43" s="115" t="s">
        <v>12</v>
      </c>
      <c r="C43" s="68"/>
      <c r="D43" s="69"/>
      <c r="E43" s="70"/>
      <c r="F43" s="91"/>
    </row>
    <row r="44" spans="1:6" x14ac:dyDescent="0.2">
      <c r="A44" s="128"/>
      <c r="B44" s="93"/>
      <c r="C44" s="68"/>
      <c r="D44" s="113">
        <v>0.1</v>
      </c>
      <c r="E44" s="70"/>
      <c r="F44" s="91">
        <f>D44*(SUM(F9:F39))</f>
        <v>0</v>
      </c>
    </row>
    <row r="45" spans="1:6" x14ac:dyDescent="0.2">
      <c r="A45" s="129"/>
      <c r="B45" s="94"/>
      <c r="C45" s="110"/>
      <c r="D45" s="90"/>
      <c r="E45" s="92"/>
      <c r="F45" s="92"/>
    </row>
    <row r="46" spans="1:6" x14ac:dyDescent="0.2">
      <c r="A46" s="61"/>
      <c r="B46" s="48" t="s">
        <v>2</v>
      </c>
      <c r="C46" s="49"/>
      <c r="D46" s="50"/>
      <c r="E46" s="51" t="s">
        <v>26</v>
      </c>
      <c r="F46" s="52">
        <f>SUM(F9:F45)</f>
        <v>0</v>
      </c>
    </row>
  </sheetData>
  <sheetProtection algorithmName="SHA-512" hashValue="jVU8Dto9vSD/LUmvC9GYqeaKCOucMf81f5beRGtRLYFyM+kmPbMqRYOIgfBVs+oGhBOpjaup9lyQlSKULkxwig==" saltValue="EY7JeAAqRexZimK54DUkV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61"/>
  <sheetViews>
    <sheetView topLeftCell="A40" zoomScaleNormal="100" zoomScaleSheetLayoutView="50" workbookViewId="0">
      <selection activeCell="D74" sqref="D7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205</v>
      </c>
      <c r="B3" s="182" t="s">
        <v>183</v>
      </c>
      <c r="C3" s="183"/>
      <c r="D3" s="184"/>
    </row>
    <row r="4" spans="1:6" x14ac:dyDescent="0.2">
      <c r="A4" s="29"/>
      <c r="B4" s="182" t="s">
        <v>184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131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38</v>
      </c>
      <c r="C27" s="72"/>
      <c r="D27" s="69"/>
      <c r="E27" s="70"/>
      <c r="F27" s="70"/>
    </row>
    <row r="28" spans="1:6" ht="38.25" x14ac:dyDescent="0.2">
      <c r="A28" s="117"/>
      <c r="B28" s="89" t="s">
        <v>39</v>
      </c>
      <c r="C28" s="72"/>
      <c r="D28" s="69"/>
      <c r="E28" s="70"/>
      <c r="F28" s="70"/>
    </row>
    <row r="29" spans="1:6" x14ac:dyDescent="0.2">
      <c r="A29" s="117"/>
      <c r="B29" s="71" t="s">
        <v>43</v>
      </c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0"/>
      <c r="F31" s="80"/>
    </row>
    <row r="32" spans="1:6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ht="25.5" x14ac:dyDescent="0.2">
      <c r="A33" s="117"/>
      <c r="B33" s="89" t="s">
        <v>67</v>
      </c>
      <c r="C33" s="72"/>
      <c r="D33" s="69"/>
      <c r="E33" s="70"/>
      <c r="F33" s="70"/>
    </row>
    <row r="34" spans="1:6" x14ac:dyDescent="0.2">
      <c r="A34" s="117"/>
      <c r="B34" s="71" t="s">
        <v>91</v>
      </c>
      <c r="C34" s="72">
        <v>29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81"/>
      <c r="C36" s="78"/>
      <c r="D36" s="79"/>
      <c r="E36" s="83"/>
      <c r="F36" s="83"/>
    </row>
    <row r="37" spans="1:6" x14ac:dyDescent="0.2">
      <c r="A37" s="121">
        <f>COUNT($A$7:A36)+1</f>
        <v>7</v>
      </c>
      <c r="B37" s="47" t="s">
        <v>68</v>
      </c>
      <c r="C37" s="72"/>
      <c r="D37" s="69"/>
      <c r="E37" s="70"/>
      <c r="F37" s="70"/>
    </row>
    <row r="38" spans="1:6" ht="25.5" x14ac:dyDescent="0.2">
      <c r="A38" s="117"/>
      <c r="B38" s="89" t="s">
        <v>15</v>
      </c>
      <c r="C38" s="72"/>
      <c r="D38" s="69"/>
      <c r="E38" s="70"/>
      <c r="F38" s="70"/>
    </row>
    <row r="39" spans="1:6" x14ac:dyDescent="0.2">
      <c r="A39" s="117"/>
      <c r="B39" s="93" t="s">
        <v>90</v>
      </c>
      <c r="C39" s="72">
        <v>3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0"/>
      <c r="F41" s="80"/>
    </row>
    <row r="42" spans="1:6" x14ac:dyDescent="0.2">
      <c r="A42" s="121">
        <f>COUNT($A$7:A39)+1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3"/>
      <c r="F46" s="83"/>
    </row>
    <row r="47" spans="1:6" x14ac:dyDescent="0.2">
      <c r="A47" s="121">
        <f>COUNT($A$7:A44)+1</f>
        <v>9</v>
      </c>
      <c r="B47" s="47" t="s">
        <v>59</v>
      </c>
      <c r="C47" s="72"/>
      <c r="D47" s="69"/>
      <c r="E47" s="69"/>
      <c r="F47" s="70"/>
    </row>
    <row r="48" spans="1:6" ht="102" x14ac:dyDescent="0.2">
      <c r="A48" s="117"/>
      <c r="B48" s="89" t="s">
        <v>115</v>
      </c>
      <c r="C48" s="72"/>
      <c r="D48" s="69"/>
      <c r="E48" s="70"/>
      <c r="F48" s="70"/>
    </row>
    <row r="49" spans="1:6" x14ac:dyDescent="0.2">
      <c r="A49" s="117"/>
      <c r="B49" s="93"/>
      <c r="C49" s="72">
        <v>1</v>
      </c>
      <c r="D49" s="69" t="s">
        <v>1</v>
      </c>
      <c r="E49" s="28"/>
      <c r="F49" s="91">
        <f>C49*E49</f>
        <v>0</v>
      </c>
    </row>
    <row r="50" spans="1:6" x14ac:dyDescent="0.2">
      <c r="A50" s="119"/>
      <c r="B50" s="94"/>
      <c r="C50" s="75"/>
      <c r="D50" s="90"/>
      <c r="E50" s="92"/>
      <c r="F50" s="92"/>
    </row>
    <row r="51" spans="1:6" x14ac:dyDescent="0.2">
      <c r="A51" s="126"/>
      <c r="B51" s="106"/>
      <c r="C51" s="107"/>
      <c r="D51" s="108"/>
      <c r="E51" s="109"/>
      <c r="F51" s="127"/>
    </row>
    <row r="52" spans="1:6" x14ac:dyDescent="0.2">
      <c r="A52" s="121">
        <f>COUNT($A$7:A51)+1</f>
        <v>10</v>
      </c>
      <c r="B52" s="47" t="s">
        <v>19</v>
      </c>
      <c r="C52" s="68"/>
      <c r="D52" s="69"/>
      <c r="E52" s="70"/>
      <c r="F52" s="91"/>
    </row>
    <row r="53" spans="1:6" ht="25.5" x14ac:dyDescent="0.2">
      <c r="A53" s="117"/>
      <c r="B53" s="89" t="s">
        <v>76</v>
      </c>
      <c r="C53" s="68"/>
      <c r="D53" s="69"/>
      <c r="E53" s="70"/>
      <c r="F53" s="91"/>
    </row>
    <row r="54" spans="1:6" ht="14.25" x14ac:dyDescent="0.2">
      <c r="A54" s="117"/>
      <c r="B54" s="93"/>
      <c r="C54" s="68">
        <v>131</v>
      </c>
      <c r="D54" s="73" t="s">
        <v>22</v>
      </c>
      <c r="E54" s="28"/>
      <c r="F54" s="91">
        <f>C54*E54</f>
        <v>0</v>
      </c>
    </row>
    <row r="55" spans="1:6" x14ac:dyDescent="0.2">
      <c r="A55" s="119"/>
      <c r="B55" s="94"/>
      <c r="C55" s="110"/>
      <c r="D55" s="90"/>
      <c r="E55" s="112"/>
      <c r="F55" s="92"/>
    </row>
    <row r="56" spans="1:6" x14ac:dyDescent="0.2">
      <c r="A56" s="120"/>
      <c r="B56" s="77"/>
      <c r="C56" s="111"/>
      <c r="D56" s="79"/>
      <c r="E56" s="80"/>
      <c r="F56" s="83"/>
    </row>
    <row r="57" spans="1:6" x14ac:dyDescent="0.2">
      <c r="A57" s="121">
        <f>COUNT($A$7:A56)+1</f>
        <v>11</v>
      </c>
      <c r="B57" s="47" t="s">
        <v>77</v>
      </c>
      <c r="C57" s="68"/>
      <c r="D57" s="69"/>
      <c r="E57" s="91"/>
      <c r="F57" s="91"/>
    </row>
    <row r="58" spans="1:6" ht="38.25" x14ac:dyDescent="0.2">
      <c r="A58" s="117"/>
      <c r="B58" s="115" t="s">
        <v>12</v>
      </c>
      <c r="C58" s="68"/>
      <c r="D58" s="69"/>
      <c r="E58" s="70"/>
      <c r="F58" s="91"/>
    </row>
    <row r="59" spans="1:6" x14ac:dyDescent="0.2">
      <c r="A59" s="128"/>
      <c r="B59" s="93"/>
      <c r="C59" s="68"/>
      <c r="D59" s="113">
        <v>0.1</v>
      </c>
      <c r="E59" s="70"/>
      <c r="F59" s="91">
        <f>D59*(SUM(F9:F54))</f>
        <v>0</v>
      </c>
    </row>
    <row r="60" spans="1:6" x14ac:dyDescent="0.2">
      <c r="A60" s="129"/>
      <c r="B60" s="94"/>
      <c r="C60" s="110"/>
      <c r="D60" s="90"/>
      <c r="E60" s="92"/>
      <c r="F60" s="92"/>
    </row>
    <row r="61" spans="1:6" x14ac:dyDescent="0.2">
      <c r="A61" s="61"/>
      <c r="B61" s="48" t="s">
        <v>2</v>
      </c>
      <c r="C61" s="49"/>
      <c r="D61" s="50"/>
      <c r="E61" s="51" t="s">
        <v>26</v>
      </c>
      <c r="F61" s="52">
        <f>SUM(F9:F60)</f>
        <v>0</v>
      </c>
    </row>
  </sheetData>
  <sheetProtection algorithmName="SHA-512" hashValue="H8d7zyKDKkWQ0MA0twpphpYoBnSi41Zy2eCrK/Jmxf/NSl/CL9c0TOA4BTGBA1925TJjGLsno7zhtWyDnnNcsQ==" saltValue="Q2p1NAJTnOY2Lw1jYhne4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86"/>
  <sheetViews>
    <sheetView topLeftCell="A70" zoomScaleNormal="100" zoomScaleSheetLayoutView="50" workbookViewId="0">
      <selection activeCell="E79" sqref="E7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206</v>
      </c>
      <c r="B3" s="182" t="s">
        <v>185</v>
      </c>
      <c r="C3" s="183"/>
      <c r="D3" s="184"/>
    </row>
    <row r="4" spans="1:6" x14ac:dyDescent="0.2">
      <c r="A4" s="29"/>
      <c r="B4" s="182" t="s">
        <v>182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253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3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3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38</v>
      </c>
      <c r="C27" s="72"/>
      <c r="D27" s="69"/>
      <c r="E27" s="70"/>
      <c r="F27" s="70"/>
    </row>
    <row r="28" spans="1:6" ht="38.25" x14ac:dyDescent="0.2">
      <c r="A28" s="117"/>
      <c r="B28" s="89" t="s">
        <v>39</v>
      </c>
      <c r="C28" s="72"/>
      <c r="D28" s="69"/>
      <c r="E28" s="70"/>
      <c r="F28" s="70"/>
    </row>
    <row r="29" spans="1:6" x14ac:dyDescent="0.2">
      <c r="A29" s="117"/>
      <c r="B29" s="71" t="s">
        <v>43</v>
      </c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0"/>
      <c r="F31" s="80"/>
    </row>
    <row r="32" spans="1:6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ht="25.5" x14ac:dyDescent="0.2">
      <c r="A33" s="117"/>
      <c r="B33" s="89" t="s">
        <v>67</v>
      </c>
      <c r="C33" s="72"/>
      <c r="D33" s="69"/>
      <c r="E33" s="70"/>
      <c r="F33" s="70"/>
    </row>
    <row r="34" spans="1:6" x14ac:dyDescent="0.2">
      <c r="A34" s="117"/>
      <c r="B34" s="71" t="s">
        <v>91</v>
      </c>
      <c r="C34" s="72">
        <v>49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0"/>
    </row>
    <row r="37" spans="1:6" x14ac:dyDescent="0.2">
      <c r="A37" s="121">
        <f>COUNT($A$7:A36)+1</f>
        <v>7</v>
      </c>
      <c r="B37" s="47" t="s">
        <v>81</v>
      </c>
      <c r="C37" s="72"/>
      <c r="D37" s="69"/>
      <c r="E37" s="91"/>
      <c r="F37" s="70"/>
    </row>
    <row r="38" spans="1:6" ht="25.5" x14ac:dyDescent="0.2">
      <c r="A38" s="117"/>
      <c r="B38" s="89" t="s">
        <v>88</v>
      </c>
      <c r="C38" s="72"/>
      <c r="D38" s="69"/>
      <c r="E38" s="70"/>
      <c r="F38" s="70"/>
    </row>
    <row r="39" spans="1:6" x14ac:dyDescent="0.2">
      <c r="A39" s="117"/>
      <c r="B39" s="71" t="s">
        <v>216</v>
      </c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74"/>
      <c r="C40" s="75"/>
      <c r="D40" s="90"/>
      <c r="E40" s="92"/>
      <c r="F40" s="92"/>
    </row>
    <row r="41" spans="1:6" x14ac:dyDescent="0.2">
      <c r="A41" s="120"/>
      <c r="B41" s="81"/>
      <c r="C41" s="78"/>
      <c r="D41" s="79"/>
      <c r="E41" s="83"/>
      <c r="F41" s="83"/>
    </row>
    <row r="42" spans="1:6" x14ac:dyDescent="0.2">
      <c r="A42" s="121">
        <f>COUNT($A$7:A41)+1</f>
        <v>8</v>
      </c>
      <c r="B42" s="47" t="s">
        <v>68</v>
      </c>
      <c r="C42" s="72"/>
      <c r="D42" s="69"/>
      <c r="E42" s="70"/>
      <c r="F42" s="70"/>
    </row>
    <row r="43" spans="1:6" ht="25.5" x14ac:dyDescent="0.2">
      <c r="A43" s="117"/>
      <c r="B43" s="89" t="s">
        <v>15</v>
      </c>
      <c r="C43" s="72"/>
      <c r="D43" s="69"/>
      <c r="E43" s="70"/>
      <c r="F43" s="70"/>
    </row>
    <row r="44" spans="1:6" x14ac:dyDescent="0.2">
      <c r="A44" s="117"/>
      <c r="B44" s="93" t="s">
        <v>90</v>
      </c>
      <c r="C44" s="72">
        <v>4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0"/>
      <c r="F46" s="80"/>
    </row>
    <row r="47" spans="1:6" x14ac:dyDescent="0.2">
      <c r="A47" s="121">
        <f>COUNT($A$7:A44)+1</f>
        <v>9</v>
      </c>
      <c r="B47" s="47" t="s">
        <v>58</v>
      </c>
      <c r="C47" s="72"/>
      <c r="D47" s="69"/>
      <c r="E47" s="70"/>
      <c r="F47" s="70"/>
    </row>
    <row r="48" spans="1:6" ht="102" x14ac:dyDescent="0.2">
      <c r="A48" s="117"/>
      <c r="B48" s="89" t="s">
        <v>114</v>
      </c>
      <c r="C48" s="72"/>
      <c r="D48" s="69"/>
      <c r="E48" s="70"/>
      <c r="F48" s="70"/>
    </row>
    <row r="49" spans="1:6" x14ac:dyDescent="0.2">
      <c r="A49" s="117"/>
      <c r="B49" s="93"/>
      <c r="C49" s="72">
        <v>1</v>
      </c>
      <c r="D49" s="69" t="s">
        <v>1</v>
      </c>
      <c r="E49" s="28"/>
      <c r="F49" s="91">
        <f>C49*E49</f>
        <v>0</v>
      </c>
    </row>
    <row r="50" spans="1:6" x14ac:dyDescent="0.2">
      <c r="A50" s="119"/>
      <c r="B50" s="94"/>
      <c r="C50" s="75"/>
      <c r="D50" s="90"/>
      <c r="E50" s="92"/>
      <c r="F50" s="92"/>
    </row>
    <row r="51" spans="1:6" x14ac:dyDescent="0.2">
      <c r="A51" s="120"/>
      <c r="B51" s="77"/>
      <c r="C51" s="78"/>
      <c r="D51" s="79"/>
      <c r="E51" s="83"/>
      <c r="F51" s="83"/>
    </row>
    <row r="52" spans="1:6" x14ac:dyDescent="0.2">
      <c r="A52" s="121">
        <f>COUNT($A$7:A49)+1</f>
        <v>10</v>
      </c>
      <c r="B52" s="47" t="s">
        <v>59</v>
      </c>
      <c r="C52" s="72"/>
      <c r="D52" s="69"/>
      <c r="E52" s="69"/>
      <c r="F52" s="70"/>
    </row>
    <row r="53" spans="1:6" ht="102" x14ac:dyDescent="0.2">
      <c r="A53" s="117"/>
      <c r="B53" s="89" t="s">
        <v>115</v>
      </c>
      <c r="C53" s="72"/>
      <c r="D53" s="69"/>
      <c r="E53" s="70"/>
      <c r="F53" s="70"/>
    </row>
    <row r="54" spans="1:6" x14ac:dyDescent="0.2">
      <c r="A54" s="117"/>
      <c r="B54" s="93"/>
      <c r="C54" s="72">
        <v>1</v>
      </c>
      <c r="D54" s="69" t="s">
        <v>1</v>
      </c>
      <c r="E54" s="28"/>
      <c r="F54" s="91">
        <f>C54*E54</f>
        <v>0</v>
      </c>
    </row>
    <row r="55" spans="1:6" x14ac:dyDescent="0.2">
      <c r="A55" s="119"/>
      <c r="B55" s="94"/>
      <c r="C55" s="75"/>
      <c r="D55" s="90"/>
      <c r="E55" s="92"/>
      <c r="F55" s="92"/>
    </row>
    <row r="56" spans="1:6" x14ac:dyDescent="0.2">
      <c r="A56" s="120"/>
      <c r="B56" s="77"/>
      <c r="C56" s="78"/>
      <c r="D56" s="79"/>
      <c r="E56" s="83"/>
      <c r="F56" s="83"/>
    </row>
    <row r="57" spans="1:6" x14ac:dyDescent="0.2">
      <c r="A57" s="121">
        <f>COUNT($A$7:A54)+1</f>
        <v>11</v>
      </c>
      <c r="B57" s="47" t="s">
        <v>16</v>
      </c>
      <c r="C57" s="72"/>
      <c r="D57" s="95"/>
      <c r="E57" s="91"/>
      <c r="F57" s="123"/>
    </row>
    <row r="58" spans="1:6" ht="25.5" x14ac:dyDescent="0.2">
      <c r="A58" s="117"/>
      <c r="B58" s="67" t="s">
        <v>75</v>
      </c>
      <c r="C58" s="72"/>
      <c r="D58" s="69"/>
      <c r="E58" s="70"/>
      <c r="F58" s="70"/>
    </row>
    <row r="59" spans="1:6" ht="14.25" x14ac:dyDescent="0.2">
      <c r="A59" s="117"/>
      <c r="B59" s="71" t="s">
        <v>53</v>
      </c>
      <c r="C59" s="72">
        <v>4</v>
      </c>
      <c r="D59" s="73" t="s">
        <v>22</v>
      </c>
      <c r="E59" s="28"/>
      <c r="F59" s="91">
        <f>C59*E59</f>
        <v>0</v>
      </c>
    </row>
    <row r="60" spans="1:6" x14ac:dyDescent="0.2">
      <c r="A60" s="119"/>
      <c r="B60" s="74"/>
      <c r="C60" s="75"/>
      <c r="D60" s="76"/>
      <c r="E60" s="92"/>
      <c r="F60" s="92"/>
    </row>
    <row r="61" spans="1:6" x14ac:dyDescent="0.2">
      <c r="A61" s="120"/>
      <c r="B61" s="81"/>
      <c r="C61" s="78"/>
      <c r="D61" s="79"/>
      <c r="E61" s="83"/>
      <c r="F61" s="83"/>
    </row>
    <row r="62" spans="1:6" x14ac:dyDescent="0.2">
      <c r="A62" s="121">
        <f>COUNT($A$7:A51)+1</f>
        <v>10</v>
      </c>
      <c r="B62" s="47" t="s">
        <v>64</v>
      </c>
      <c r="C62" s="72"/>
      <c r="D62" s="69"/>
      <c r="E62" s="91"/>
      <c r="F62" s="91"/>
    </row>
    <row r="63" spans="1:6" ht="25.5" x14ac:dyDescent="0.2">
      <c r="A63" s="117"/>
      <c r="B63" s="96" t="s">
        <v>65</v>
      </c>
      <c r="C63" s="72"/>
      <c r="D63" s="85"/>
      <c r="E63" s="86"/>
      <c r="F63" s="86"/>
    </row>
    <row r="64" spans="1:6" x14ac:dyDescent="0.2">
      <c r="A64" s="117"/>
      <c r="B64" s="97" t="s">
        <v>217</v>
      </c>
      <c r="C64" s="72">
        <v>4</v>
      </c>
      <c r="D64" s="85" t="s">
        <v>1</v>
      </c>
      <c r="E64" s="28"/>
      <c r="F64" s="118">
        <f>C64*E64</f>
        <v>0</v>
      </c>
    </row>
    <row r="65" spans="1:6" x14ac:dyDescent="0.2">
      <c r="A65" s="119"/>
      <c r="B65" s="98"/>
      <c r="C65" s="75"/>
      <c r="D65" s="99"/>
      <c r="E65" s="92"/>
      <c r="F65" s="122"/>
    </row>
    <row r="66" spans="1:6" x14ac:dyDescent="0.2">
      <c r="A66" s="120"/>
      <c r="B66" s="81"/>
      <c r="C66" s="78"/>
      <c r="D66" s="100"/>
      <c r="E66" s="83"/>
      <c r="F66" s="124"/>
    </row>
    <row r="67" spans="1:6" x14ac:dyDescent="0.2">
      <c r="A67" s="121">
        <f>COUNT($A$7:A66)+1</f>
        <v>13</v>
      </c>
      <c r="B67" s="47" t="s">
        <v>17</v>
      </c>
      <c r="C67" s="72"/>
      <c r="D67" s="95"/>
      <c r="E67" s="91"/>
      <c r="F67" s="123"/>
    </row>
    <row r="68" spans="1:6" ht="25.5" x14ac:dyDescent="0.2">
      <c r="A68" s="117"/>
      <c r="B68" s="89" t="s">
        <v>18</v>
      </c>
      <c r="C68" s="72"/>
      <c r="D68" s="69"/>
      <c r="E68" s="70"/>
      <c r="F68" s="70"/>
    </row>
    <row r="69" spans="1:6" x14ac:dyDescent="0.2">
      <c r="A69" s="117"/>
      <c r="B69" s="97" t="s">
        <v>217</v>
      </c>
      <c r="C69" s="72">
        <v>2</v>
      </c>
      <c r="D69" s="69" t="s">
        <v>1</v>
      </c>
      <c r="E69" s="28"/>
      <c r="F69" s="91">
        <f>C69*E69</f>
        <v>0</v>
      </c>
    </row>
    <row r="70" spans="1:6" x14ac:dyDescent="0.2">
      <c r="A70" s="119"/>
      <c r="B70" s="98"/>
      <c r="C70" s="75"/>
      <c r="D70" s="90"/>
      <c r="E70" s="92"/>
      <c r="F70" s="92"/>
    </row>
    <row r="71" spans="1:6" x14ac:dyDescent="0.2">
      <c r="A71" s="120"/>
      <c r="B71" s="81"/>
      <c r="C71" s="78"/>
      <c r="D71" s="79"/>
      <c r="E71" s="83"/>
      <c r="F71" s="83"/>
    </row>
    <row r="72" spans="1:6" x14ac:dyDescent="0.2">
      <c r="A72" s="121">
        <f>COUNT($A$7:A71)+1</f>
        <v>14</v>
      </c>
      <c r="B72" s="47" t="s">
        <v>60</v>
      </c>
      <c r="C72" s="72"/>
      <c r="D72" s="69"/>
      <c r="E72" s="91"/>
      <c r="F72" s="91"/>
    </row>
    <row r="73" spans="1:6" ht="89.25" x14ac:dyDescent="0.2">
      <c r="A73" s="117"/>
      <c r="B73" s="89" t="s">
        <v>116</v>
      </c>
      <c r="C73" s="72"/>
      <c r="D73" s="95"/>
      <c r="E73" s="101"/>
      <c r="F73" s="101"/>
    </row>
    <row r="74" spans="1:6" x14ac:dyDescent="0.2">
      <c r="A74" s="117"/>
      <c r="B74" s="104"/>
      <c r="C74" s="72">
        <v>1</v>
      </c>
      <c r="D74" s="95" t="s">
        <v>1</v>
      </c>
      <c r="E74" s="28"/>
      <c r="F74" s="123">
        <f>C74*E74</f>
        <v>0</v>
      </c>
    </row>
    <row r="75" spans="1:6" x14ac:dyDescent="0.2">
      <c r="A75" s="119"/>
      <c r="B75" s="105"/>
      <c r="C75" s="75"/>
      <c r="D75" s="103"/>
      <c r="E75" s="92"/>
      <c r="F75" s="125"/>
    </row>
    <row r="76" spans="1:6" x14ac:dyDescent="0.2">
      <c r="A76" s="126"/>
      <c r="B76" s="106"/>
      <c r="C76" s="107"/>
      <c r="D76" s="108"/>
      <c r="E76" s="109"/>
      <c r="F76" s="127"/>
    </row>
    <row r="77" spans="1:6" x14ac:dyDescent="0.2">
      <c r="A77" s="121">
        <f>COUNT($A$7:A76)+1</f>
        <v>15</v>
      </c>
      <c r="B77" s="47" t="s">
        <v>19</v>
      </c>
      <c r="C77" s="68"/>
      <c r="D77" s="69"/>
      <c r="E77" s="70"/>
      <c r="F77" s="91"/>
    </row>
    <row r="78" spans="1:6" ht="25.5" x14ac:dyDescent="0.2">
      <c r="A78" s="117"/>
      <c r="B78" s="89" t="s">
        <v>76</v>
      </c>
      <c r="C78" s="68"/>
      <c r="D78" s="69"/>
      <c r="E78" s="70"/>
      <c r="F78" s="91"/>
    </row>
    <row r="79" spans="1:6" ht="14.25" x14ac:dyDescent="0.2">
      <c r="A79" s="117"/>
      <c r="B79" s="93"/>
      <c r="C79" s="68">
        <v>253</v>
      </c>
      <c r="D79" s="73" t="s">
        <v>22</v>
      </c>
      <c r="E79" s="28"/>
      <c r="F79" s="91">
        <f>C79*E79</f>
        <v>0</v>
      </c>
    </row>
    <row r="80" spans="1:6" x14ac:dyDescent="0.2">
      <c r="A80" s="119"/>
      <c r="B80" s="94"/>
      <c r="C80" s="110"/>
      <c r="D80" s="90"/>
      <c r="E80" s="112"/>
      <c r="F80" s="92"/>
    </row>
    <row r="81" spans="1:6" x14ac:dyDescent="0.2">
      <c r="A81" s="120"/>
      <c r="B81" s="77"/>
      <c r="C81" s="111"/>
      <c r="D81" s="79"/>
      <c r="E81" s="80"/>
      <c r="F81" s="83"/>
    </row>
    <row r="82" spans="1:6" x14ac:dyDescent="0.2">
      <c r="A82" s="121">
        <f>COUNT($A$7:A81)+1</f>
        <v>16</v>
      </c>
      <c r="B82" s="47" t="s">
        <v>77</v>
      </c>
      <c r="C82" s="68"/>
      <c r="D82" s="69"/>
      <c r="E82" s="91"/>
      <c r="F82" s="91"/>
    </row>
    <row r="83" spans="1:6" ht="38.25" x14ac:dyDescent="0.2">
      <c r="A83" s="117"/>
      <c r="B83" s="115" t="s">
        <v>12</v>
      </c>
      <c r="C83" s="68"/>
      <c r="D83" s="69"/>
      <c r="E83" s="70"/>
      <c r="F83" s="91"/>
    </row>
    <row r="84" spans="1:6" x14ac:dyDescent="0.2">
      <c r="A84" s="128"/>
      <c r="B84" s="93"/>
      <c r="C84" s="68"/>
      <c r="D84" s="113">
        <v>0.1</v>
      </c>
      <c r="E84" s="70"/>
      <c r="F84" s="91">
        <f>D84*(SUM(F9:F79))</f>
        <v>0</v>
      </c>
    </row>
    <row r="85" spans="1:6" x14ac:dyDescent="0.2">
      <c r="A85" s="129"/>
      <c r="B85" s="94"/>
      <c r="C85" s="110"/>
      <c r="D85" s="90"/>
      <c r="E85" s="92"/>
      <c r="F85" s="92"/>
    </row>
    <row r="86" spans="1:6" x14ac:dyDescent="0.2">
      <c r="A86" s="61"/>
      <c r="B86" s="48" t="s">
        <v>2</v>
      </c>
      <c r="C86" s="49"/>
      <c r="D86" s="50"/>
      <c r="E86" s="51" t="s">
        <v>26</v>
      </c>
      <c r="F86" s="52">
        <f>SUM(F9:F85)</f>
        <v>0</v>
      </c>
    </row>
  </sheetData>
  <sheetProtection algorithmName="SHA-512" hashValue="iWmeWPvtNAtJdjiC3g/2fnOESDaMTAnBP0RkSn6Eu15fIhSS9euPpnMv7E9IMnJAILJuIEMJZeFhQcfDDgT2xg==" saltValue="oHT77+yP6kIc0tHu5vhDW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2" manualBreakCount="2">
    <brk id="45" max="5" man="1"/>
    <brk id="70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6"/>
  <sheetViews>
    <sheetView topLeftCell="A40" zoomScaleNormal="100" zoomScaleSheetLayoutView="50" workbookViewId="0">
      <selection activeCell="E39" sqref="E3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207</v>
      </c>
      <c r="B3" s="182" t="s">
        <v>186</v>
      </c>
      <c r="C3" s="183"/>
      <c r="D3" s="184"/>
    </row>
    <row r="4" spans="1:6" x14ac:dyDescent="0.2">
      <c r="A4" s="29"/>
      <c r="B4" s="182" t="s">
        <v>182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44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81"/>
      <c r="C16" s="78"/>
      <c r="D16" s="79"/>
      <c r="E16" s="83"/>
      <c r="F16" s="83"/>
    </row>
    <row r="17" spans="1:6" x14ac:dyDescent="0.2">
      <c r="A17" s="121">
        <f>COUNT($A$7:A16)+1</f>
        <v>3</v>
      </c>
      <c r="B17" s="47" t="s">
        <v>38</v>
      </c>
      <c r="C17" s="72"/>
      <c r="D17" s="69"/>
      <c r="E17" s="70"/>
      <c r="F17" s="70"/>
    </row>
    <row r="18" spans="1:6" ht="38.25" x14ac:dyDescent="0.2">
      <c r="A18" s="117"/>
      <c r="B18" s="89" t="s">
        <v>39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10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59</v>
      </c>
      <c r="C32" s="72"/>
      <c r="D32" s="69"/>
      <c r="E32" s="69"/>
      <c r="F32" s="70"/>
    </row>
    <row r="33" spans="1:6" ht="102" x14ac:dyDescent="0.2">
      <c r="A33" s="117"/>
      <c r="B33" s="89" t="s">
        <v>115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6"/>
      <c r="B36" s="106"/>
      <c r="C36" s="107"/>
      <c r="D36" s="108"/>
      <c r="E36" s="109"/>
      <c r="F36" s="127"/>
    </row>
    <row r="37" spans="1:6" x14ac:dyDescent="0.2">
      <c r="A37" s="121">
        <f>COUNT($A$7:A36)+1</f>
        <v>7</v>
      </c>
      <c r="B37" s="47" t="s">
        <v>19</v>
      </c>
      <c r="C37" s="68"/>
      <c r="D37" s="69"/>
      <c r="E37" s="70"/>
      <c r="F37" s="91"/>
    </row>
    <row r="38" spans="1:6" ht="25.5" x14ac:dyDescent="0.2">
      <c r="A38" s="117"/>
      <c r="B38" s="89" t="s">
        <v>76</v>
      </c>
      <c r="C38" s="68"/>
      <c r="D38" s="69"/>
      <c r="E38" s="70"/>
      <c r="F38" s="91"/>
    </row>
    <row r="39" spans="1:6" ht="14.25" x14ac:dyDescent="0.2">
      <c r="A39" s="117"/>
      <c r="B39" s="93"/>
      <c r="C39" s="68">
        <v>44</v>
      </c>
      <c r="D39" s="73" t="s">
        <v>22</v>
      </c>
      <c r="E39" s="28"/>
      <c r="F39" s="91">
        <f>C39*E39</f>
        <v>0</v>
      </c>
    </row>
    <row r="40" spans="1:6" x14ac:dyDescent="0.2">
      <c r="A40" s="119"/>
      <c r="B40" s="94"/>
      <c r="C40" s="110"/>
      <c r="D40" s="90"/>
      <c r="E40" s="112"/>
      <c r="F40" s="92"/>
    </row>
    <row r="41" spans="1:6" x14ac:dyDescent="0.2">
      <c r="A41" s="120"/>
      <c r="B41" s="77"/>
      <c r="C41" s="111"/>
      <c r="D41" s="79"/>
      <c r="E41" s="80"/>
      <c r="F41" s="83"/>
    </row>
    <row r="42" spans="1:6" x14ac:dyDescent="0.2">
      <c r="A42" s="121">
        <f>COUNT($A$7:A41)+1</f>
        <v>8</v>
      </c>
      <c r="B42" s="47" t="s">
        <v>77</v>
      </c>
      <c r="C42" s="68"/>
      <c r="D42" s="69"/>
      <c r="E42" s="91"/>
      <c r="F42" s="91"/>
    </row>
    <row r="43" spans="1:6" ht="38.25" x14ac:dyDescent="0.2">
      <c r="A43" s="117"/>
      <c r="B43" s="115" t="s">
        <v>12</v>
      </c>
      <c r="C43" s="68"/>
      <c r="D43" s="69"/>
      <c r="E43" s="70"/>
      <c r="F43" s="91"/>
    </row>
    <row r="44" spans="1:6" x14ac:dyDescent="0.2">
      <c r="A44" s="128"/>
      <c r="B44" s="93"/>
      <c r="C44" s="68"/>
      <c r="D44" s="113">
        <v>0.1</v>
      </c>
      <c r="E44" s="70"/>
      <c r="F44" s="91">
        <f>D44*(SUM(F9:F39))</f>
        <v>0</v>
      </c>
    </row>
    <row r="45" spans="1:6" x14ac:dyDescent="0.2">
      <c r="A45" s="129"/>
      <c r="B45" s="94"/>
      <c r="C45" s="110"/>
      <c r="D45" s="90"/>
      <c r="E45" s="92"/>
      <c r="F45" s="92"/>
    </row>
    <row r="46" spans="1:6" x14ac:dyDescent="0.2">
      <c r="A46" s="61"/>
      <c r="B46" s="48" t="s">
        <v>2</v>
      </c>
      <c r="C46" s="49"/>
      <c r="D46" s="50"/>
      <c r="E46" s="51" t="s">
        <v>26</v>
      </c>
      <c r="F46" s="52">
        <f>SUM(F9:F45)</f>
        <v>0</v>
      </c>
    </row>
  </sheetData>
  <sheetProtection algorithmName="SHA-512" hashValue="vel+YoRf2p/LQGax4H3/GmhNNSaA9wPBQyk9dsmpKw4g1guoNY1RMGXD5m91Vr5d948JSt6/LLgbmgNDj0L8wA==" saltValue="MJpoUHhbH6nLdHo3w9TLD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35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61"/>
  <sheetViews>
    <sheetView topLeftCell="A40" zoomScaleNormal="100" zoomScaleSheetLayoutView="50" workbookViewId="0">
      <selection activeCell="E54" sqref="E5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208</v>
      </c>
      <c r="B3" s="182" t="s">
        <v>187</v>
      </c>
      <c r="C3" s="183"/>
      <c r="D3" s="184"/>
    </row>
    <row r="4" spans="1:6" x14ac:dyDescent="0.2">
      <c r="A4" s="29"/>
      <c r="B4" s="182" t="s">
        <v>188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250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212</v>
      </c>
      <c r="C24" s="72">
        <v>3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38</v>
      </c>
      <c r="C27" s="72"/>
      <c r="D27" s="69"/>
      <c r="E27" s="70"/>
      <c r="F27" s="70"/>
    </row>
    <row r="28" spans="1:6" ht="38.25" x14ac:dyDescent="0.2">
      <c r="A28" s="117"/>
      <c r="B28" s="89" t="s">
        <v>39</v>
      </c>
      <c r="C28" s="72"/>
      <c r="D28" s="69"/>
      <c r="E28" s="70"/>
      <c r="F28" s="70"/>
    </row>
    <row r="29" spans="1:6" x14ac:dyDescent="0.2">
      <c r="A29" s="117"/>
      <c r="B29" s="71" t="s">
        <v>43</v>
      </c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0"/>
      <c r="F31" s="80"/>
    </row>
    <row r="32" spans="1:6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ht="25.5" x14ac:dyDescent="0.2">
      <c r="A33" s="117"/>
      <c r="B33" s="89" t="s">
        <v>67</v>
      </c>
      <c r="C33" s="72"/>
      <c r="D33" s="69"/>
      <c r="E33" s="70"/>
      <c r="F33" s="70"/>
    </row>
    <row r="34" spans="1:6" x14ac:dyDescent="0.2">
      <c r="A34" s="117"/>
      <c r="B34" s="71" t="s">
        <v>91</v>
      </c>
      <c r="C34" s="72">
        <v>39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81"/>
      <c r="C36" s="78"/>
      <c r="D36" s="79"/>
      <c r="E36" s="83"/>
      <c r="F36" s="83"/>
    </row>
    <row r="37" spans="1:6" x14ac:dyDescent="0.2">
      <c r="A37" s="121">
        <f>COUNT($A$7:A36)+1</f>
        <v>7</v>
      </c>
      <c r="B37" s="47" t="s">
        <v>68</v>
      </c>
      <c r="C37" s="72"/>
      <c r="D37" s="69"/>
      <c r="E37" s="70"/>
      <c r="F37" s="70"/>
    </row>
    <row r="38" spans="1:6" ht="25.5" x14ac:dyDescent="0.2">
      <c r="A38" s="117"/>
      <c r="B38" s="89" t="s">
        <v>15</v>
      </c>
      <c r="C38" s="72"/>
      <c r="D38" s="69"/>
      <c r="E38" s="70"/>
      <c r="F38" s="70"/>
    </row>
    <row r="39" spans="1:6" x14ac:dyDescent="0.2">
      <c r="A39" s="117"/>
      <c r="B39" s="93" t="s">
        <v>90</v>
      </c>
      <c r="C39" s="72">
        <v>3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0"/>
      <c r="F41" s="80"/>
    </row>
    <row r="42" spans="1:6" x14ac:dyDescent="0.2">
      <c r="A42" s="121">
        <f>COUNT($A$7:A39)+1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3"/>
      <c r="F46" s="83"/>
    </row>
    <row r="47" spans="1:6" x14ac:dyDescent="0.2">
      <c r="A47" s="121">
        <f>COUNT($A$7:A44)+1</f>
        <v>9</v>
      </c>
      <c r="B47" s="47" t="s">
        <v>59</v>
      </c>
      <c r="C47" s="72"/>
      <c r="D47" s="69"/>
      <c r="E47" s="69"/>
      <c r="F47" s="70"/>
    </row>
    <row r="48" spans="1:6" ht="102" x14ac:dyDescent="0.2">
      <c r="A48" s="117"/>
      <c r="B48" s="89" t="s">
        <v>115</v>
      </c>
      <c r="C48" s="72"/>
      <c r="D48" s="69"/>
      <c r="E48" s="70"/>
      <c r="F48" s="70"/>
    </row>
    <row r="49" spans="1:6" x14ac:dyDescent="0.2">
      <c r="A49" s="117"/>
      <c r="B49" s="93"/>
      <c r="C49" s="72">
        <v>1</v>
      </c>
      <c r="D49" s="69" t="s">
        <v>1</v>
      </c>
      <c r="E49" s="28"/>
      <c r="F49" s="91">
        <f>C49*E49</f>
        <v>0</v>
      </c>
    </row>
    <row r="50" spans="1:6" x14ac:dyDescent="0.2">
      <c r="A50" s="119"/>
      <c r="B50" s="94"/>
      <c r="C50" s="75"/>
      <c r="D50" s="90"/>
      <c r="E50" s="92"/>
      <c r="F50" s="92"/>
    </row>
    <row r="51" spans="1:6" x14ac:dyDescent="0.2">
      <c r="A51" s="126"/>
      <c r="B51" s="106"/>
      <c r="C51" s="107"/>
      <c r="D51" s="108"/>
      <c r="E51" s="109"/>
      <c r="F51" s="127"/>
    </row>
    <row r="52" spans="1:6" x14ac:dyDescent="0.2">
      <c r="A52" s="121">
        <f>COUNT($A$7:A51)+1</f>
        <v>10</v>
      </c>
      <c r="B52" s="47" t="s">
        <v>19</v>
      </c>
      <c r="C52" s="68"/>
      <c r="D52" s="69"/>
      <c r="E52" s="70"/>
      <c r="F52" s="91"/>
    </row>
    <row r="53" spans="1:6" ht="25.5" x14ac:dyDescent="0.2">
      <c r="A53" s="117"/>
      <c r="B53" s="89" t="s">
        <v>76</v>
      </c>
      <c r="C53" s="68"/>
      <c r="D53" s="69"/>
      <c r="E53" s="70"/>
      <c r="F53" s="91"/>
    </row>
    <row r="54" spans="1:6" ht="14.25" x14ac:dyDescent="0.2">
      <c r="A54" s="117"/>
      <c r="B54" s="93"/>
      <c r="C54" s="68">
        <v>250</v>
      </c>
      <c r="D54" s="73" t="s">
        <v>22</v>
      </c>
      <c r="E54" s="28"/>
      <c r="F54" s="91">
        <f>C54*E54</f>
        <v>0</v>
      </c>
    </row>
    <row r="55" spans="1:6" x14ac:dyDescent="0.2">
      <c r="A55" s="119"/>
      <c r="B55" s="94"/>
      <c r="C55" s="110"/>
      <c r="D55" s="90"/>
      <c r="E55" s="112"/>
      <c r="F55" s="92"/>
    </row>
    <row r="56" spans="1:6" x14ac:dyDescent="0.2">
      <c r="A56" s="120"/>
      <c r="B56" s="77"/>
      <c r="C56" s="111"/>
      <c r="D56" s="79"/>
      <c r="E56" s="80"/>
      <c r="F56" s="83"/>
    </row>
    <row r="57" spans="1:6" x14ac:dyDescent="0.2">
      <c r="A57" s="121">
        <f>COUNT($A$7:A56)+1</f>
        <v>11</v>
      </c>
      <c r="B57" s="47" t="s">
        <v>77</v>
      </c>
      <c r="C57" s="68"/>
      <c r="D57" s="69"/>
      <c r="E57" s="91"/>
      <c r="F57" s="91"/>
    </row>
    <row r="58" spans="1:6" ht="38.25" x14ac:dyDescent="0.2">
      <c r="A58" s="117"/>
      <c r="B58" s="115" t="s">
        <v>12</v>
      </c>
      <c r="C58" s="68"/>
      <c r="D58" s="69"/>
      <c r="E58" s="70"/>
      <c r="F58" s="91"/>
    </row>
    <row r="59" spans="1:6" x14ac:dyDescent="0.2">
      <c r="A59" s="128"/>
      <c r="B59" s="93"/>
      <c r="C59" s="68"/>
      <c r="D59" s="113">
        <v>0.1</v>
      </c>
      <c r="E59" s="70"/>
      <c r="F59" s="91">
        <f>D59*(SUM(F9:F54))</f>
        <v>0</v>
      </c>
    </row>
    <row r="60" spans="1:6" x14ac:dyDescent="0.2">
      <c r="A60" s="129"/>
      <c r="B60" s="94"/>
      <c r="C60" s="110"/>
      <c r="D60" s="90"/>
      <c r="E60" s="92"/>
      <c r="F60" s="92"/>
    </row>
    <row r="61" spans="1:6" x14ac:dyDescent="0.2">
      <c r="A61" s="61"/>
      <c r="B61" s="48" t="s">
        <v>2</v>
      </c>
      <c r="C61" s="49"/>
      <c r="D61" s="50"/>
      <c r="E61" s="51" t="s">
        <v>26</v>
      </c>
      <c r="F61" s="52">
        <f>SUM(F9:F60)</f>
        <v>0</v>
      </c>
    </row>
  </sheetData>
  <sheetProtection algorithmName="SHA-512" hashValue="td0DNKZhdkTYWQnQK7uwp/KT+aNbJJYx/rMM/KBM7fqH13+KK6/x2geqjKQqMtlbwUG/w7Qm867vtPW5PTUK3A==" saltValue="B4yTbdybvc9bXhSiorb4O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6"/>
  <sheetViews>
    <sheetView topLeftCell="A10" zoomScaleNormal="100" zoomScaleSheetLayoutView="50" workbookViewId="0">
      <selection activeCell="E39" sqref="E3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209</v>
      </c>
      <c r="B3" s="182" t="s">
        <v>189</v>
      </c>
      <c r="C3" s="183"/>
      <c r="D3" s="184"/>
    </row>
    <row r="4" spans="1:6" x14ac:dyDescent="0.2">
      <c r="A4" s="29"/>
      <c r="B4" s="182" t="s">
        <v>188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34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81"/>
      <c r="C16" s="78"/>
      <c r="D16" s="79"/>
      <c r="E16" s="83"/>
      <c r="F16" s="83"/>
    </row>
    <row r="17" spans="1:6" x14ac:dyDescent="0.2">
      <c r="A17" s="121">
        <f>COUNT($A$7:A16)+1</f>
        <v>3</v>
      </c>
      <c r="B17" s="47" t="s">
        <v>38</v>
      </c>
      <c r="C17" s="72"/>
      <c r="D17" s="69"/>
      <c r="E17" s="70"/>
      <c r="F17" s="70"/>
    </row>
    <row r="18" spans="1:6" ht="38.25" x14ac:dyDescent="0.2">
      <c r="A18" s="117"/>
      <c r="B18" s="89" t="s">
        <v>39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9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58</v>
      </c>
      <c r="C32" s="72"/>
      <c r="D32" s="69"/>
      <c r="E32" s="70"/>
      <c r="F32" s="70"/>
    </row>
    <row r="33" spans="1:6" ht="102" x14ac:dyDescent="0.2">
      <c r="A33" s="117"/>
      <c r="B33" s="89" t="s">
        <v>114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6"/>
      <c r="B36" s="106"/>
      <c r="C36" s="107"/>
      <c r="D36" s="108"/>
      <c r="E36" s="109"/>
      <c r="F36" s="127"/>
    </row>
    <row r="37" spans="1:6" x14ac:dyDescent="0.2">
      <c r="A37" s="121">
        <f>COUNT($A$7:A36)+1</f>
        <v>7</v>
      </c>
      <c r="B37" s="47" t="s">
        <v>19</v>
      </c>
      <c r="C37" s="68"/>
      <c r="D37" s="69"/>
      <c r="E37" s="70"/>
      <c r="F37" s="91"/>
    </row>
    <row r="38" spans="1:6" ht="25.5" x14ac:dyDescent="0.2">
      <c r="A38" s="117"/>
      <c r="B38" s="89" t="s">
        <v>76</v>
      </c>
      <c r="C38" s="68"/>
      <c r="D38" s="69"/>
      <c r="E38" s="70"/>
      <c r="F38" s="91"/>
    </row>
    <row r="39" spans="1:6" ht="14.25" x14ac:dyDescent="0.2">
      <c r="A39" s="117"/>
      <c r="B39" s="93"/>
      <c r="C39" s="68">
        <v>34</v>
      </c>
      <c r="D39" s="73" t="s">
        <v>22</v>
      </c>
      <c r="E39" s="28"/>
      <c r="F39" s="91">
        <f>C39*E39</f>
        <v>0</v>
      </c>
    </row>
    <row r="40" spans="1:6" x14ac:dyDescent="0.2">
      <c r="A40" s="119"/>
      <c r="B40" s="94"/>
      <c r="C40" s="110"/>
      <c r="D40" s="90"/>
      <c r="E40" s="112"/>
      <c r="F40" s="92"/>
    </row>
    <row r="41" spans="1:6" x14ac:dyDescent="0.2">
      <c r="A41" s="120"/>
      <c r="B41" s="77"/>
      <c r="C41" s="111"/>
      <c r="D41" s="79"/>
      <c r="E41" s="80"/>
      <c r="F41" s="83"/>
    </row>
    <row r="42" spans="1:6" x14ac:dyDescent="0.2">
      <c r="A42" s="121">
        <f>COUNT($A$7:A41)+1</f>
        <v>8</v>
      </c>
      <c r="B42" s="47" t="s">
        <v>77</v>
      </c>
      <c r="C42" s="68"/>
      <c r="D42" s="69"/>
      <c r="E42" s="91"/>
      <c r="F42" s="91"/>
    </row>
    <row r="43" spans="1:6" ht="38.25" x14ac:dyDescent="0.2">
      <c r="A43" s="117"/>
      <c r="B43" s="115" t="s">
        <v>12</v>
      </c>
      <c r="C43" s="68"/>
      <c r="D43" s="69"/>
      <c r="E43" s="70"/>
      <c r="F43" s="91"/>
    </row>
    <row r="44" spans="1:6" x14ac:dyDescent="0.2">
      <c r="A44" s="128"/>
      <c r="B44" s="93"/>
      <c r="C44" s="68"/>
      <c r="D44" s="113">
        <v>0.1</v>
      </c>
      <c r="E44" s="70"/>
      <c r="F44" s="91">
        <f>D44*(SUM(F9:F39))</f>
        <v>0</v>
      </c>
    </row>
    <row r="45" spans="1:6" x14ac:dyDescent="0.2">
      <c r="A45" s="129"/>
      <c r="B45" s="94"/>
      <c r="C45" s="110"/>
      <c r="D45" s="90"/>
      <c r="E45" s="92"/>
      <c r="F45" s="92"/>
    </row>
    <row r="46" spans="1:6" x14ac:dyDescent="0.2">
      <c r="A46" s="61"/>
      <c r="B46" s="48" t="s">
        <v>2</v>
      </c>
      <c r="C46" s="49"/>
      <c r="D46" s="50"/>
      <c r="E46" s="51" t="s">
        <v>26</v>
      </c>
      <c r="F46" s="52">
        <f>SUM(F9:F45)</f>
        <v>0</v>
      </c>
    </row>
  </sheetData>
  <sheetProtection algorithmName="SHA-512" hashValue="f9thZCdLNZ6uHf/I/8yJZbAgIWwjWt4G4vxVTczIz8Z0O5lysBXHQz93ncDh4vKTwoQLFNiWOpPpon7jmYD0hA==" saltValue="CTRnUdpp2nUxuVBedrxYz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46" zoomScaleNormal="100" zoomScaleSheetLayoutView="50" workbookViewId="0">
      <selection activeCell="E49" sqref="E4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210</v>
      </c>
      <c r="B3" s="182" t="s">
        <v>190</v>
      </c>
      <c r="C3" s="183"/>
      <c r="D3" s="184"/>
    </row>
    <row r="4" spans="1:6" x14ac:dyDescent="0.2">
      <c r="A4" s="29"/>
      <c r="B4" s="182" t="s">
        <v>191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55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90"/>
      <c r="B16" s="191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46</v>
      </c>
      <c r="C17" s="72"/>
      <c r="D17" s="69"/>
      <c r="E17" s="70"/>
      <c r="F17" s="70"/>
    </row>
    <row r="18" spans="1:6" x14ac:dyDescent="0.2">
      <c r="A18" s="117"/>
      <c r="B18" s="89" t="s">
        <v>47</v>
      </c>
      <c r="C18" s="72"/>
      <c r="D18" s="69"/>
      <c r="E18" s="70"/>
      <c r="F18" s="70"/>
    </row>
    <row r="19" spans="1:6" x14ac:dyDescent="0.2">
      <c r="A19" s="117"/>
      <c r="B19" s="71" t="s">
        <v>212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s="11" customFormat="1" x14ac:dyDescent="0.2">
      <c r="A21" s="120"/>
      <c r="B21" s="77"/>
      <c r="C21" s="78"/>
      <c r="D21" s="79"/>
      <c r="E21" s="80"/>
      <c r="F21" s="80"/>
    </row>
    <row r="22" spans="1:6" s="11" customFormat="1" x14ac:dyDescent="0.2">
      <c r="A22" s="121">
        <f>COUNT($A$7:A19)+1</f>
        <v>4</v>
      </c>
      <c r="B22" s="47" t="s">
        <v>49</v>
      </c>
      <c r="C22" s="72"/>
      <c r="D22" s="69"/>
      <c r="E22" s="70"/>
      <c r="F22" s="70"/>
    </row>
    <row r="23" spans="1:6" s="11" customFormat="1" x14ac:dyDescent="0.2">
      <c r="A23" s="117"/>
      <c r="B23" s="89" t="s">
        <v>50</v>
      </c>
      <c r="C23" s="72"/>
      <c r="D23" s="69"/>
      <c r="E23" s="70"/>
      <c r="F23" s="70"/>
    </row>
    <row r="24" spans="1:6" s="11" customFormat="1" x14ac:dyDescent="0.2">
      <c r="A24" s="117"/>
      <c r="B24" s="71" t="s">
        <v>91</v>
      </c>
      <c r="C24" s="72">
        <v>1</v>
      </c>
      <c r="D24" s="69" t="s">
        <v>1</v>
      </c>
      <c r="E24" s="28"/>
      <c r="F24" s="91">
        <f>C24*E24</f>
        <v>0</v>
      </c>
    </row>
    <row r="25" spans="1:6" s="11" customFormat="1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38</v>
      </c>
      <c r="C27" s="72"/>
      <c r="D27" s="69"/>
      <c r="E27" s="70"/>
      <c r="F27" s="70"/>
    </row>
    <row r="28" spans="1:6" ht="38.25" x14ac:dyDescent="0.2">
      <c r="A28" s="117"/>
      <c r="B28" s="89" t="s">
        <v>39</v>
      </c>
      <c r="C28" s="72"/>
      <c r="D28" s="69"/>
      <c r="E28" s="70"/>
      <c r="F28" s="70"/>
    </row>
    <row r="29" spans="1:6" x14ac:dyDescent="0.2">
      <c r="A29" s="117"/>
      <c r="B29" s="71" t="s">
        <v>43</v>
      </c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0"/>
      <c r="F31" s="80"/>
    </row>
    <row r="32" spans="1:6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ht="25.5" x14ac:dyDescent="0.2">
      <c r="A33" s="117"/>
      <c r="B33" s="89" t="s">
        <v>67</v>
      </c>
      <c r="C33" s="72"/>
      <c r="D33" s="69"/>
      <c r="E33" s="70"/>
      <c r="F33" s="70"/>
    </row>
    <row r="34" spans="1:6" x14ac:dyDescent="0.2">
      <c r="A34" s="117"/>
      <c r="B34" s="71" t="s">
        <v>91</v>
      </c>
      <c r="C34" s="72">
        <v>20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74"/>
      <c r="C35" s="75"/>
      <c r="D35" s="90"/>
      <c r="E35" s="92"/>
      <c r="F35" s="92"/>
    </row>
    <row r="36" spans="1:6" x14ac:dyDescent="0.2">
      <c r="A36" s="120"/>
      <c r="B36" s="81"/>
      <c r="C36" s="78"/>
      <c r="D36" s="79"/>
      <c r="E36" s="83"/>
      <c r="F36" s="83"/>
    </row>
    <row r="37" spans="1:6" x14ac:dyDescent="0.2">
      <c r="A37" s="121">
        <f>COUNT($A$7:A36)+1</f>
        <v>7</v>
      </c>
      <c r="B37" s="47" t="s">
        <v>68</v>
      </c>
      <c r="C37" s="72"/>
      <c r="D37" s="69"/>
      <c r="E37" s="70"/>
      <c r="F37" s="70"/>
    </row>
    <row r="38" spans="1:6" ht="25.5" x14ac:dyDescent="0.2">
      <c r="A38" s="117"/>
      <c r="B38" s="89" t="s">
        <v>15</v>
      </c>
      <c r="C38" s="72"/>
      <c r="D38" s="69"/>
      <c r="E38" s="70"/>
      <c r="F38" s="70"/>
    </row>
    <row r="39" spans="1:6" x14ac:dyDescent="0.2">
      <c r="A39" s="117"/>
      <c r="B39" s="93" t="s">
        <v>90</v>
      </c>
      <c r="C39" s="72">
        <v>2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0"/>
      <c r="F41" s="80"/>
    </row>
    <row r="42" spans="1:6" x14ac:dyDescent="0.2">
      <c r="A42" s="121">
        <f>COUNT($A$7:A39)+1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6"/>
      <c r="B46" s="106"/>
      <c r="C46" s="107"/>
      <c r="D46" s="108"/>
      <c r="E46" s="109"/>
      <c r="F46" s="127"/>
    </row>
    <row r="47" spans="1:6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ht="25.5" x14ac:dyDescent="0.2">
      <c r="A48" s="117"/>
      <c r="B48" s="89" t="s">
        <v>76</v>
      </c>
      <c r="C48" s="68"/>
      <c r="D48" s="69"/>
      <c r="E48" s="70"/>
      <c r="F48" s="91"/>
    </row>
    <row r="49" spans="1:6" ht="14.25" x14ac:dyDescent="0.2">
      <c r="A49" s="117"/>
      <c r="B49" s="93"/>
      <c r="C49" s="68">
        <v>55</v>
      </c>
      <c r="D49" s="73" t="s">
        <v>22</v>
      </c>
      <c r="E49" s="28"/>
      <c r="F49" s="91">
        <f>C49*E49</f>
        <v>0</v>
      </c>
    </row>
    <row r="50" spans="1:6" x14ac:dyDescent="0.2">
      <c r="A50" s="119"/>
      <c r="B50" s="94"/>
      <c r="C50" s="110"/>
      <c r="D50" s="90"/>
      <c r="E50" s="112"/>
      <c r="F50" s="92"/>
    </row>
    <row r="51" spans="1:6" x14ac:dyDescent="0.2">
      <c r="A51" s="120"/>
      <c r="B51" s="77"/>
      <c r="C51" s="111"/>
      <c r="D51" s="79"/>
      <c r="E51" s="80"/>
      <c r="F51" s="83"/>
    </row>
    <row r="52" spans="1:6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ht="38.25" x14ac:dyDescent="0.2">
      <c r="A53" s="117"/>
      <c r="B53" s="115" t="s">
        <v>12</v>
      </c>
      <c r="C53" s="68"/>
      <c r="D53" s="69"/>
      <c r="E53" s="70"/>
      <c r="F53" s="91"/>
    </row>
    <row r="54" spans="1:6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x14ac:dyDescent="0.2">
      <c r="A55" s="129"/>
      <c r="B55" s="94"/>
      <c r="C55" s="110"/>
      <c r="D55" s="90"/>
      <c r="E55" s="92"/>
      <c r="F55" s="92"/>
    </row>
    <row r="56" spans="1:6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iI0zeZQsPU2ChHdW8NpgYRhHbuWNsXTe+Aei9MHgfc5NN0n0lchnl3WhyKKzdyHJOeiJ36GDdXsiUuQBzV4S+A==" saltValue="2s1TKGpbd6cbS+TDeRt/Q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92"/>
  <sheetViews>
    <sheetView showGridLines="0" showWhiteSpace="0" zoomScaleNormal="100" workbookViewId="0">
      <selection activeCell="E13" sqref="E13"/>
    </sheetView>
  </sheetViews>
  <sheetFormatPr defaultColWidth="9" defaultRowHeight="12.75" x14ac:dyDescent="0.2"/>
  <cols>
    <col min="1" max="1" width="6.140625" style="60" bestFit="1" customWidth="1"/>
    <col min="2" max="2" width="50.7109375" style="43" customWidth="1"/>
    <col min="3" max="3" width="7.7109375" style="7" customWidth="1"/>
    <col min="4" max="4" width="4.7109375" style="41" customWidth="1"/>
    <col min="5" max="5" width="11.7109375" style="42" customWidth="1"/>
    <col min="6" max="6" width="12.7109375" style="42" customWidth="1"/>
    <col min="7" max="256" width="9" style="11"/>
    <col min="257" max="257" width="6.7109375" style="11" bestFit="1" customWidth="1"/>
    <col min="258" max="258" width="41.28515625" style="11" customWidth="1"/>
    <col min="259" max="259" width="6" style="11" bestFit="1" customWidth="1"/>
    <col min="260" max="260" width="3.7109375" style="11" customWidth="1"/>
    <col min="261" max="261" width="15.28515625" style="11" customWidth="1"/>
    <col min="262" max="262" width="13.42578125" style="11" customWidth="1"/>
    <col min="263" max="512" width="9" style="11"/>
    <col min="513" max="513" width="6.7109375" style="11" bestFit="1" customWidth="1"/>
    <col min="514" max="514" width="41.28515625" style="11" customWidth="1"/>
    <col min="515" max="515" width="6" style="11" bestFit="1" customWidth="1"/>
    <col min="516" max="516" width="3.7109375" style="11" customWidth="1"/>
    <col min="517" max="517" width="15.28515625" style="11" customWidth="1"/>
    <col min="518" max="518" width="13.42578125" style="11" customWidth="1"/>
    <col min="519" max="768" width="9" style="11"/>
    <col min="769" max="769" width="6.7109375" style="11" bestFit="1" customWidth="1"/>
    <col min="770" max="770" width="41.28515625" style="11" customWidth="1"/>
    <col min="771" max="771" width="6" style="11" bestFit="1" customWidth="1"/>
    <col min="772" max="772" width="3.7109375" style="11" customWidth="1"/>
    <col min="773" max="773" width="15.28515625" style="11" customWidth="1"/>
    <col min="774" max="774" width="13.42578125" style="11" customWidth="1"/>
    <col min="775" max="1024" width="9" style="11"/>
    <col min="1025" max="1025" width="6.7109375" style="11" bestFit="1" customWidth="1"/>
    <col min="1026" max="1026" width="41.28515625" style="11" customWidth="1"/>
    <col min="1027" max="1027" width="6" style="11" bestFit="1" customWidth="1"/>
    <col min="1028" max="1028" width="3.7109375" style="11" customWidth="1"/>
    <col min="1029" max="1029" width="15.28515625" style="11" customWidth="1"/>
    <col min="1030" max="1030" width="13.42578125" style="11" customWidth="1"/>
    <col min="1031" max="1280" width="9" style="11"/>
    <col min="1281" max="1281" width="6.7109375" style="11" bestFit="1" customWidth="1"/>
    <col min="1282" max="1282" width="41.28515625" style="11" customWidth="1"/>
    <col min="1283" max="1283" width="6" style="11" bestFit="1" customWidth="1"/>
    <col min="1284" max="1284" width="3.7109375" style="11" customWidth="1"/>
    <col min="1285" max="1285" width="15.28515625" style="11" customWidth="1"/>
    <col min="1286" max="1286" width="13.42578125" style="11" customWidth="1"/>
    <col min="1287" max="1536" width="9" style="11"/>
    <col min="1537" max="1537" width="6.7109375" style="11" bestFit="1" customWidth="1"/>
    <col min="1538" max="1538" width="41.28515625" style="11" customWidth="1"/>
    <col min="1539" max="1539" width="6" style="11" bestFit="1" customWidth="1"/>
    <col min="1540" max="1540" width="3.7109375" style="11" customWidth="1"/>
    <col min="1541" max="1541" width="15.28515625" style="11" customWidth="1"/>
    <col min="1542" max="1542" width="13.42578125" style="11" customWidth="1"/>
    <col min="1543" max="1792" width="9" style="11"/>
    <col min="1793" max="1793" width="6.7109375" style="11" bestFit="1" customWidth="1"/>
    <col min="1794" max="1794" width="41.28515625" style="11" customWidth="1"/>
    <col min="1795" max="1795" width="6" style="11" bestFit="1" customWidth="1"/>
    <col min="1796" max="1796" width="3.7109375" style="11" customWidth="1"/>
    <col min="1797" max="1797" width="15.28515625" style="11" customWidth="1"/>
    <col min="1798" max="1798" width="13.42578125" style="11" customWidth="1"/>
    <col min="1799" max="2048" width="9" style="11"/>
    <col min="2049" max="2049" width="6.7109375" style="11" bestFit="1" customWidth="1"/>
    <col min="2050" max="2050" width="41.28515625" style="11" customWidth="1"/>
    <col min="2051" max="2051" width="6" style="11" bestFit="1" customWidth="1"/>
    <col min="2052" max="2052" width="3.7109375" style="11" customWidth="1"/>
    <col min="2053" max="2053" width="15.28515625" style="11" customWidth="1"/>
    <col min="2054" max="2054" width="13.42578125" style="11" customWidth="1"/>
    <col min="2055" max="2304" width="9" style="11"/>
    <col min="2305" max="2305" width="6.7109375" style="11" bestFit="1" customWidth="1"/>
    <col min="2306" max="2306" width="41.28515625" style="11" customWidth="1"/>
    <col min="2307" max="2307" width="6" style="11" bestFit="1" customWidth="1"/>
    <col min="2308" max="2308" width="3.7109375" style="11" customWidth="1"/>
    <col min="2309" max="2309" width="15.28515625" style="11" customWidth="1"/>
    <col min="2310" max="2310" width="13.42578125" style="11" customWidth="1"/>
    <col min="2311" max="2560" width="9" style="11"/>
    <col min="2561" max="2561" width="6.7109375" style="11" bestFit="1" customWidth="1"/>
    <col min="2562" max="2562" width="41.28515625" style="11" customWidth="1"/>
    <col min="2563" max="2563" width="6" style="11" bestFit="1" customWidth="1"/>
    <col min="2564" max="2564" width="3.7109375" style="11" customWidth="1"/>
    <col min="2565" max="2565" width="15.28515625" style="11" customWidth="1"/>
    <col min="2566" max="2566" width="13.42578125" style="11" customWidth="1"/>
    <col min="2567" max="2816" width="9" style="11"/>
    <col min="2817" max="2817" width="6.7109375" style="11" bestFit="1" customWidth="1"/>
    <col min="2818" max="2818" width="41.28515625" style="11" customWidth="1"/>
    <col min="2819" max="2819" width="6" style="11" bestFit="1" customWidth="1"/>
    <col min="2820" max="2820" width="3.7109375" style="11" customWidth="1"/>
    <col min="2821" max="2821" width="15.28515625" style="11" customWidth="1"/>
    <col min="2822" max="2822" width="13.42578125" style="11" customWidth="1"/>
    <col min="2823" max="3072" width="9" style="11"/>
    <col min="3073" max="3073" width="6.7109375" style="11" bestFit="1" customWidth="1"/>
    <col min="3074" max="3074" width="41.28515625" style="11" customWidth="1"/>
    <col min="3075" max="3075" width="6" style="11" bestFit="1" customWidth="1"/>
    <col min="3076" max="3076" width="3.7109375" style="11" customWidth="1"/>
    <col min="3077" max="3077" width="15.28515625" style="11" customWidth="1"/>
    <col min="3078" max="3078" width="13.42578125" style="11" customWidth="1"/>
    <col min="3079" max="3328" width="9" style="11"/>
    <col min="3329" max="3329" width="6.7109375" style="11" bestFit="1" customWidth="1"/>
    <col min="3330" max="3330" width="41.28515625" style="11" customWidth="1"/>
    <col min="3331" max="3331" width="6" style="11" bestFit="1" customWidth="1"/>
    <col min="3332" max="3332" width="3.7109375" style="11" customWidth="1"/>
    <col min="3333" max="3333" width="15.28515625" style="11" customWidth="1"/>
    <col min="3334" max="3334" width="13.42578125" style="11" customWidth="1"/>
    <col min="3335" max="3584" width="9" style="11"/>
    <col min="3585" max="3585" width="6.7109375" style="11" bestFit="1" customWidth="1"/>
    <col min="3586" max="3586" width="41.28515625" style="11" customWidth="1"/>
    <col min="3587" max="3587" width="6" style="11" bestFit="1" customWidth="1"/>
    <col min="3588" max="3588" width="3.7109375" style="11" customWidth="1"/>
    <col min="3589" max="3589" width="15.28515625" style="11" customWidth="1"/>
    <col min="3590" max="3590" width="13.42578125" style="11" customWidth="1"/>
    <col min="3591" max="3840" width="9" style="11"/>
    <col min="3841" max="3841" width="6.7109375" style="11" bestFit="1" customWidth="1"/>
    <col min="3842" max="3842" width="41.28515625" style="11" customWidth="1"/>
    <col min="3843" max="3843" width="6" style="11" bestFit="1" customWidth="1"/>
    <col min="3844" max="3844" width="3.7109375" style="11" customWidth="1"/>
    <col min="3845" max="3845" width="15.28515625" style="11" customWidth="1"/>
    <col min="3846" max="3846" width="13.42578125" style="11" customWidth="1"/>
    <col min="3847" max="4096" width="9" style="11"/>
    <col min="4097" max="4097" width="6.7109375" style="11" bestFit="1" customWidth="1"/>
    <col min="4098" max="4098" width="41.28515625" style="11" customWidth="1"/>
    <col min="4099" max="4099" width="6" style="11" bestFit="1" customWidth="1"/>
    <col min="4100" max="4100" width="3.7109375" style="11" customWidth="1"/>
    <col min="4101" max="4101" width="15.28515625" style="11" customWidth="1"/>
    <col min="4102" max="4102" width="13.42578125" style="11" customWidth="1"/>
    <col min="4103" max="4352" width="9" style="11"/>
    <col min="4353" max="4353" width="6.7109375" style="11" bestFit="1" customWidth="1"/>
    <col min="4354" max="4354" width="41.28515625" style="11" customWidth="1"/>
    <col min="4355" max="4355" width="6" style="11" bestFit="1" customWidth="1"/>
    <col min="4356" max="4356" width="3.7109375" style="11" customWidth="1"/>
    <col min="4357" max="4357" width="15.28515625" style="11" customWidth="1"/>
    <col min="4358" max="4358" width="13.42578125" style="11" customWidth="1"/>
    <col min="4359" max="4608" width="9" style="11"/>
    <col min="4609" max="4609" width="6.7109375" style="11" bestFit="1" customWidth="1"/>
    <col min="4610" max="4610" width="41.28515625" style="11" customWidth="1"/>
    <col min="4611" max="4611" width="6" style="11" bestFit="1" customWidth="1"/>
    <col min="4612" max="4612" width="3.7109375" style="11" customWidth="1"/>
    <col min="4613" max="4613" width="15.28515625" style="11" customWidth="1"/>
    <col min="4614" max="4614" width="13.42578125" style="11" customWidth="1"/>
    <col min="4615" max="4864" width="9" style="11"/>
    <col min="4865" max="4865" width="6.7109375" style="11" bestFit="1" customWidth="1"/>
    <col min="4866" max="4866" width="41.28515625" style="11" customWidth="1"/>
    <col min="4867" max="4867" width="6" style="11" bestFit="1" customWidth="1"/>
    <col min="4868" max="4868" width="3.7109375" style="11" customWidth="1"/>
    <col min="4869" max="4869" width="15.28515625" style="11" customWidth="1"/>
    <col min="4870" max="4870" width="13.42578125" style="11" customWidth="1"/>
    <col min="4871" max="5120" width="9" style="11"/>
    <col min="5121" max="5121" width="6.7109375" style="11" bestFit="1" customWidth="1"/>
    <col min="5122" max="5122" width="41.28515625" style="11" customWidth="1"/>
    <col min="5123" max="5123" width="6" style="11" bestFit="1" customWidth="1"/>
    <col min="5124" max="5124" width="3.7109375" style="11" customWidth="1"/>
    <col min="5125" max="5125" width="15.28515625" style="11" customWidth="1"/>
    <col min="5126" max="5126" width="13.42578125" style="11" customWidth="1"/>
    <col min="5127" max="5376" width="9" style="11"/>
    <col min="5377" max="5377" width="6.7109375" style="11" bestFit="1" customWidth="1"/>
    <col min="5378" max="5378" width="41.28515625" style="11" customWidth="1"/>
    <col min="5379" max="5379" width="6" style="11" bestFit="1" customWidth="1"/>
    <col min="5380" max="5380" width="3.7109375" style="11" customWidth="1"/>
    <col min="5381" max="5381" width="15.28515625" style="11" customWidth="1"/>
    <col min="5382" max="5382" width="13.42578125" style="11" customWidth="1"/>
    <col min="5383" max="5632" width="9" style="11"/>
    <col min="5633" max="5633" width="6.7109375" style="11" bestFit="1" customWidth="1"/>
    <col min="5634" max="5634" width="41.28515625" style="11" customWidth="1"/>
    <col min="5635" max="5635" width="6" style="11" bestFit="1" customWidth="1"/>
    <col min="5636" max="5636" width="3.7109375" style="11" customWidth="1"/>
    <col min="5637" max="5637" width="15.28515625" style="11" customWidth="1"/>
    <col min="5638" max="5638" width="13.42578125" style="11" customWidth="1"/>
    <col min="5639" max="5888" width="9" style="11"/>
    <col min="5889" max="5889" width="6.7109375" style="11" bestFit="1" customWidth="1"/>
    <col min="5890" max="5890" width="41.28515625" style="11" customWidth="1"/>
    <col min="5891" max="5891" width="6" style="11" bestFit="1" customWidth="1"/>
    <col min="5892" max="5892" width="3.7109375" style="11" customWidth="1"/>
    <col min="5893" max="5893" width="15.28515625" style="11" customWidth="1"/>
    <col min="5894" max="5894" width="13.42578125" style="11" customWidth="1"/>
    <col min="5895" max="6144" width="9" style="11"/>
    <col min="6145" max="6145" width="6.7109375" style="11" bestFit="1" customWidth="1"/>
    <col min="6146" max="6146" width="41.28515625" style="11" customWidth="1"/>
    <col min="6147" max="6147" width="6" style="11" bestFit="1" customWidth="1"/>
    <col min="6148" max="6148" width="3.7109375" style="11" customWidth="1"/>
    <col min="6149" max="6149" width="15.28515625" style="11" customWidth="1"/>
    <col min="6150" max="6150" width="13.42578125" style="11" customWidth="1"/>
    <col min="6151" max="6400" width="9" style="11"/>
    <col min="6401" max="6401" width="6.7109375" style="11" bestFit="1" customWidth="1"/>
    <col min="6402" max="6402" width="41.28515625" style="11" customWidth="1"/>
    <col min="6403" max="6403" width="6" style="11" bestFit="1" customWidth="1"/>
    <col min="6404" max="6404" width="3.7109375" style="11" customWidth="1"/>
    <col min="6405" max="6405" width="15.28515625" style="11" customWidth="1"/>
    <col min="6406" max="6406" width="13.42578125" style="11" customWidth="1"/>
    <col min="6407" max="6656" width="9" style="11"/>
    <col min="6657" max="6657" width="6.7109375" style="11" bestFit="1" customWidth="1"/>
    <col min="6658" max="6658" width="41.28515625" style="11" customWidth="1"/>
    <col min="6659" max="6659" width="6" style="11" bestFit="1" customWidth="1"/>
    <col min="6660" max="6660" width="3.7109375" style="11" customWidth="1"/>
    <col min="6661" max="6661" width="15.28515625" style="11" customWidth="1"/>
    <col min="6662" max="6662" width="13.42578125" style="11" customWidth="1"/>
    <col min="6663" max="6912" width="9" style="11"/>
    <col min="6913" max="6913" width="6.7109375" style="11" bestFit="1" customWidth="1"/>
    <col min="6914" max="6914" width="41.28515625" style="11" customWidth="1"/>
    <col min="6915" max="6915" width="6" style="11" bestFit="1" customWidth="1"/>
    <col min="6916" max="6916" width="3.7109375" style="11" customWidth="1"/>
    <col min="6917" max="6917" width="15.28515625" style="11" customWidth="1"/>
    <col min="6918" max="6918" width="13.42578125" style="11" customWidth="1"/>
    <col min="6919" max="7168" width="9" style="11"/>
    <col min="7169" max="7169" width="6.7109375" style="11" bestFit="1" customWidth="1"/>
    <col min="7170" max="7170" width="41.28515625" style="11" customWidth="1"/>
    <col min="7171" max="7171" width="6" style="11" bestFit="1" customWidth="1"/>
    <col min="7172" max="7172" width="3.7109375" style="11" customWidth="1"/>
    <col min="7173" max="7173" width="15.28515625" style="11" customWidth="1"/>
    <col min="7174" max="7174" width="13.42578125" style="11" customWidth="1"/>
    <col min="7175" max="7424" width="9" style="11"/>
    <col min="7425" max="7425" width="6.7109375" style="11" bestFit="1" customWidth="1"/>
    <col min="7426" max="7426" width="41.28515625" style="11" customWidth="1"/>
    <col min="7427" max="7427" width="6" style="11" bestFit="1" customWidth="1"/>
    <col min="7428" max="7428" width="3.7109375" style="11" customWidth="1"/>
    <col min="7429" max="7429" width="15.28515625" style="11" customWidth="1"/>
    <col min="7430" max="7430" width="13.42578125" style="11" customWidth="1"/>
    <col min="7431" max="7680" width="9" style="11"/>
    <col min="7681" max="7681" width="6.7109375" style="11" bestFit="1" customWidth="1"/>
    <col min="7682" max="7682" width="41.28515625" style="11" customWidth="1"/>
    <col min="7683" max="7683" width="6" style="11" bestFit="1" customWidth="1"/>
    <col min="7684" max="7684" width="3.7109375" style="11" customWidth="1"/>
    <col min="7685" max="7685" width="15.28515625" style="11" customWidth="1"/>
    <col min="7686" max="7686" width="13.42578125" style="11" customWidth="1"/>
    <col min="7687" max="7936" width="9" style="11"/>
    <col min="7937" max="7937" width="6.7109375" style="11" bestFit="1" customWidth="1"/>
    <col min="7938" max="7938" width="41.28515625" style="11" customWidth="1"/>
    <col min="7939" max="7939" width="6" style="11" bestFit="1" customWidth="1"/>
    <col min="7940" max="7940" width="3.7109375" style="11" customWidth="1"/>
    <col min="7941" max="7941" width="15.28515625" style="11" customWidth="1"/>
    <col min="7942" max="7942" width="13.42578125" style="11" customWidth="1"/>
    <col min="7943" max="8192" width="9" style="11"/>
    <col min="8193" max="8193" width="6.7109375" style="11" bestFit="1" customWidth="1"/>
    <col min="8194" max="8194" width="41.28515625" style="11" customWidth="1"/>
    <col min="8195" max="8195" width="6" style="11" bestFit="1" customWidth="1"/>
    <col min="8196" max="8196" width="3.7109375" style="11" customWidth="1"/>
    <col min="8197" max="8197" width="15.28515625" style="11" customWidth="1"/>
    <col min="8198" max="8198" width="13.42578125" style="11" customWidth="1"/>
    <col min="8199" max="8448" width="9" style="11"/>
    <col min="8449" max="8449" width="6.7109375" style="11" bestFit="1" customWidth="1"/>
    <col min="8450" max="8450" width="41.28515625" style="11" customWidth="1"/>
    <col min="8451" max="8451" width="6" style="11" bestFit="1" customWidth="1"/>
    <col min="8452" max="8452" width="3.7109375" style="11" customWidth="1"/>
    <col min="8453" max="8453" width="15.28515625" style="11" customWidth="1"/>
    <col min="8454" max="8454" width="13.42578125" style="11" customWidth="1"/>
    <col min="8455" max="8704" width="9" style="11"/>
    <col min="8705" max="8705" width="6.7109375" style="11" bestFit="1" customWidth="1"/>
    <col min="8706" max="8706" width="41.28515625" style="11" customWidth="1"/>
    <col min="8707" max="8707" width="6" style="11" bestFit="1" customWidth="1"/>
    <col min="8708" max="8708" width="3.7109375" style="11" customWidth="1"/>
    <col min="8709" max="8709" width="15.28515625" style="11" customWidth="1"/>
    <col min="8710" max="8710" width="13.42578125" style="11" customWidth="1"/>
    <col min="8711" max="8960" width="9" style="11"/>
    <col min="8961" max="8961" width="6.7109375" style="11" bestFit="1" customWidth="1"/>
    <col min="8962" max="8962" width="41.28515625" style="11" customWidth="1"/>
    <col min="8963" max="8963" width="6" style="11" bestFit="1" customWidth="1"/>
    <col min="8964" max="8964" width="3.7109375" style="11" customWidth="1"/>
    <col min="8965" max="8965" width="15.28515625" style="11" customWidth="1"/>
    <col min="8966" max="8966" width="13.42578125" style="11" customWidth="1"/>
    <col min="8967" max="9216" width="9" style="11"/>
    <col min="9217" max="9217" width="6.7109375" style="11" bestFit="1" customWidth="1"/>
    <col min="9218" max="9218" width="41.28515625" style="11" customWidth="1"/>
    <col min="9219" max="9219" width="6" style="11" bestFit="1" customWidth="1"/>
    <col min="9220" max="9220" width="3.7109375" style="11" customWidth="1"/>
    <col min="9221" max="9221" width="15.28515625" style="11" customWidth="1"/>
    <col min="9222" max="9222" width="13.42578125" style="11" customWidth="1"/>
    <col min="9223" max="9472" width="9" style="11"/>
    <col min="9473" max="9473" width="6.7109375" style="11" bestFit="1" customWidth="1"/>
    <col min="9474" max="9474" width="41.28515625" style="11" customWidth="1"/>
    <col min="9475" max="9475" width="6" style="11" bestFit="1" customWidth="1"/>
    <col min="9476" max="9476" width="3.7109375" style="11" customWidth="1"/>
    <col min="9477" max="9477" width="15.28515625" style="11" customWidth="1"/>
    <col min="9478" max="9478" width="13.42578125" style="11" customWidth="1"/>
    <col min="9479" max="9728" width="9" style="11"/>
    <col min="9729" max="9729" width="6.7109375" style="11" bestFit="1" customWidth="1"/>
    <col min="9730" max="9730" width="41.28515625" style="11" customWidth="1"/>
    <col min="9731" max="9731" width="6" style="11" bestFit="1" customWidth="1"/>
    <col min="9732" max="9732" width="3.7109375" style="11" customWidth="1"/>
    <col min="9733" max="9733" width="15.28515625" style="11" customWidth="1"/>
    <col min="9734" max="9734" width="13.42578125" style="11" customWidth="1"/>
    <col min="9735" max="9984" width="9" style="11"/>
    <col min="9985" max="9985" width="6.7109375" style="11" bestFit="1" customWidth="1"/>
    <col min="9986" max="9986" width="41.28515625" style="11" customWidth="1"/>
    <col min="9987" max="9987" width="6" style="11" bestFit="1" customWidth="1"/>
    <col min="9988" max="9988" width="3.7109375" style="11" customWidth="1"/>
    <col min="9989" max="9989" width="15.28515625" style="11" customWidth="1"/>
    <col min="9990" max="9990" width="13.42578125" style="11" customWidth="1"/>
    <col min="9991" max="10240" width="9" style="11"/>
    <col min="10241" max="10241" width="6.7109375" style="11" bestFit="1" customWidth="1"/>
    <col min="10242" max="10242" width="41.28515625" style="11" customWidth="1"/>
    <col min="10243" max="10243" width="6" style="11" bestFit="1" customWidth="1"/>
    <col min="10244" max="10244" width="3.7109375" style="11" customWidth="1"/>
    <col min="10245" max="10245" width="15.28515625" style="11" customWidth="1"/>
    <col min="10246" max="10246" width="13.42578125" style="11" customWidth="1"/>
    <col min="10247" max="10496" width="9" style="11"/>
    <col min="10497" max="10497" width="6.7109375" style="11" bestFit="1" customWidth="1"/>
    <col min="10498" max="10498" width="41.28515625" style="11" customWidth="1"/>
    <col min="10499" max="10499" width="6" style="11" bestFit="1" customWidth="1"/>
    <col min="10500" max="10500" width="3.7109375" style="11" customWidth="1"/>
    <col min="10501" max="10501" width="15.28515625" style="11" customWidth="1"/>
    <col min="10502" max="10502" width="13.42578125" style="11" customWidth="1"/>
    <col min="10503" max="10752" width="9" style="11"/>
    <col min="10753" max="10753" width="6.7109375" style="11" bestFit="1" customWidth="1"/>
    <col min="10754" max="10754" width="41.28515625" style="11" customWidth="1"/>
    <col min="10755" max="10755" width="6" style="11" bestFit="1" customWidth="1"/>
    <col min="10756" max="10756" width="3.7109375" style="11" customWidth="1"/>
    <col min="10757" max="10757" width="15.28515625" style="11" customWidth="1"/>
    <col min="10758" max="10758" width="13.42578125" style="11" customWidth="1"/>
    <col min="10759" max="11008" width="9" style="11"/>
    <col min="11009" max="11009" width="6.7109375" style="11" bestFit="1" customWidth="1"/>
    <col min="11010" max="11010" width="41.28515625" style="11" customWidth="1"/>
    <col min="11011" max="11011" width="6" style="11" bestFit="1" customWidth="1"/>
    <col min="11012" max="11012" width="3.7109375" style="11" customWidth="1"/>
    <col min="11013" max="11013" width="15.28515625" style="11" customWidth="1"/>
    <col min="11014" max="11014" width="13.42578125" style="11" customWidth="1"/>
    <col min="11015" max="11264" width="9" style="11"/>
    <col min="11265" max="11265" width="6.7109375" style="11" bestFit="1" customWidth="1"/>
    <col min="11266" max="11266" width="41.28515625" style="11" customWidth="1"/>
    <col min="11267" max="11267" width="6" style="11" bestFit="1" customWidth="1"/>
    <col min="11268" max="11268" width="3.7109375" style="11" customWidth="1"/>
    <col min="11269" max="11269" width="15.28515625" style="11" customWidth="1"/>
    <col min="11270" max="11270" width="13.42578125" style="11" customWidth="1"/>
    <col min="11271" max="11520" width="9" style="11"/>
    <col min="11521" max="11521" width="6.7109375" style="11" bestFit="1" customWidth="1"/>
    <col min="11522" max="11522" width="41.28515625" style="11" customWidth="1"/>
    <col min="11523" max="11523" width="6" style="11" bestFit="1" customWidth="1"/>
    <col min="11524" max="11524" width="3.7109375" style="11" customWidth="1"/>
    <col min="11525" max="11525" width="15.28515625" style="11" customWidth="1"/>
    <col min="11526" max="11526" width="13.42578125" style="11" customWidth="1"/>
    <col min="11527" max="11776" width="9" style="11"/>
    <col min="11777" max="11777" width="6.7109375" style="11" bestFit="1" customWidth="1"/>
    <col min="11778" max="11778" width="41.28515625" style="11" customWidth="1"/>
    <col min="11779" max="11779" width="6" style="11" bestFit="1" customWidth="1"/>
    <col min="11780" max="11780" width="3.7109375" style="11" customWidth="1"/>
    <col min="11781" max="11781" width="15.28515625" style="11" customWidth="1"/>
    <col min="11782" max="11782" width="13.42578125" style="11" customWidth="1"/>
    <col min="11783" max="12032" width="9" style="11"/>
    <col min="12033" max="12033" width="6.7109375" style="11" bestFit="1" customWidth="1"/>
    <col min="12034" max="12034" width="41.28515625" style="11" customWidth="1"/>
    <col min="12035" max="12035" width="6" style="11" bestFit="1" customWidth="1"/>
    <col min="12036" max="12036" width="3.7109375" style="11" customWidth="1"/>
    <col min="12037" max="12037" width="15.28515625" style="11" customWidth="1"/>
    <col min="12038" max="12038" width="13.42578125" style="11" customWidth="1"/>
    <col min="12039" max="12288" width="9" style="11"/>
    <col min="12289" max="12289" width="6.7109375" style="11" bestFit="1" customWidth="1"/>
    <col min="12290" max="12290" width="41.28515625" style="11" customWidth="1"/>
    <col min="12291" max="12291" width="6" style="11" bestFit="1" customWidth="1"/>
    <col min="12292" max="12292" width="3.7109375" style="11" customWidth="1"/>
    <col min="12293" max="12293" width="15.28515625" style="11" customWidth="1"/>
    <col min="12294" max="12294" width="13.42578125" style="11" customWidth="1"/>
    <col min="12295" max="12544" width="9" style="11"/>
    <col min="12545" max="12545" width="6.7109375" style="11" bestFit="1" customWidth="1"/>
    <col min="12546" max="12546" width="41.28515625" style="11" customWidth="1"/>
    <col min="12547" max="12547" width="6" style="11" bestFit="1" customWidth="1"/>
    <col min="12548" max="12548" width="3.7109375" style="11" customWidth="1"/>
    <col min="12549" max="12549" width="15.28515625" style="11" customWidth="1"/>
    <col min="12550" max="12550" width="13.42578125" style="11" customWidth="1"/>
    <col min="12551" max="12800" width="9" style="11"/>
    <col min="12801" max="12801" width="6.7109375" style="11" bestFit="1" customWidth="1"/>
    <col min="12802" max="12802" width="41.28515625" style="11" customWidth="1"/>
    <col min="12803" max="12803" width="6" style="11" bestFit="1" customWidth="1"/>
    <col min="12804" max="12804" width="3.7109375" style="11" customWidth="1"/>
    <col min="12805" max="12805" width="15.28515625" style="11" customWidth="1"/>
    <col min="12806" max="12806" width="13.42578125" style="11" customWidth="1"/>
    <col min="12807" max="13056" width="9" style="11"/>
    <col min="13057" max="13057" width="6.7109375" style="11" bestFit="1" customWidth="1"/>
    <col min="13058" max="13058" width="41.28515625" style="11" customWidth="1"/>
    <col min="13059" max="13059" width="6" style="11" bestFit="1" customWidth="1"/>
    <col min="13060" max="13060" width="3.7109375" style="11" customWidth="1"/>
    <col min="13061" max="13061" width="15.28515625" style="11" customWidth="1"/>
    <col min="13062" max="13062" width="13.42578125" style="11" customWidth="1"/>
    <col min="13063" max="13312" width="9" style="11"/>
    <col min="13313" max="13313" width="6.7109375" style="11" bestFit="1" customWidth="1"/>
    <col min="13314" max="13314" width="41.28515625" style="11" customWidth="1"/>
    <col min="13315" max="13315" width="6" style="11" bestFit="1" customWidth="1"/>
    <col min="13316" max="13316" width="3.7109375" style="11" customWidth="1"/>
    <col min="13317" max="13317" width="15.28515625" style="11" customWidth="1"/>
    <col min="13318" max="13318" width="13.42578125" style="11" customWidth="1"/>
    <col min="13319" max="13568" width="9" style="11"/>
    <col min="13569" max="13569" width="6.7109375" style="11" bestFit="1" customWidth="1"/>
    <col min="13570" max="13570" width="41.28515625" style="11" customWidth="1"/>
    <col min="13571" max="13571" width="6" style="11" bestFit="1" customWidth="1"/>
    <col min="13572" max="13572" width="3.7109375" style="11" customWidth="1"/>
    <col min="13573" max="13573" width="15.28515625" style="11" customWidth="1"/>
    <col min="13574" max="13574" width="13.42578125" style="11" customWidth="1"/>
    <col min="13575" max="13824" width="9" style="11"/>
    <col min="13825" max="13825" width="6.7109375" style="11" bestFit="1" customWidth="1"/>
    <col min="13826" max="13826" width="41.28515625" style="11" customWidth="1"/>
    <col min="13827" max="13827" width="6" style="11" bestFit="1" customWidth="1"/>
    <col min="13828" max="13828" width="3.7109375" style="11" customWidth="1"/>
    <col min="13829" max="13829" width="15.28515625" style="11" customWidth="1"/>
    <col min="13830" max="13830" width="13.42578125" style="11" customWidth="1"/>
    <col min="13831" max="14080" width="9" style="11"/>
    <col min="14081" max="14081" width="6.7109375" style="11" bestFit="1" customWidth="1"/>
    <col min="14082" max="14082" width="41.28515625" style="11" customWidth="1"/>
    <col min="14083" max="14083" width="6" style="11" bestFit="1" customWidth="1"/>
    <col min="14084" max="14084" width="3.7109375" style="11" customWidth="1"/>
    <col min="14085" max="14085" width="15.28515625" style="11" customWidth="1"/>
    <col min="14086" max="14086" width="13.42578125" style="11" customWidth="1"/>
    <col min="14087" max="14336" width="9" style="11"/>
    <col min="14337" max="14337" width="6.7109375" style="11" bestFit="1" customWidth="1"/>
    <col min="14338" max="14338" width="41.28515625" style="11" customWidth="1"/>
    <col min="14339" max="14339" width="6" style="11" bestFit="1" customWidth="1"/>
    <col min="14340" max="14340" width="3.7109375" style="11" customWidth="1"/>
    <col min="14341" max="14341" width="15.28515625" style="11" customWidth="1"/>
    <col min="14342" max="14342" width="13.42578125" style="11" customWidth="1"/>
    <col min="14343" max="14592" width="9" style="11"/>
    <col min="14593" max="14593" width="6.7109375" style="11" bestFit="1" customWidth="1"/>
    <col min="14594" max="14594" width="41.28515625" style="11" customWidth="1"/>
    <col min="14595" max="14595" width="6" style="11" bestFit="1" customWidth="1"/>
    <col min="14596" max="14596" width="3.7109375" style="11" customWidth="1"/>
    <col min="14597" max="14597" width="15.28515625" style="11" customWidth="1"/>
    <col min="14598" max="14598" width="13.42578125" style="11" customWidth="1"/>
    <col min="14599" max="14848" width="9" style="11"/>
    <col min="14849" max="14849" width="6.7109375" style="11" bestFit="1" customWidth="1"/>
    <col min="14850" max="14850" width="41.28515625" style="11" customWidth="1"/>
    <col min="14851" max="14851" width="6" style="11" bestFit="1" customWidth="1"/>
    <col min="14852" max="14852" width="3.7109375" style="11" customWidth="1"/>
    <col min="14853" max="14853" width="15.28515625" style="11" customWidth="1"/>
    <col min="14854" max="14854" width="13.42578125" style="11" customWidth="1"/>
    <col min="14855" max="15104" width="9" style="11"/>
    <col min="15105" max="15105" width="6.7109375" style="11" bestFit="1" customWidth="1"/>
    <col min="15106" max="15106" width="41.28515625" style="11" customWidth="1"/>
    <col min="15107" max="15107" width="6" style="11" bestFit="1" customWidth="1"/>
    <col min="15108" max="15108" width="3.7109375" style="11" customWidth="1"/>
    <col min="15109" max="15109" width="15.28515625" style="11" customWidth="1"/>
    <col min="15110" max="15110" width="13.42578125" style="11" customWidth="1"/>
    <col min="15111" max="15360" width="9" style="11"/>
    <col min="15361" max="15361" width="6.7109375" style="11" bestFit="1" customWidth="1"/>
    <col min="15362" max="15362" width="41.28515625" style="11" customWidth="1"/>
    <col min="15363" max="15363" width="6" style="11" bestFit="1" customWidth="1"/>
    <col min="15364" max="15364" width="3.7109375" style="11" customWidth="1"/>
    <col min="15365" max="15365" width="15.28515625" style="11" customWidth="1"/>
    <col min="15366" max="15366" width="13.42578125" style="11" customWidth="1"/>
    <col min="15367" max="15616" width="9" style="11"/>
    <col min="15617" max="15617" width="6.7109375" style="11" bestFit="1" customWidth="1"/>
    <col min="15618" max="15618" width="41.28515625" style="11" customWidth="1"/>
    <col min="15619" max="15619" width="6" style="11" bestFit="1" customWidth="1"/>
    <col min="15620" max="15620" width="3.7109375" style="11" customWidth="1"/>
    <col min="15621" max="15621" width="15.28515625" style="11" customWidth="1"/>
    <col min="15622" max="15622" width="13.42578125" style="11" customWidth="1"/>
    <col min="15623" max="15872" width="9" style="11"/>
    <col min="15873" max="15873" width="6.7109375" style="11" bestFit="1" customWidth="1"/>
    <col min="15874" max="15874" width="41.28515625" style="11" customWidth="1"/>
    <col min="15875" max="15875" width="6" style="11" bestFit="1" customWidth="1"/>
    <col min="15876" max="15876" width="3.7109375" style="11" customWidth="1"/>
    <col min="15877" max="15877" width="15.28515625" style="11" customWidth="1"/>
    <col min="15878" max="15878" width="13.42578125" style="11" customWidth="1"/>
    <col min="15879" max="16128" width="9" style="11"/>
    <col min="16129" max="16129" width="6.7109375" style="11" bestFit="1" customWidth="1"/>
    <col min="16130" max="16130" width="41.28515625" style="11" customWidth="1"/>
    <col min="16131" max="16131" width="6" style="11" bestFit="1" customWidth="1"/>
    <col min="16132" max="16132" width="3.7109375" style="11" customWidth="1"/>
    <col min="16133" max="16133" width="15.28515625" style="11" customWidth="1"/>
    <col min="16134" max="16134" width="13.42578125" style="11" customWidth="1"/>
    <col min="16135" max="16384" width="9" style="11"/>
  </cols>
  <sheetData>
    <row r="1" spans="1:7" x14ac:dyDescent="0.2">
      <c r="A1" s="29" t="s">
        <v>33</v>
      </c>
      <c r="B1" s="8" t="s">
        <v>8</v>
      </c>
      <c r="C1" s="9"/>
      <c r="D1" s="8"/>
      <c r="E1" s="10"/>
      <c r="F1" s="10"/>
    </row>
    <row r="2" spans="1:7" x14ac:dyDescent="0.2">
      <c r="A2" s="29" t="s">
        <v>34</v>
      </c>
      <c r="B2" s="8" t="s">
        <v>14</v>
      </c>
      <c r="C2" s="9"/>
      <c r="D2" s="8"/>
      <c r="E2" s="10"/>
      <c r="F2" s="10"/>
    </row>
    <row r="3" spans="1:7" x14ac:dyDescent="0.2">
      <c r="A3" s="29" t="s">
        <v>211</v>
      </c>
      <c r="B3" s="8" t="s">
        <v>105</v>
      </c>
      <c r="C3" s="9"/>
      <c r="D3" s="8"/>
      <c r="E3" s="10"/>
      <c r="F3" s="10"/>
    </row>
    <row r="4" spans="1:7" x14ac:dyDescent="0.2">
      <c r="A4" s="59"/>
      <c r="B4" s="8"/>
      <c r="C4" s="9"/>
      <c r="D4" s="8"/>
      <c r="E4" s="10"/>
      <c r="F4" s="10"/>
    </row>
    <row r="5" spans="1:7" s="35" customFormat="1" ht="76.5" x14ac:dyDescent="0.2">
      <c r="A5" s="176" t="s">
        <v>0</v>
      </c>
      <c r="B5" s="177" t="s">
        <v>13</v>
      </c>
      <c r="C5" s="180" t="s">
        <v>9</v>
      </c>
      <c r="D5" s="181" t="s">
        <v>10</v>
      </c>
      <c r="E5" s="179" t="s">
        <v>23</v>
      </c>
      <c r="F5" s="179" t="s">
        <v>24</v>
      </c>
    </row>
    <row r="6" spans="1:7" s="38" customFormat="1" x14ac:dyDescent="0.2">
      <c r="A6" s="160">
        <v>1</v>
      </c>
      <c r="B6" s="161"/>
      <c r="C6" s="162"/>
      <c r="D6" s="163"/>
      <c r="E6" s="164"/>
      <c r="F6" s="164"/>
    </row>
    <row r="7" spans="1:7" x14ac:dyDescent="0.2">
      <c r="A7" s="165"/>
      <c r="B7" s="166" t="s">
        <v>105</v>
      </c>
      <c r="C7" s="167">
        <v>290</v>
      </c>
      <c r="D7" s="168" t="s">
        <v>1</v>
      </c>
      <c r="E7" s="206"/>
      <c r="F7" s="169">
        <f>C7*E7</f>
        <v>0</v>
      </c>
      <c r="G7" s="12"/>
    </row>
    <row r="8" spans="1:7" x14ac:dyDescent="0.2">
      <c r="A8" s="170"/>
      <c r="B8" s="168"/>
      <c r="C8" s="171"/>
      <c r="D8" s="168"/>
      <c r="E8" s="172"/>
      <c r="F8" s="173"/>
      <c r="G8" s="12"/>
    </row>
    <row r="9" spans="1:7" x14ac:dyDescent="0.2">
      <c r="A9" s="62"/>
      <c r="B9" s="25" t="s">
        <v>94</v>
      </c>
      <c r="C9" s="58"/>
      <c r="D9" s="26"/>
      <c r="E9" s="27"/>
      <c r="F9" s="27">
        <f>SUM(F11:F92)</f>
        <v>0</v>
      </c>
      <c r="G9" s="12"/>
    </row>
    <row r="10" spans="1:7" x14ac:dyDescent="0.2">
      <c r="A10" s="174"/>
      <c r="B10" s="130"/>
      <c r="C10" s="131"/>
      <c r="D10" s="132"/>
      <c r="E10" s="133"/>
      <c r="F10" s="133"/>
    </row>
    <row r="11" spans="1:7" x14ac:dyDescent="0.2">
      <c r="A11" s="117">
        <f>COUNT(A6+1)</f>
        <v>1</v>
      </c>
      <c r="B11" s="39" t="s">
        <v>37</v>
      </c>
      <c r="C11" s="40"/>
      <c r="D11" s="36"/>
      <c r="E11" s="37"/>
      <c r="F11" s="37"/>
    </row>
    <row r="12" spans="1:7" ht="25.5" x14ac:dyDescent="0.2">
      <c r="A12" s="117"/>
      <c r="B12" s="134" t="s">
        <v>66</v>
      </c>
      <c r="C12" s="68"/>
      <c r="D12" s="135"/>
      <c r="E12" s="136"/>
      <c r="F12" s="136"/>
    </row>
    <row r="13" spans="1:7" ht="14.25" x14ac:dyDescent="0.2">
      <c r="A13" s="117"/>
      <c r="B13" s="102" t="s">
        <v>79</v>
      </c>
      <c r="C13" s="72">
        <v>2890</v>
      </c>
      <c r="D13" s="135" t="s">
        <v>22</v>
      </c>
      <c r="E13" s="28"/>
      <c r="F13" s="118">
        <f>C13*E13</f>
        <v>0</v>
      </c>
    </row>
    <row r="14" spans="1:7" ht="14.25" x14ac:dyDescent="0.2">
      <c r="A14" s="117"/>
      <c r="B14" s="102" t="s">
        <v>80</v>
      </c>
      <c r="C14" s="72">
        <v>10</v>
      </c>
      <c r="D14" s="135" t="s">
        <v>22</v>
      </c>
      <c r="E14" s="28"/>
      <c r="F14" s="91">
        <f>C14*E14</f>
        <v>0</v>
      </c>
    </row>
    <row r="15" spans="1:7" x14ac:dyDescent="0.2">
      <c r="A15" s="119"/>
      <c r="B15" s="137"/>
      <c r="C15" s="75"/>
      <c r="D15" s="138"/>
      <c r="E15" s="92"/>
      <c r="F15" s="92"/>
    </row>
    <row r="16" spans="1:7" x14ac:dyDescent="0.2">
      <c r="A16" s="120"/>
      <c r="B16" s="143"/>
      <c r="C16" s="78"/>
      <c r="D16" s="114"/>
      <c r="E16" s="140"/>
      <c r="F16" s="154"/>
    </row>
    <row r="17" spans="1:6" x14ac:dyDescent="0.2">
      <c r="A17" s="117">
        <f>COUNT($A$11:A15)+1</f>
        <v>2</v>
      </c>
      <c r="B17" s="39" t="s">
        <v>57</v>
      </c>
      <c r="C17" s="72"/>
      <c r="D17" s="135"/>
      <c r="E17" s="141"/>
      <c r="F17" s="136"/>
    </row>
    <row r="18" spans="1:6" ht="25.5" x14ac:dyDescent="0.2">
      <c r="A18" s="117"/>
      <c r="B18" s="115" t="s">
        <v>83</v>
      </c>
      <c r="C18" s="72"/>
      <c r="D18" s="135"/>
      <c r="E18" s="141"/>
      <c r="F18" s="136"/>
    </row>
    <row r="19" spans="1:6" x14ac:dyDescent="0.2">
      <c r="A19" s="117"/>
      <c r="B19" s="102" t="s">
        <v>220</v>
      </c>
      <c r="C19" s="72">
        <v>264</v>
      </c>
      <c r="D19" s="135" t="s">
        <v>1</v>
      </c>
      <c r="E19" s="28"/>
      <c r="F19" s="91">
        <f t="shared" ref="F19:F20" si="0">C19*E19</f>
        <v>0</v>
      </c>
    </row>
    <row r="20" spans="1:6" x14ac:dyDescent="0.2">
      <c r="A20" s="117"/>
      <c r="B20" s="102" t="s">
        <v>84</v>
      </c>
      <c r="C20" s="72">
        <v>23</v>
      </c>
      <c r="D20" s="135" t="s">
        <v>1</v>
      </c>
      <c r="E20" s="28"/>
      <c r="F20" s="91">
        <f t="shared" si="0"/>
        <v>0</v>
      </c>
    </row>
    <row r="21" spans="1:6" x14ac:dyDescent="0.2">
      <c r="A21" s="119"/>
      <c r="B21" s="137"/>
      <c r="C21" s="75"/>
      <c r="D21" s="138"/>
      <c r="E21" s="92"/>
      <c r="F21" s="92"/>
    </row>
    <row r="22" spans="1:6" x14ac:dyDescent="0.2">
      <c r="A22" s="120"/>
      <c r="B22" s="139"/>
      <c r="C22" s="78"/>
      <c r="D22" s="114"/>
      <c r="E22" s="140"/>
      <c r="F22" s="83"/>
    </row>
    <row r="23" spans="1:6" x14ac:dyDescent="0.2">
      <c r="A23" s="117">
        <f>COUNT($A$11:A22)+1</f>
        <v>3</v>
      </c>
      <c r="B23" s="84" t="s">
        <v>27</v>
      </c>
      <c r="C23" s="72"/>
      <c r="D23" s="144"/>
      <c r="E23" s="91"/>
      <c r="F23" s="175"/>
    </row>
    <row r="24" spans="1:6" ht="38.25" x14ac:dyDescent="0.2">
      <c r="A24" s="117"/>
      <c r="B24" s="145" t="s">
        <v>63</v>
      </c>
      <c r="C24" s="72"/>
      <c r="D24" s="146"/>
      <c r="E24" s="118"/>
      <c r="F24" s="118"/>
    </row>
    <row r="25" spans="1:6" x14ac:dyDescent="0.2">
      <c r="A25" s="117"/>
      <c r="B25" s="87" t="s">
        <v>61</v>
      </c>
      <c r="C25" s="72">
        <v>269</v>
      </c>
      <c r="D25" s="146" t="s">
        <v>1</v>
      </c>
      <c r="E25" s="28"/>
      <c r="F25" s="91">
        <f>C25*E25</f>
        <v>0</v>
      </c>
    </row>
    <row r="26" spans="1:6" x14ac:dyDescent="0.2">
      <c r="A26" s="119"/>
      <c r="B26" s="88"/>
      <c r="C26" s="75"/>
      <c r="D26" s="147"/>
      <c r="E26" s="92"/>
      <c r="F26" s="92"/>
    </row>
    <row r="27" spans="1:6" x14ac:dyDescent="0.2">
      <c r="A27" s="120"/>
      <c r="B27" s="143"/>
      <c r="C27" s="78"/>
      <c r="D27" s="114"/>
      <c r="E27" s="140"/>
      <c r="F27" s="154"/>
    </row>
    <row r="28" spans="1:6" x14ac:dyDescent="0.2">
      <c r="A28" s="117">
        <f>COUNT($A$11:A27)+1</f>
        <v>4</v>
      </c>
      <c r="B28" s="39" t="s">
        <v>38</v>
      </c>
      <c r="C28" s="72"/>
      <c r="D28" s="135"/>
      <c r="E28" s="141"/>
      <c r="F28" s="136"/>
    </row>
    <row r="29" spans="1:6" ht="38.25" x14ac:dyDescent="0.2">
      <c r="A29" s="117"/>
      <c r="B29" s="115" t="s">
        <v>39</v>
      </c>
      <c r="C29" s="72"/>
      <c r="D29" s="135"/>
      <c r="E29" s="141"/>
      <c r="F29" s="136"/>
    </row>
    <row r="30" spans="1:6" x14ac:dyDescent="0.2">
      <c r="A30" s="117"/>
      <c r="B30" s="102" t="s">
        <v>42</v>
      </c>
      <c r="C30" s="72">
        <v>20</v>
      </c>
      <c r="D30" s="135" t="s">
        <v>1</v>
      </c>
      <c r="E30" s="28"/>
      <c r="F30" s="91">
        <f>C30*E30</f>
        <v>0</v>
      </c>
    </row>
    <row r="31" spans="1:6" x14ac:dyDescent="0.2">
      <c r="A31" s="117"/>
      <c r="B31" s="102" t="s">
        <v>43</v>
      </c>
      <c r="C31" s="72">
        <v>1</v>
      </c>
      <c r="D31" s="135" t="s">
        <v>1</v>
      </c>
      <c r="E31" s="28"/>
      <c r="F31" s="91">
        <f>C31*E31</f>
        <v>0</v>
      </c>
    </row>
    <row r="32" spans="1:6" x14ac:dyDescent="0.2">
      <c r="A32" s="119"/>
      <c r="B32" s="137"/>
      <c r="C32" s="75"/>
      <c r="D32" s="138"/>
      <c r="E32" s="92"/>
      <c r="F32" s="92"/>
    </row>
    <row r="33" spans="1:6" x14ac:dyDescent="0.2">
      <c r="A33" s="120"/>
      <c r="B33" s="139"/>
      <c r="C33" s="78"/>
      <c r="D33" s="114"/>
      <c r="E33" s="140"/>
      <c r="F33" s="83"/>
    </row>
    <row r="34" spans="1:6" x14ac:dyDescent="0.2">
      <c r="A34" s="117">
        <f>COUNT($A$11:A33)+1</f>
        <v>5</v>
      </c>
      <c r="B34" s="39" t="s">
        <v>40</v>
      </c>
      <c r="C34" s="72"/>
      <c r="D34" s="135"/>
      <c r="E34" s="141"/>
      <c r="F34" s="91"/>
    </row>
    <row r="35" spans="1:6" x14ac:dyDescent="0.2">
      <c r="A35" s="128"/>
      <c r="B35" s="115" t="s">
        <v>41</v>
      </c>
      <c r="C35" s="72"/>
      <c r="D35" s="135"/>
      <c r="E35" s="141"/>
      <c r="F35" s="136"/>
    </row>
    <row r="36" spans="1:6" x14ac:dyDescent="0.2">
      <c r="A36" s="117"/>
      <c r="B36" s="102" t="s">
        <v>42</v>
      </c>
      <c r="C36" s="72">
        <v>30</v>
      </c>
      <c r="D36" s="135" t="s">
        <v>1</v>
      </c>
      <c r="E36" s="28"/>
      <c r="F36" s="91">
        <f>C36*E36</f>
        <v>0</v>
      </c>
    </row>
    <row r="37" spans="1:6" x14ac:dyDescent="0.2">
      <c r="A37" s="117"/>
      <c r="B37" s="102" t="s">
        <v>43</v>
      </c>
      <c r="C37" s="72">
        <v>1</v>
      </c>
      <c r="D37" s="135" t="s">
        <v>1</v>
      </c>
      <c r="E37" s="28"/>
      <c r="F37" s="91">
        <f>C37*E37</f>
        <v>0</v>
      </c>
    </row>
    <row r="38" spans="1:6" x14ac:dyDescent="0.2">
      <c r="A38" s="119"/>
      <c r="B38" s="137"/>
      <c r="C38" s="75"/>
      <c r="D38" s="138"/>
      <c r="E38" s="92"/>
      <c r="F38" s="92"/>
    </row>
    <row r="39" spans="1:6" x14ac:dyDescent="0.2">
      <c r="A39" s="120"/>
      <c r="B39" s="143"/>
      <c r="C39" s="78"/>
      <c r="D39" s="114"/>
      <c r="E39" s="140"/>
      <c r="F39" s="154"/>
    </row>
    <row r="40" spans="1:6" x14ac:dyDescent="0.2">
      <c r="A40" s="117">
        <f>COUNT($A$11:A39)+1</f>
        <v>6</v>
      </c>
      <c r="B40" s="39" t="s">
        <v>44</v>
      </c>
      <c r="C40" s="72"/>
      <c r="D40" s="135"/>
      <c r="E40" s="141"/>
      <c r="F40" s="136"/>
    </row>
    <row r="41" spans="1:6" x14ac:dyDescent="0.2">
      <c r="A41" s="117"/>
      <c r="B41" s="115" t="s">
        <v>45</v>
      </c>
      <c r="C41" s="72"/>
      <c r="D41" s="135"/>
      <c r="E41" s="141"/>
      <c r="F41" s="136"/>
    </row>
    <row r="42" spans="1:6" x14ac:dyDescent="0.2">
      <c r="A42" s="117"/>
      <c r="B42" s="102" t="s">
        <v>42</v>
      </c>
      <c r="C42" s="72">
        <v>30</v>
      </c>
      <c r="D42" s="135" t="s">
        <v>1</v>
      </c>
      <c r="E42" s="28"/>
      <c r="F42" s="91">
        <f>C42*E42</f>
        <v>0</v>
      </c>
    </row>
    <row r="43" spans="1:6" x14ac:dyDescent="0.2">
      <c r="A43" s="117"/>
      <c r="B43" s="102" t="s">
        <v>43</v>
      </c>
      <c r="C43" s="72">
        <v>1</v>
      </c>
      <c r="D43" s="135" t="s">
        <v>1</v>
      </c>
      <c r="E43" s="28"/>
      <c r="F43" s="91">
        <f>C43*E43</f>
        <v>0</v>
      </c>
    </row>
    <row r="44" spans="1:6" x14ac:dyDescent="0.2">
      <c r="A44" s="119"/>
      <c r="B44" s="137"/>
      <c r="C44" s="75"/>
      <c r="D44" s="138"/>
      <c r="E44" s="92"/>
      <c r="F44" s="92"/>
    </row>
    <row r="45" spans="1:6" x14ac:dyDescent="0.2">
      <c r="A45" s="120"/>
      <c r="B45" s="143" t="s">
        <v>20</v>
      </c>
      <c r="C45" s="78"/>
      <c r="D45" s="114"/>
      <c r="E45" s="140"/>
      <c r="F45" s="154"/>
    </row>
    <row r="46" spans="1:6" x14ac:dyDescent="0.2">
      <c r="A46" s="117">
        <f>COUNT($A$11:A45)+1</f>
        <v>7</v>
      </c>
      <c r="B46" s="39" t="s">
        <v>46</v>
      </c>
      <c r="C46" s="72"/>
      <c r="D46" s="135"/>
      <c r="E46" s="141"/>
      <c r="F46" s="136"/>
    </row>
    <row r="47" spans="1:6" x14ac:dyDescent="0.2">
      <c r="A47" s="117"/>
      <c r="B47" s="115" t="s">
        <v>47</v>
      </c>
      <c r="C47" s="72"/>
      <c r="D47" s="135"/>
      <c r="E47" s="141"/>
      <c r="F47" s="136"/>
    </row>
    <row r="48" spans="1:6" x14ac:dyDescent="0.2">
      <c r="A48" s="117"/>
      <c r="B48" s="102" t="s">
        <v>89</v>
      </c>
      <c r="C48" s="72">
        <v>1</v>
      </c>
      <c r="D48" s="135" t="s">
        <v>1</v>
      </c>
      <c r="E48" s="28"/>
      <c r="F48" s="91">
        <f>C48*E48</f>
        <v>0</v>
      </c>
    </row>
    <row r="49" spans="1:6" x14ac:dyDescent="0.2">
      <c r="A49" s="117"/>
      <c r="B49" s="102" t="s">
        <v>212</v>
      </c>
      <c r="C49" s="72">
        <v>1</v>
      </c>
      <c r="D49" s="135" t="s">
        <v>1</v>
      </c>
      <c r="E49" s="28"/>
      <c r="F49" s="91">
        <f>C49*E49</f>
        <v>0</v>
      </c>
    </row>
    <row r="50" spans="1:6" x14ac:dyDescent="0.2">
      <c r="A50" s="119"/>
      <c r="B50" s="137"/>
      <c r="C50" s="75"/>
      <c r="D50" s="138"/>
      <c r="E50" s="92"/>
      <c r="F50" s="92"/>
    </row>
    <row r="51" spans="1:6" x14ac:dyDescent="0.2">
      <c r="A51" s="120"/>
      <c r="B51" s="143" t="s">
        <v>20</v>
      </c>
      <c r="C51" s="78"/>
      <c r="D51" s="114"/>
      <c r="E51" s="140"/>
      <c r="F51" s="154"/>
    </row>
    <row r="52" spans="1:6" x14ac:dyDescent="0.2">
      <c r="A52" s="117">
        <f>COUNT($A$11:A51)+1</f>
        <v>8</v>
      </c>
      <c r="B52" s="39" t="s">
        <v>48</v>
      </c>
      <c r="C52" s="72"/>
      <c r="D52" s="135"/>
      <c r="E52" s="141"/>
      <c r="F52" s="136"/>
    </row>
    <row r="53" spans="1:6" ht="25.5" x14ac:dyDescent="0.2">
      <c r="A53" s="117"/>
      <c r="B53" s="115" t="s">
        <v>67</v>
      </c>
      <c r="C53" s="72"/>
      <c r="D53" s="135"/>
      <c r="E53" s="141"/>
      <c r="F53" s="136"/>
    </row>
    <row r="54" spans="1:6" x14ac:dyDescent="0.2">
      <c r="A54" s="117"/>
      <c r="B54" s="102" t="s">
        <v>92</v>
      </c>
      <c r="C54" s="72">
        <v>160</v>
      </c>
      <c r="D54" s="135" t="s">
        <v>1</v>
      </c>
      <c r="E54" s="28"/>
      <c r="F54" s="91">
        <f>C54*E54</f>
        <v>0</v>
      </c>
    </row>
    <row r="55" spans="1:6" x14ac:dyDescent="0.2">
      <c r="A55" s="117"/>
      <c r="B55" s="102" t="s">
        <v>91</v>
      </c>
      <c r="C55" s="72">
        <v>6</v>
      </c>
      <c r="D55" s="135" t="s">
        <v>1</v>
      </c>
      <c r="E55" s="28"/>
      <c r="F55" s="91">
        <f>C55*E55</f>
        <v>0</v>
      </c>
    </row>
    <row r="56" spans="1:6" x14ac:dyDescent="0.2">
      <c r="A56" s="119"/>
      <c r="B56" s="137"/>
      <c r="C56" s="75"/>
      <c r="D56" s="138"/>
      <c r="E56" s="92"/>
      <c r="F56" s="92"/>
    </row>
    <row r="57" spans="1:6" x14ac:dyDescent="0.2">
      <c r="A57" s="120"/>
      <c r="B57" s="139"/>
      <c r="C57" s="78"/>
      <c r="D57" s="114"/>
      <c r="E57" s="140"/>
      <c r="F57" s="83"/>
    </row>
    <row r="58" spans="1:6" x14ac:dyDescent="0.2">
      <c r="A58" s="117">
        <f>COUNT($A$11:A57)+1</f>
        <v>9</v>
      </c>
      <c r="B58" s="39" t="s">
        <v>21</v>
      </c>
      <c r="C58" s="72"/>
      <c r="D58" s="135"/>
      <c r="E58" s="141"/>
      <c r="F58" s="91"/>
    </row>
    <row r="59" spans="1:6" ht="89.25" x14ac:dyDescent="0.2">
      <c r="A59" s="117"/>
      <c r="B59" s="142" t="s">
        <v>118</v>
      </c>
      <c r="C59" s="72"/>
      <c r="D59" s="135"/>
      <c r="E59" s="141"/>
      <c r="F59" s="136"/>
    </row>
    <row r="60" spans="1:6" x14ac:dyDescent="0.2">
      <c r="A60" s="117"/>
      <c r="B60" s="102" t="s">
        <v>85</v>
      </c>
      <c r="C60" s="72">
        <v>10</v>
      </c>
      <c r="D60" s="135" t="s">
        <v>1</v>
      </c>
      <c r="E60" s="28"/>
      <c r="F60" s="91">
        <f>C60*E60</f>
        <v>0</v>
      </c>
    </row>
    <row r="61" spans="1:6" x14ac:dyDescent="0.2">
      <c r="A61" s="117"/>
      <c r="B61" s="102" t="s">
        <v>86</v>
      </c>
      <c r="C61" s="72">
        <v>10</v>
      </c>
      <c r="D61" s="135" t="s">
        <v>1</v>
      </c>
      <c r="E61" s="28"/>
      <c r="F61" s="91">
        <f>C61*E61</f>
        <v>0</v>
      </c>
    </row>
    <row r="62" spans="1:6" x14ac:dyDescent="0.2">
      <c r="A62" s="119"/>
      <c r="B62" s="137"/>
      <c r="C62" s="75"/>
      <c r="D62" s="138"/>
      <c r="E62" s="92"/>
      <c r="F62" s="92"/>
    </row>
    <row r="63" spans="1:6" x14ac:dyDescent="0.2">
      <c r="A63" s="120"/>
      <c r="B63" s="139"/>
      <c r="C63" s="78"/>
      <c r="D63" s="114"/>
      <c r="E63" s="140"/>
      <c r="F63" s="83"/>
    </row>
    <row r="64" spans="1:6" x14ac:dyDescent="0.2">
      <c r="A64" s="117">
        <f>COUNT($A$11:A63)+1</f>
        <v>10</v>
      </c>
      <c r="B64" s="39" t="s">
        <v>62</v>
      </c>
      <c r="C64" s="72"/>
      <c r="D64" s="135"/>
      <c r="E64" s="141"/>
      <c r="F64" s="91"/>
    </row>
    <row r="65" spans="1:6" ht="153" x14ac:dyDescent="0.2">
      <c r="A65" s="117"/>
      <c r="B65" s="142" t="s">
        <v>119</v>
      </c>
      <c r="C65" s="72"/>
      <c r="D65" s="135"/>
      <c r="E65" s="148"/>
      <c r="F65" s="148"/>
    </row>
    <row r="66" spans="1:6" x14ac:dyDescent="0.2">
      <c r="A66" s="117"/>
      <c r="B66" s="102" t="s">
        <v>87</v>
      </c>
      <c r="C66" s="72">
        <v>135</v>
      </c>
      <c r="D66" s="135" t="s">
        <v>1</v>
      </c>
      <c r="E66" s="28"/>
      <c r="F66" s="91">
        <f>C66*E66</f>
        <v>0</v>
      </c>
    </row>
    <row r="67" spans="1:6" x14ac:dyDescent="0.2">
      <c r="A67" s="119"/>
      <c r="B67" s="137"/>
      <c r="C67" s="75"/>
      <c r="D67" s="138"/>
      <c r="E67" s="92"/>
      <c r="F67" s="92"/>
    </row>
    <row r="68" spans="1:6" x14ac:dyDescent="0.2">
      <c r="A68" s="120"/>
      <c r="B68" s="139"/>
      <c r="C68" s="78"/>
      <c r="D68" s="114"/>
      <c r="E68" s="140"/>
      <c r="F68" s="83"/>
    </row>
    <row r="69" spans="1:6" x14ac:dyDescent="0.2">
      <c r="A69" s="117">
        <f>COUNT($A$11:A68)+1</f>
        <v>11</v>
      </c>
      <c r="B69" s="39" t="s">
        <v>117</v>
      </c>
      <c r="C69" s="72"/>
      <c r="D69" s="135"/>
      <c r="E69" s="141"/>
      <c r="F69" s="91"/>
    </row>
    <row r="70" spans="1:6" ht="153" x14ac:dyDescent="0.2">
      <c r="A70" s="117"/>
      <c r="B70" s="142" t="s">
        <v>120</v>
      </c>
      <c r="C70" s="72"/>
      <c r="D70" s="135"/>
      <c r="E70" s="148"/>
      <c r="F70" s="148"/>
    </row>
    <row r="71" spans="1:6" x14ac:dyDescent="0.2">
      <c r="A71" s="117"/>
      <c r="B71" s="102" t="s">
        <v>87</v>
      </c>
      <c r="C71" s="72">
        <v>135</v>
      </c>
      <c r="D71" s="135" t="s">
        <v>1</v>
      </c>
      <c r="E71" s="28"/>
      <c r="F71" s="91">
        <f>C71*E71</f>
        <v>0</v>
      </c>
    </row>
    <row r="72" spans="1:6" x14ac:dyDescent="0.2">
      <c r="A72" s="119"/>
      <c r="B72" s="137"/>
      <c r="C72" s="75"/>
      <c r="D72" s="138"/>
      <c r="E72" s="92"/>
      <c r="F72" s="92"/>
    </row>
    <row r="73" spans="1:6" x14ac:dyDescent="0.2">
      <c r="A73" s="120"/>
      <c r="B73" s="151"/>
      <c r="C73" s="78"/>
      <c r="D73" s="152"/>
      <c r="E73" s="109"/>
      <c r="F73" s="109"/>
    </row>
    <row r="74" spans="1:6" x14ac:dyDescent="0.2">
      <c r="A74" s="117">
        <f>COUNT($A$11:A73)+1</f>
        <v>12</v>
      </c>
      <c r="B74" s="150" t="s">
        <v>68</v>
      </c>
      <c r="C74" s="72"/>
      <c r="D74" s="146"/>
      <c r="E74" s="118"/>
      <c r="F74" s="118"/>
    </row>
    <row r="75" spans="1:6" ht="25.5" x14ac:dyDescent="0.2">
      <c r="A75" s="117"/>
      <c r="B75" s="142" t="s">
        <v>15</v>
      </c>
      <c r="C75" s="72"/>
      <c r="D75" s="135"/>
      <c r="E75" s="141"/>
      <c r="F75" s="136"/>
    </row>
    <row r="76" spans="1:6" x14ac:dyDescent="0.2">
      <c r="A76" s="117"/>
      <c r="B76" s="102" t="s">
        <v>90</v>
      </c>
      <c r="C76" s="72">
        <v>21</v>
      </c>
      <c r="D76" s="135" t="s">
        <v>1</v>
      </c>
      <c r="E76" s="28"/>
      <c r="F76" s="91">
        <f>C76*E76</f>
        <v>0</v>
      </c>
    </row>
    <row r="77" spans="1:6" x14ac:dyDescent="0.2">
      <c r="A77" s="119"/>
      <c r="B77" s="137"/>
      <c r="C77" s="75"/>
      <c r="D77" s="138"/>
      <c r="E77" s="92"/>
      <c r="F77" s="92"/>
    </row>
    <row r="78" spans="1:6" x14ac:dyDescent="0.2">
      <c r="A78" s="120"/>
      <c r="B78" s="143"/>
      <c r="C78" s="78"/>
      <c r="D78" s="114"/>
      <c r="E78" s="83"/>
      <c r="F78" s="83"/>
    </row>
    <row r="79" spans="1:6" x14ac:dyDescent="0.2">
      <c r="A79" s="117">
        <f>COUNT($A$11:A78)+1</f>
        <v>13</v>
      </c>
      <c r="B79" s="39" t="s">
        <v>69</v>
      </c>
      <c r="C79" s="72"/>
      <c r="D79" s="135"/>
      <c r="E79" s="136"/>
      <c r="F79" s="136"/>
    </row>
    <row r="80" spans="1:6" ht="38.25" x14ac:dyDescent="0.2">
      <c r="A80" s="117"/>
      <c r="B80" s="142" t="s">
        <v>70</v>
      </c>
      <c r="C80" s="72"/>
      <c r="D80" s="135"/>
      <c r="E80" s="136"/>
      <c r="F80" s="136"/>
    </row>
    <row r="81" spans="1:6" ht="14.25" x14ac:dyDescent="0.2">
      <c r="A81" s="117"/>
      <c r="B81" s="149"/>
      <c r="C81" s="72">
        <v>2900</v>
      </c>
      <c r="D81" s="135" t="s">
        <v>22</v>
      </c>
      <c r="E81" s="28"/>
      <c r="F81" s="91">
        <f>C81*E81</f>
        <v>0</v>
      </c>
    </row>
    <row r="82" spans="1:6" x14ac:dyDescent="0.2">
      <c r="A82" s="119"/>
      <c r="B82" s="153"/>
      <c r="C82" s="75"/>
      <c r="D82" s="138"/>
      <c r="E82" s="92"/>
      <c r="F82" s="92"/>
    </row>
    <row r="83" spans="1:6" x14ac:dyDescent="0.2">
      <c r="A83" s="120"/>
      <c r="B83" s="143"/>
      <c r="C83" s="111"/>
      <c r="D83" s="114"/>
      <c r="E83" s="154"/>
      <c r="F83" s="154"/>
    </row>
    <row r="84" spans="1:6" x14ac:dyDescent="0.2">
      <c r="A84" s="117">
        <f>COUNT($A$11:A83)+1</f>
        <v>14</v>
      </c>
      <c r="B84" s="39" t="s">
        <v>71</v>
      </c>
      <c r="C84" s="68"/>
      <c r="D84" s="135"/>
      <c r="E84" s="136"/>
      <c r="F84" s="136"/>
    </row>
    <row r="85" spans="1:6" ht="25.5" x14ac:dyDescent="0.2">
      <c r="A85" s="117"/>
      <c r="B85" s="142" t="s">
        <v>72</v>
      </c>
      <c r="C85" s="68"/>
      <c r="D85" s="135"/>
      <c r="E85" s="136"/>
      <c r="F85" s="136"/>
    </row>
    <row r="86" spans="1:6" x14ac:dyDescent="0.2">
      <c r="A86" s="117"/>
      <c r="B86" s="149"/>
      <c r="C86" s="155"/>
      <c r="D86" s="156">
        <v>0.03</v>
      </c>
      <c r="E86" s="136"/>
      <c r="F86" s="91">
        <f>D86*(SUM(F13:F81))</f>
        <v>0</v>
      </c>
    </row>
    <row r="87" spans="1:6" x14ac:dyDescent="0.2">
      <c r="A87" s="119"/>
      <c r="B87" s="153"/>
      <c r="C87" s="157"/>
      <c r="D87" s="158"/>
      <c r="E87" s="159"/>
      <c r="F87" s="92"/>
    </row>
    <row r="88" spans="1:6" x14ac:dyDescent="0.2">
      <c r="A88" s="120"/>
      <c r="B88" s="143"/>
      <c r="C88" s="111"/>
      <c r="D88" s="114"/>
      <c r="E88" s="154"/>
      <c r="F88" s="154"/>
    </row>
    <row r="89" spans="1:6" x14ac:dyDescent="0.2">
      <c r="A89" s="121">
        <f>COUNT($A$11:A88)+1</f>
        <v>15</v>
      </c>
      <c r="B89" s="39" t="s">
        <v>73</v>
      </c>
      <c r="C89" s="68"/>
      <c r="D89" s="135"/>
      <c r="E89" s="136"/>
      <c r="F89" s="136"/>
    </row>
    <row r="90" spans="1:6" ht="38.25" x14ac:dyDescent="0.2">
      <c r="A90" s="117"/>
      <c r="B90" s="142" t="s">
        <v>12</v>
      </c>
      <c r="C90" s="68"/>
      <c r="D90" s="135"/>
      <c r="E90" s="136"/>
      <c r="F90" s="91"/>
    </row>
    <row r="91" spans="1:6" x14ac:dyDescent="0.2">
      <c r="A91" s="128"/>
      <c r="B91" s="149"/>
      <c r="C91" s="155"/>
      <c r="D91" s="156">
        <v>0.1</v>
      </c>
      <c r="E91" s="136"/>
      <c r="F91" s="91">
        <f>D91*(SUM(F13:F81))</f>
        <v>0</v>
      </c>
    </row>
    <row r="92" spans="1:6" x14ac:dyDescent="0.2">
      <c r="A92" s="129"/>
      <c r="B92" s="153"/>
      <c r="C92" s="110"/>
      <c r="D92" s="138"/>
      <c r="E92" s="159"/>
      <c r="F92" s="159"/>
    </row>
  </sheetData>
  <sheetProtection algorithmName="SHA-512" hashValue="lDxT+Jngsj/yIxx+VuBriKWsqTeqLCWDHLO08pwhHYKbqcwrOfktFfSjlnQhIS+I3aK4RR6hFZbWfO4ikxWUnA==" saltValue="ghArsmezH0vco0Z7H6nYcQ==" spinCount="100000" sheet="1" formatCells="0" formatColumns="0" formatRows="0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2" manualBreakCount="2">
    <brk id="44" max="16383" man="1"/>
    <brk id="6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5"/>
  <sheetViews>
    <sheetView showGridLines="0" zoomScaleNormal="100" zoomScaleSheetLayoutView="100" workbookViewId="0">
      <selection activeCell="G10" sqref="G10"/>
    </sheetView>
  </sheetViews>
  <sheetFormatPr defaultColWidth="8.85546875" defaultRowHeight="12.75" x14ac:dyDescent="0.2"/>
  <cols>
    <col min="1" max="1" width="7.140625" style="252" customWidth="1"/>
    <col min="2" max="2" width="18.5703125" style="252" customWidth="1"/>
    <col min="3" max="3" width="13.5703125" style="252" customWidth="1"/>
    <col min="4" max="4" width="10.85546875" style="252" customWidth="1"/>
    <col min="5" max="5" width="15.85546875" style="252" customWidth="1"/>
    <col min="6" max="6" width="9.42578125" style="252" bestFit="1" customWidth="1"/>
    <col min="7" max="7" width="12.42578125" style="263" customWidth="1"/>
    <col min="8" max="16384" width="8.85546875" style="252"/>
  </cols>
  <sheetData>
    <row r="1" spans="1:10" ht="27" customHeight="1" x14ac:dyDescent="0.2">
      <c r="A1" s="57" t="s">
        <v>3</v>
      </c>
      <c r="B1" s="57"/>
      <c r="C1" s="57"/>
      <c r="D1" s="57"/>
      <c r="E1" s="57"/>
      <c r="F1" s="57"/>
      <c r="G1" s="57"/>
    </row>
    <row r="2" spans="1:10" x14ac:dyDescent="0.2">
      <c r="A2" s="208" t="s">
        <v>240</v>
      </c>
      <c r="B2" s="208"/>
      <c r="C2" s="208"/>
      <c r="D2" s="208"/>
      <c r="E2" s="208"/>
      <c r="F2" s="208"/>
      <c r="G2" s="208"/>
    </row>
    <row r="3" spans="1:10" ht="12.6" customHeight="1" x14ac:dyDescent="0.2">
      <c r="A3" s="209" t="s">
        <v>434</v>
      </c>
      <c r="B3" s="208"/>
      <c r="C3" s="208"/>
      <c r="D3" s="208"/>
      <c r="E3" s="208"/>
      <c r="F3" s="208"/>
      <c r="G3" s="208"/>
    </row>
    <row r="4" spans="1:10" ht="12.6" customHeight="1" x14ac:dyDescent="0.2">
      <c r="A4" s="208"/>
      <c r="B4" s="208"/>
      <c r="C4" s="208"/>
      <c r="D4" s="208"/>
      <c r="E4" s="208"/>
      <c r="F4" s="208"/>
      <c r="G4" s="208"/>
    </row>
    <row r="5" spans="1:10" ht="12.6" customHeight="1" x14ac:dyDescent="0.2">
      <c r="A5" s="13" t="s">
        <v>95</v>
      </c>
      <c r="B5" s="210" t="s">
        <v>14</v>
      </c>
      <c r="C5" s="210"/>
      <c r="D5" s="210"/>
      <c r="E5" s="210"/>
      <c r="F5" s="210"/>
      <c r="G5" s="202" t="s">
        <v>107</v>
      </c>
    </row>
    <row r="6" spans="1:10" ht="12.6" customHeight="1" x14ac:dyDescent="0.2">
      <c r="A6" s="14" t="s">
        <v>97</v>
      </c>
      <c r="B6" s="211" t="s">
        <v>241</v>
      </c>
      <c r="C6" s="212"/>
      <c r="D6" s="212"/>
      <c r="E6" s="212"/>
      <c r="F6" s="213"/>
      <c r="G6" s="17">
        <f>+G8+G9+G10</f>
        <v>0</v>
      </c>
    </row>
    <row r="7" spans="1:10" ht="12.6" customHeight="1" x14ac:dyDescent="0.2">
      <c r="A7" s="14"/>
      <c r="B7" s="203"/>
      <c r="C7" s="204"/>
      <c r="D7" s="204"/>
      <c r="E7" s="204"/>
      <c r="F7" s="205"/>
      <c r="G7" s="17"/>
    </row>
    <row r="8" spans="1:10" ht="12.6" customHeight="1" x14ac:dyDescent="0.2">
      <c r="A8" s="14" t="s">
        <v>98</v>
      </c>
      <c r="B8" s="214" t="s">
        <v>242</v>
      </c>
      <c r="C8" s="214"/>
      <c r="D8" s="214"/>
      <c r="E8" s="214"/>
      <c r="F8" s="214"/>
      <c r="G8" s="15">
        <f>+G28</f>
        <v>0</v>
      </c>
    </row>
    <row r="9" spans="1:10" ht="12.6" customHeight="1" x14ac:dyDescent="0.2">
      <c r="A9" s="16" t="s">
        <v>222</v>
      </c>
      <c r="B9" s="211" t="s">
        <v>243</v>
      </c>
      <c r="C9" s="212"/>
      <c r="D9" s="212"/>
      <c r="E9" s="212"/>
      <c r="F9" s="212"/>
      <c r="G9" s="15">
        <f>+G58</f>
        <v>0</v>
      </c>
    </row>
    <row r="10" spans="1:10" x14ac:dyDescent="0.2">
      <c r="A10" s="16" t="s">
        <v>96</v>
      </c>
      <c r="B10" s="211" t="s">
        <v>244</v>
      </c>
      <c r="C10" s="212"/>
      <c r="D10" s="212"/>
      <c r="E10" s="212"/>
      <c r="F10" s="212"/>
      <c r="G10" s="15">
        <f>+'35_priključki_SD'!F7</f>
        <v>0</v>
      </c>
    </row>
    <row r="11" spans="1:10" ht="12.95" customHeight="1" thickBot="1" x14ac:dyDescent="0.25">
      <c r="A11" s="19"/>
      <c r="B11" s="20"/>
      <c r="C11" s="21"/>
      <c r="D11" s="21"/>
      <c r="E11" s="21"/>
      <c r="F11" s="21"/>
      <c r="G11" s="22"/>
    </row>
    <row r="12" spans="1:10" ht="12.95" customHeight="1" x14ac:dyDescent="0.2">
      <c r="A12" s="253"/>
      <c r="B12" s="254"/>
      <c r="C12" s="255"/>
      <c r="D12" s="255"/>
      <c r="E12" s="255"/>
      <c r="F12" s="255"/>
      <c r="G12" s="256"/>
    </row>
    <row r="13" spans="1:10" ht="12.95" customHeight="1" x14ac:dyDescent="0.25">
      <c r="A13" s="56" t="s">
        <v>112</v>
      </c>
      <c r="B13" s="54"/>
      <c r="C13" s="53"/>
      <c r="D13" s="255"/>
      <c r="E13" s="255"/>
      <c r="F13" s="255"/>
      <c r="G13" s="256"/>
    </row>
    <row r="14" spans="1:10" ht="12.95" customHeight="1" x14ac:dyDescent="0.25">
      <c r="A14" s="56"/>
      <c r="B14" s="54"/>
      <c r="C14" s="53"/>
      <c r="D14" s="255"/>
      <c r="E14" s="255"/>
      <c r="F14" s="255"/>
      <c r="G14" s="256"/>
    </row>
    <row r="15" spans="1:10" ht="15.75" x14ac:dyDescent="0.25">
      <c r="A15" s="257" t="s">
        <v>242</v>
      </c>
      <c r="B15" s="258"/>
      <c r="C15" s="258"/>
      <c r="D15" s="258"/>
      <c r="E15" s="258"/>
      <c r="F15" s="258"/>
      <c r="G15" s="259"/>
    </row>
    <row r="16" spans="1:10" s="263" customFormat="1" ht="51" x14ac:dyDescent="0.2">
      <c r="A16" s="260" t="s">
        <v>28</v>
      </c>
      <c r="B16" s="260" t="s">
        <v>245</v>
      </c>
      <c r="C16" s="260" t="s">
        <v>246</v>
      </c>
      <c r="D16" s="260" t="s">
        <v>4</v>
      </c>
      <c r="E16" s="260" t="s">
        <v>5</v>
      </c>
      <c r="F16" s="261" t="s">
        <v>247</v>
      </c>
      <c r="G16" s="261" t="s">
        <v>6</v>
      </c>
      <c r="H16" s="262"/>
      <c r="I16" s="262"/>
      <c r="J16" s="262"/>
    </row>
    <row r="17" spans="1:7" x14ac:dyDescent="0.2">
      <c r="A17" s="264"/>
      <c r="B17" s="264"/>
      <c r="C17" s="264"/>
      <c r="D17" s="264"/>
      <c r="E17" s="264"/>
      <c r="F17" s="2" t="s">
        <v>7</v>
      </c>
      <c r="G17" s="2" t="s">
        <v>25</v>
      </c>
    </row>
    <row r="18" spans="1:7" ht="25.5" x14ac:dyDescent="0.2">
      <c r="A18" s="265" t="s">
        <v>29</v>
      </c>
      <c r="B18" s="266" t="s">
        <v>248</v>
      </c>
      <c r="C18" s="24" t="s">
        <v>249</v>
      </c>
      <c r="D18" s="24" t="s">
        <v>250</v>
      </c>
      <c r="E18" s="267" t="s">
        <v>251</v>
      </c>
      <c r="F18" s="268">
        <v>3400</v>
      </c>
      <c r="G18" s="269">
        <f>+'1_S 4000_SD'!F115</f>
        <v>0</v>
      </c>
    </row>
    <row r="19" spans="1:7" x14ac:dyDescent="0.2">
      <c r="A19" s="265" t="s">
        <v>122</v>
      </c>
      <c r="B19" s="270" t="s">
        <v>252</v>
      </c>
      <c r="C19" s="24" t="s">
        <v>253</v>
      </c>
      <c r="D19" s="24" t="s">
        <v>250</v>
      </c>
      <c r="E19" s="267" t="s">
        <v>254</v>
      </c>
      <c r="F19" s="268">
        <v>60</v>
      </c>
      <c r="G19" s="269">
        <f>+'2_S 4006 SD'!F63</f>
        <v>0</v>
      </c>
    </row>
    <row r="20" spans="1:7" x14ac:dyDescent="0.2">
      <c r="A20" s="265" t="s">
        <v>30</v>
      </c>
      <c r="B20" s="266" t="s">
        <v>255</v>
      </c>
      <c r="C20" s="24" t="s">
        <v>256</v>
      </c>
      <c r="D20" s="24" t="s">
        <v>250</v>
      </c>
      <c r="E20" s="267" t="s">
        <v>254</v>
      </c>
      <c r="F20" s="268">
        <v>305</v>
      </c>
      <c r="G20" s="269">
        <f>+'3_S 4020 SD'!F62</f>
        <v>0</v>
      </c>
    </row>
    <row r="21" spans="1:7" x14ac:dyDescent="0.2">
      <c r="A21" s="265" t="s">
        <v>31</v>
      </c>
      <c r="B21" s="266" t="s">
        <v>257</v>
      </c>
      <c r="C21" s="24" t="s">
        <v>258</v>
      </c>
      <c r="D21" s="24" t="s">
        <v>250</v>
      </c>
      <c r="E21" s="267" t="s">
        <v>254</v>
      </c>
      <c r="F21" s="268">
        <v>4</v>
      </c>
      <c r="G21" s="271">
        <f>+'4_S 4016 SD'!F40</f>
        <v>0</v>
      </c>
    </row>
    <row r="22" spans="1:7" x14ac:dyDescent="0.2">
      <c r="A22" s="265" t="s">
        <v>32</v>
      </c>
      <c r="B22" s="266" t="s">
        <v>259</v>
      </c>
      <c r="C22" s="24" t="s">
        <v>260</v>
      </c>
      <c r="D22" s="24" t="s">
        <v>250</v>
      </c>
      <c r="E22" s="267" t="s">
        <v>254</v>
      </c>
      <c r="F22" s="268">
        <v>4</v>
      </c>
      <c r="G22" s="269">
        <f>+'5_S 4017 SD'!F40</f>
        <v>0</v>
      </c>
    </row>
    <row r="23" spans="1:7" x14ac:dyDescent="0.2">
      <c r="A23" s="265" t="s">
        <v>126</v>
      </c>
      <c r="B23" s="266" t="s">
        <v>261</v>
      </c>
      <c r="C23" s="24" t="s">
        <v>262</v>
      </c>
      <c r="D23" s="24" t="s">
        <v>250</v>
      </c>
      <c r="E23" s="267" t="s">
        <v>254</v>
      </c>
      <c r="F23" s="268">
        <v>4</v>
      </c>
      <c r="G23" s="269">
        <f>+'6_S 4018 SD'!F39</f>
        <v>0</v>
      </c>
    </row>
    <row r="24" spans="1:7" x14ac:dyDescent="0.2">
      <c r="A24" s="265" t="s">
        <v>192</v>
      </c>
      <c r="B24" s="266" t="s">
        <v>263</v>
      </c>
      <c r="C24" s="24" t="s">
        <v>264</v>
      </c>
      <c r="D24" s="24" t="s">
        <v>250</v>
      </c>
      <c r="E24" s="267" t="s">
        <v>254</v>
      </c>
      <c r="F24" s="268">
        <v>375</v>
      </c>
      <c r="G24" s="269">
        <f>+'7_S 4010 SD'!F62</f>
        <v>0</v>
      </c>
    </row>
    <row r="25" spans="1:7" x14ac:dyDescent="0.2">
      <c r="A25" s="265" t="s">
        <v>193</v>
      </c>
      <c r="B25" s="266" t="s">
        <v>265</v>
      </c>
      <c r="C25" s="24" t="s">
        <v>266</v>
      </c>
      <c r="D25" s="24" t="s">
        <v>250</v>
      </c>
      <c r="E25" s="267" t="s">
        <v>254</v>
      </c>
      <c r="F25" s="268">
        <v>105</v>
      </c>
      <c r="G25" s="269">
        <f>+'8_S 4035 SD'!F62</f>
        <v>0</v>
      </c>
    </row>
    <row r="26" spans="1:7" x14ac:dyDescent="0.2">
      <c r="A26" s="265" t="s">
        <v>194</v>
      </c>
      <c r="B26" s="266" t="s">
        <v>267</v>
      </c>
      <c r="C26" s="24" t="s">
        <v>268</v>
      </c>
      <c r="D26" s="24" t="s">
        <v>250</v>
      </c>
      <c r="E26" s="267" t="s">
        <v>254</v>
      </c>
      <c r="F26" s="268">
        <v>65</v>
      </c>
      <c r="G26" s="269">
        <f>+'9_S 4039 SD '!F62</f>
        <v>0</v>
      </c>
    </row>
    <row r="27" spans="1:7" x14ac:dyDescent="0.2">
      <c r="A27" s="265"/>
      <c r="B27" s="266"/>
      <c r="C27" s="24"/>
      <c r="D27" s="24"/>
      <c r="E27" s="267"/>
      <c r="F27" s="268"/>
      <c r="G27" s="269"/>
    </row>
    <row r="28" spans="1:7" x14ac:dyDescent="0.2">
      <c r="A28" s="272" t="s">
        <v>269</v>
      </c>
      <c r="B28" s="272"/>
      <c r="C28" s="272"/>
      <c r="D28" s="272"/>
      <c r="E28" s="272"/>
      <c r="F28" s="272"/>
      <c r="G28" s="273">
        <f>SUM(G18:G26)</f>
        <v>0</v>
      </c>
    </row>
    <row r="29" spans="1:7" x14ac:dyDescent="0.2">
      <c r="A29" s="274"/>
      <c r="B29" s="274"/>
      <c r="C29" s="274"/>
      <c r="D29" s="274"/>
      <c r="E29" s="274"/>
      <c r="F29" s="274"/>
      <c r="G29" s="275"/>
    </row>
    <row r="30" spans="1:7" x14ac:dyDescent="0.2">
      <c r="A30" s="215" t="s">
        <v>270</v>
      </c>
      <c r="B30" s="216"/>
      <c r="C30" s="216"/>
      <c r="D30" s="216"/>
      <c r="E30" s="216"/>
      <c r="F30" s="216"/>
      <c r="G30" s="217"/>
    </row>
    <row r="31" spans="1:7" ht="38.25" x14ac:dyDescent="0.2">
      <c r="A31" s="218" t="s">
        <v>28</v>
      </c>
      <c r="B31" s="220" t="s">
        <v>101</v>
      </c>
      <c r="C31" s="221"/>
      <c r="D31" s="218" t="s">
        <v>271</v>
      </c>
      <c r="E31" s="218" t="s">
        <v>272</v>
      </c>
      <c r="F31" s="200" t="s">
        <v>273</v>
      </c>
      <c r="G31" s="200" t="s">
        <v>6</v>
      </c>
    </row>
    <row r="32" spans="1:7" x14ac:dyDescent="0.2">
      <c r="A32" s="219"/>
      <c r="B32" s="222"/>
      <c r="C32" s="223"/>
      <c r="D32" s="219"/>
      <c r="E32" s="219"/>
      <c r="F32" s="2" t="s">
        <v>7</v>
      </c>
      <c r="G32" s="2" t="s">
        <v>25</v>
      </c>
    </row>
    <row r="33" spans="1:7" ht="25.5" x14ac:dyDescent="0.2">
      <c r="A33" s="265" t="s">
        <v>195</v>
      </c>
      <c r="B33" s="266" t="s">
        <v>274</v>
      </c>
      <c r="C33" s="24" t="s">
        <v>275</v>
      </c>
      <c r="D33" s="24" t="s">
        <v>250</v>
      </c>
      <c r="E33" s="267" t="s">
        <v>254</v>
      </c>
      <c r="F33" s="268">
        <v>4</v>
      </c>
      <c r="G33" s="269">
        <f>+'10_SP 4005 SD'!F53</f>
        <v>0</v>
      </c>
    </row>
    <row r="34" spans="1:7" ht="25.5" x14ac:dyDescent="0.2">
      <c r="A34" s="265" t="s">
        <v>196</v>
      </c>
      <c r="B34" s="266" t="s">
        <v>276</v>
      </c>
      <c r="C34" s="24" t="s">
        <v>277</v>
      </c>
      <c r="D34" s="24" t="s">
        <v>250</v>
      </c>
      <c r="E34" s="267" t="s">
        <v>254</v>
      </c>
      <c r="F34" s="268">
        <v>4</v>
      </c>
      <c r="G34" s="269">
        <f>+'13_SP 4015 SD'!F52</f>
        <v>0</v>
      </c>
    </row>
    <row r="35" spans="1:7" ht="25.5" x14ac:dyDescent="0.2">
      <c r="A35" s="265" t="s">
        <v>197</v>
      </c>
      <c r="B35" s="266" t="s">
        <v>278</v>
      </c>
      <c r="C35" s="24" t="s">
        <v>279</v>
      </c>
      <c r="D35" s="24" t="s">
        <v>250</v>
      </c>
      <c r="E35" s="267" t="s">
        <v>254</v>
      </c>
      <c r="F35" s="268">
        <v>14</v>
      </c>
      <c r="G35" s="269">
        <f>+'12_SP 4008 SD'!F52</f>
        <v>0</v>
      </c>
    </row>
    <row r="36" spans="1:7" ht="25.5" x14ac:dyDescent="0.2">
      <c r="A36" s="265" t="s">
        <v>198</v>
      </c>
      <c r="B36" s="266" t="s">
        <v>280</v>
      </c>
      <c r="C36" s="24" t="s">
        <v>281</v>
      </c>
      <c r="D36" s="24" t="s">
        <v>250</v>
      </c>
      <c r="E36" s="267" t="s">
        <v>254</v>
      </c>
      <c r="F36" s="268">
        <v>4</v>
      </c>
      <c r="G36" s="269">
        <f>+'13_SP 4015 SD'!F52</f>
        <v>0</v>
      </c>
    </row>
    <row r="37" spans="1:7" ht="25.5" x14ac:dyDescent="0.2">
      <c r="A37" s="265" t="s">
        <v>199</v>
      </c>
      <c r="B37" s="266" t="s">
        <v>282</v>
      </c>
      <c r="C37" s="24" t="s">
        <v>283</v>
      </c>
      <c r="D37" s="24" t="s">
        <v>250</v>
      </c>
      <c r="E37" s="267" t="s">
        <v>254</v>
      </c>
      <c r="F37" s="268">
        <v>4</v>
      </c>
      <c r="G37" s="269">
        <f>+'14_SP 4001 SD'!F52</f>
        <v>0</v>
      </c>
    </row>
    <row r="38" spans="1:7" ht="25.5" x14ac:dyDescent="0.2">
      <c r="A38" s="265" t="s">
        <v>200</v>
      </c>
      <c r="B38" s="266" t="s">
        <v>284</v>
      </c>
      <c r="C38" s="24" t="s">
        <v>285</v>
      </c>
      <c r="D38" s="24" t="s">
        <v>250</v>
      </c>
      <c r="E38" s="267" t="s">
        <v>254</v>
      </c>
      <c r="F38" s="268">
        <v>14</v>
      </c>
      <c r="G38" s="269">
        <f>+'15_SP 4009 SD'!F52</f>
        <v>0</v>
      </c>
    </row>
    <row r="39" spans="1:7" ht="38.25" x14ac:dyDescent="0.2">
      <c r="A39" s="265" t="s">
        <v>201</v>
      </c>
      <c r="B39" s="266" t="s">
        <v>286</v>
      </c>
      <c r="C39" s="24" t="s">
        <v>287</v>
      </c>
      <c r="D39" s="24" t="s">
        <v>250</v>
      </c>
      <c r="E39" s="267" t="s">
        <v>254</v>
      </c>
      <c r="F39" s="268">
        <v>4</v>
      </c>
      <c r="G39" s="269">
        <f>+'16_SP 4021 SD'!F39</f>
        <v>0</v>
      </c>
    </row>
    <row r="40" spans="1:7" ht="25.5" x14ac:dyDescent="0.2">
      <c r="A40" s="265" t="s">
        <v>202</v>
      </c>
      <c r="B40" s="266" t="s">
        <v>288</v>
      </c>
      <c r="C40" s="24" t="s">
        <v>289</v>
      </c>
      <c r="D40" s="24" t="s">
        <v>250</v>
      </c>
      <c r="E40" s="267" t="s">
        <v>254</v>
      </c>
      <c r="F40" s="268">
        <v>4</v>
      </c>
      <c r="G40" s="269">
        <f>+'17_SP 4022 SD'!F39</f>
        <v>0</v>
      </c>
    </row>
    <row r="41" spans="1:7" ht="25.5" x14ac:dyDescent="0.2">
      <c r="A41" s="265" t="s">
        <v>203</v>
      </c>
      <c r="B41" s="266" t="s">
        <v>290</v>
      </c>
      <c r="C41" s="24" t="s">
        <v>291</v>
      </c>
      <c r="D41" s="24" t="s">
        <v>250</v>
      </c>
      <c r="E41" s="267" t="s">
        <v>254</v>
      </c>
      <c r="F41" s="268">
        <v>4</v>
      </c>
      <c r="G41" s="269">
        <f>+'18_SP 4013 SD'!F39</f>
        <v>0</v>
      </c>
    </row>
    <row r="42" spans="1:7" ht="25.5" x14ac:dyDescent="0.2">
      <c r="A42" s="265" t="s">
        <v>204</v>
      </c>
      <c r="B42" s="266" t="s">
        <v>292</v>
      </c>
      <c r="C42" s="24" t="s">
        <v>293</v>
      </c>
      <c r="D42" s="24" t="s">
        <v>250</v>
      </c>
      <c r="E42" s="267" t="s">
        <v>254</v>
      </c>
      <c r="F42" s="268">
        <v>4</v>
      </c>
      <c r="G42" s="269">
        <f>+'19_SP 4019 SD'!F39</f>
        <v>0</v>
      </c>
    </row>
    <row r="43" spans="1:7" ht="25.5" x14ac:dyDescent="0.2">
      <c r="A43" s="265" t="s">
        <v>205</v>
      </c>
      <c r="B43" s="266" t="s">
        <v>294</v>
      </c>
      <c r="C43" s="24" t="s">
        <v>295</v>
      </c>
      <c r="D43" s="24" t="s">
        <v>250</v>
      </c>
      <c r="E43" s="267" t="s">
        <v>254</v>
      </c>
      <c r="F43" s="268">
        <v>4</v>
      </c>
      <c r="G43" s="269">
        <f>+'20_SP 4014 SD'!F39</f>
        <v>0</v>
      </c>
    </row>
    <row r="44" spans="1:7" ht="25.5" x14ac:dyDescent="0.2">
      <c r="A44" s="265" t="s">
        <v>206</v>
      </c>
      <c r="B44" s="266" t="s">
        <v>296</v>
      </c>
      <c r="C44" s="24" t="s">
        <v>297</v>
      </c>
      <c r="D44" s="24" t="s">
        <v>250</v>
      </c>
      <c r="E44" s="267" t="s">
        <v>254</v>
      </c>
      <c r="F44" s="268">
        <v>4</v>
      </c>
      <c r="G44" s="269">
        <f>+'21_SP 4027 SD'!F39</f>
        <v>0</v>
      </c>
    </row>
    <row r="45" spans="1:7" ht="38.25" x14ac:dyDescent="0.2">
      <c r="A45" s="265" t="s">
        <v>207</v>
      </c>
      <c r="B45" s="266" t="s">
        <v>298</v>
      </c>
      <c r="C45" s="24" t="s">
        <v>299</v>
      </c>
      <c r="D45" s="24" t="s">
        <v>250</v>
      </c>
      <c r="E45" s="267" t="s">
        <v>254</v>
      </c>
      <c r="F45" s="268">
        <v>4</v>
      </c>
      <c r="G45" s="269">
        <f>+'22_SP 4028 SD'!F39</f>
        <v>0</v>
      </c>
    </row>
    <row r="46" spans="1:7" ht="25.5" x14ac:dyDescent="0.2">
      <c r="A46" s="265" t="s">
        <v>208</v>
      </c>
      <c r="B46" s="266" t="s">
        <v>300</v>
      </c>
      <c r="C46" s="24" t="s">
        <v>301</v>
      </c>
      <c r="D46" s="24" t="s">
        <v>250</v>
      </c>
      <c r="E46" s="267" t="s">
        <v>254</v>
      </c>
      <c r="F46" s="268">
        <v>14</v>
      </c>
      <c r="G46" s="269">
        <f>+'23_SP 4024 SD'!F52</f>
        <v>0</v>
      </c>
    </row>
    <row r="47" spans="1:7" ht="25.5" x14ac:dyDescent="0.2">
      <c r="A47" s="265" t="s">
        <v>209</v>
      </c>
      <c r="B47" s="266" t="s">
        <v>302</v>
      </c>
      <c r="C47" s="24" t="s">
        <v>303</v>
      </c>
      <c r="D47" s="24" t="s">
        <v>250</v>
      </c>
      <c r="E47" s="267" t="s">
        <v>254</v>
      </c>
      <c r="F47" s="268">
        <v>14</v>
      </c>
      <c r="G47" s="269">
        <f>+'24_SP 4025 SD'!F52</f>
        <v>0</v>
      </c>
    </row>
    <row r="48" spans="1:7" ht="25.5" x14ac:dyDescent="0.2">
      <c r="A48" s="265" t="s">
        <v>210</v>
      </c>
      <c r="B48" s="266" t="s">
        <v>304</v>
      </c>
      <c r="C48" s="24" t="s">
        <v>305</v>
      </c>
      <c r="D48" s="24" t="s">
        <v>250</v>
      </c>
      <c r="E48" s="267" t="s">
        <v>254</v>
      </c>
      <c r="F48" s="268">
        <v>14</v>
      </c>
      <c r="G48" s="269">
        <f>+'25_SP 4023 SD'!F52</f>
        <v>0</v>
      </c>
    </row>
    <row r="49" spans="1:7" ht="25.5" x14ac:dyDescent="0.2">
      <c r="A49" s="265" t="s">
        <v>211</v>
      </c>
      <c r="B49" s="266" t="s">
        <v>306</v>
      </c>
      <c r="C49" s="24" t="s">
        <v>307</v>
      </c>
      <c r="D49" s="24" t="s">
        <v>250</v>
      </c>
      <c r="E49" s="267" t="s">
        <v>254</v>
      </c>
      <c r="F49" s="268">
        <v>4</v>
      </c>
      <c r="G49" s="269">
        <f>+'26_SP 4026 SD'!F52</f>
        <v>0</v>
      </c>
    </row>
    <row r="50" spans="1:7" ht="25.5" x14ac:dyDescent="0.2">
      <c r="A50" s="265" t="s">
        <v>308</v>
      </c>
      <c r="B50" s="266" t="s">
        <v>309</v>
      </c>
      <c r="C50" s="24" t="s">
        <v>310</v>
      </c>
      <c r="D50" s="24" t="s">
        <v>250</v>
      </c>
      <c r="E50" s="267" t="s">
        <v>254</v>
      </c>
      <c r="F50" s="268">
        <v>14</v>
      </c>
      <c r="G50" s="269">
        <f>+'27_SP 4029 SD'!F52</f>
        <v>0</v>
      </c>
    </row>
    <row r="51" spans="1:7" ht="25.5" x14ac:dyDescent="0.2">
      <c r="A51" s="265" t="s">
        <v>311</v>
      </c>
      <c r="B51" s="266" t="s">
        <v>312</v>
      </c>
      <c r="C51" s="24" t="s">
        <v>313</v>
      </c>
      <c r="D51" s="24" t="s">
        <v>250</v>
      </c>
      <c r="E51" s="267" t="s">
        <v>254</v>
      </c>
      <c r="F51" s="268">
        <v>4</v>
      </c>
      <c r="G51" s="269">
        <f>+'28_SP 4031 SD'!F52</f>
        <v>0</v>
      </c>
    </row>
    <row r="52" spans="1:7" ht="25.5" x14ac:dyDescent="0.2">
      <c r="A52" s="265" t="s">
        <v>314</v>
      </c>
      <c r="B52" s="266" t="s">
        <v>315</v>
      </c>
      <c r="C52" s="24" t="s">
        <v>316</v>
      </c>
      <c r="D52" s="24" t="s">
        <v>250</v>
      </c>
      <c r="E52" s="267" t="s">
        <v>254</v>
      </c>
      <c r="F52" s="268">
        <v>4</v>
      </c>
      <c r="G52" s="269">
        <f>+'29_SP 4032 SD'!F52</f>
        <v>0</v>
      </c>
    </row>
    <row r="53" spans="1:7" ht="25.5" x14ac:dyDescent="0.2">
      <c r="A53" s="265" t="s">
        <v>317</v>
      </c>
      <c r="B53" s="266" t="s">
        <v>318</v>
      </c>
      <c r="C53" s="24" t="s">
        <v>319</v>
      </c>
      <c r="D53" s="24" t="s">
        <v>250</v>
      </c>
      <c r="E53" s="267" t="s">
        <v>254</v>
      </c>
      <c r="F53" s="268">
        <v>4</v>
      </c>
      <c r="G53" s="269">
        <f>+'30_SP 4033 SD'!F52</f>
        <v>0</v>
      </c>
    </row>
    <row r="54" spans="1:7" ht="25.5" x14ac:dyDescent="0.2">
      <c r="A54" s="265" t="s">
        <v>320</v>
      </c>
      <c r="B54" s="266" t="s">
        <v>321</v>
      </c>
      <c r="C54" s="24" t="s">
        <v>322</v>
      </c>
      <c r="D54" s="24" t="s">
        <v>250</v>
      </c>
      <c r="E54" s="267" t="s">
        <v>254</v>
      </c>
      <c r="F54" s="268">
        <v>4</v>
      </c>
      <c r="G54" s="269">
        <f>+'31_SP 4034 SD'!F52</f>
        <v>0</v>
      </c>
    </row>
    <row r="55" spans="1:7" ht="38.25" x14ac:dyDescent="0.2">
      <c r="A55" s="265" t="s">
        <v>323</v>
      </c>
      <c r="B55" s="266" t="s">
        <v>324</v>
      </c>
      <c r="C55" s="24" t="s">
        <v>325</v>
      </c>
      <c r="D55" s="24" t="s">
        <v>250</v>
      </c>
      <c r="E55" s="267" t="s">
        <v>254</v>
      </c>
      <c r="F55" s="268">
        <v>14</v>
      </c>
      <c r="G55" s="269">
        <f>+'32_SP 4037 SD'!F52</f>
        <v>0</v>
      </c>
    </row>
    <row r="56" spans="1:7" x14ac:dyDescent="0.2">
      <c r="A56" s="265" t="s">
        <v>326</v>
      </c>
      <c r="B56" s="266" t="s">
        <v>327</v>
      </c>
      <c r="C56" s="24" t="s">
        <v>328</v>
      </c>
      <c r="D56" s="24" t="s">
        <v>250</v>
      </c>
      <c r="E56" s="267" t="s">
        <v>254</v>
      </c>
      <c r="F56" s="268">
        <v>4</v>
      </c>
      <c r="G56" s="276">
        <f>+'33_SP 4036 SD'!F52</f>
        <v>0</v>
      </c>
    </row>
    <row r="57" spans="1:7" ht="25.5" x14ac:dyDescent="0.2">
      <c r="A57" s="265" t="s">
        <v>329</v>
      </c>
      <c r="B57" s="266" t="s">
        <v>330</v>
      </c>
      <c r="C57" s="24" t="s">
        <v>331</v>
      </c>
      <c r="D57" s="24" t="s">
        <v>250</v>
      </c>
      <c r="E57" s="267" t="s">
        <v>254</v>
      </c>
      <c r="F57" s="268">
        <v>14</v>
      </c>
      <c r="G57" s="276">
        <f>+'34_SP 4038 SD'!F52</f>
        <v>0</v>
      </c>
    </row>
    <row r="58" spans="1:7" x14ac:dyDescent="0.2">
      <c r="A58" s="207" t="s">
        <v>332</v>
      </c>
      <c r="B58" s="207"/>
      <c r="C58" s="207"/>
      <c r="D58" s="207"/>
      <c r="E58" s="207"/>
      <c r="F58" s="207"/>
      <c r="G58" s="273">
        <f>SUM(G33:G57)</f>
        <v>0</v>
      </c>
    </row>
    <row r="59" spans="1:7" x14ac:dyDescent="0.2">
      <c r="A59" s="274"/>
      <c r="B59" s="274"/>
      <c r="C59" s="274"/>
      <c r="D59" s="274"/>
      <c r="E59" s="274"/>
      <c r="F59" s="274"/>
      <c r="G59" s="275"/>
    </row>
    <row r="61" spans="1:7" x14ac:dyDescent="0.2">
      <c r="A61" s="215" t="s">
        <v>333</v>
      </c>
      <c r="B61" s="216"/>
      <c r="C61" s="216"/>
      <c r="D61" s="216"/>
      <c r="E61" s="216"/>
      <c r="F61" s="216"/>
      <c r="G61" s="217"/>
    </row>
    <row r="62" spans="1:7" ht="38.25" x14ac:dyDescent="0.2">
      <c r="A62" s="218" t="s">
        <v>28</v>
      </c>
      <c r="B62" s="220" t="s">
        <v>106</v>
      </c>
      <c r="C62" s="221"/>
      <c r="D62" s="220" t="s">
        <v>108</v>
      </c>
      <c r="E62" s="221"/>
      <c r="F62" s="200" t="s">
        <v>102</v>
      </c>
      <c r="G62" s="200" t="s">
        <v>6</v>
      </c>
    </row>
    <row r="63" spans="1:7" x14ac:dyDescent="0.2">
      <c r="A63" s="219"/>
      <c r="B63" s="222"/>
      <c r="C63" s="223"/>
      <c r="D63" s="222"/>
      <c r="E63" s="223"/>
      <c r="F63" s="2" t="s">
        <v>103</v>
      </c>
      <c r="G63" s="2" t="s">
        <v>25</v>
      </c>
    </row>
    <row r="64" spans="1:7" x14ac:dyDescent="0.2">
      <c r="A64" s="265" t="s">
        <v>334</v>
      </c>
      <c r="B64" s="226" t="s">
        <v>335</v>
      </c>
      <c r="C64" s="227"/>
      <c r="D64" s="228" t="s">
        <v>336</v>
      </c>
      <c r="E64" s="229"/>
      <c r="F64" s="24">
        <v>40</v>
      </c>
      <c r="G64" s="5">
        <f>'35_priključki_SD'!F7</f>
        <v>0</v>
      </c>
    </row>
    <row r="65" spans="1:7" x14ac:dyDescent="0.2">
      <c r="A65" s="207" t="s">
        <v>337</v>
      </c>
      <c r="B65" s="207"/>
      <c r="C65" s="207"/>
      <c r="D65" s="207"/>
      <c r="E65" s="207"/>
      <c r="F65" s="207"/>
      <c r="G65" s="6">
        <f>SUM(G64:G64)</f>
        <v>0</v>
      </c>
    </row>
  </sheetData>
  <sheetProtection password="CF65" sheet="1" objects="1" scenarios="1"/>
  <mergeCells count="27">
    <mergeCell ref="A65:F65"/>
    <mergeCell ref="A58:F58"/>
    <mergeCell ref="A61:G61"/>
    <mergeCell ref="A62:A63"/>
    <mergeCell ref="B62:C63"/>
    <mergeCell ref="D62:E63"/>
    <mergeCell ref="B64:C64"/>
    <mergeCell ref="D64:E64"/>
    <mergeCell ref="A28:F28"/>
    <mergeCell ref="A30:G30"/>
    <mergeCell ref="A31:A32"/>
    <mergeCell ref="B31:C32"/>
    <mergeCell ref="D31:D32"/>
    <mergeCell ref="E31:E32"/>
    <mergeCell ref="B10:F10"/>
    <mergeCell ref="A15:G15"/>
    <mergeCell ref="A16:A17"/>
    <mergeCell ref="B16:B17"/>
    <mergeCell ref="C16:C17"/>
    <mergeCell ref="D16:D17"/>
    <mergeCell ref="E16:E17"/>
    <mergeCell ref="A2:G2"/>
    <mergeCell ref="A3:G4"/>
    <mergeCell ref="B5:F5"/>
    <mergeCell ref="B6:F6"/>
    <mergeCell ref="B8:F8"/>
    <mergeCell ref="B9:F9"/>
  </mergeCells>
  <pageMargins left="0.98425196850393704" right="0.31496062992125984" top="0.98425196850393704" bottom="0.78740157480314965" header="0.31496062992125984" footer="0.31496062992125984"/>
  <pageSetup paperSize="9" orientation="portrait" useFirstPageNumber="1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92"/>
  <sheetViews>
    <sheetView zoomScaleNormal="100" zoomScaleSheetLayoutView="70" workbookViewId="0">
      <selection activeCell="E9" sqref="E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29</v>
      </c>
      <c r="B3" s="182" t="s">
        <v>154</v>
      </c>
      <c r="C3" s="183"/>
      <c r="D3" s="184"/>
    </row>
    <row r="4" spans="1:6" ht="38.25" x14ac:dyDescent="0.2">
      <c r="A4" s="29"/>
      <c r="B4" s="187" t="s">
        <v>155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x14ac:dyDescent="0.2">
      <c r="A6" s="120"/>
      <c r="B6" s="77"/>
      <c r="C6" s="78"/>
      <c r="D6" s="79"/>
      <c r="E6" s="80"/>
      <c r="F6" s="80"/>
    </row>
    <row r="7" spans="1:6" x14ac:dyDescent="0.2">
      <c r="A7" s="117">
        <f>COUNT($A$6:A6)+1</f>
        <v>1</v>
      </c>
      <c r="B7" s="47" t="s">
        <v>51</v>
      </c>
      <c r="C7" s="72"/>
      <c r="D7" s="69"/>
      <c r="E7" s="70"/>
      <c r="F7" s="70"/>
    </row>
    <row r="8" spans="1:6" ht="25.5" x14ac:dyDescent="0.2">
      <c r="A8" s="117"/>
      <c r="B8" s="67" t="s">
        <v>74</v>
      </c>
      <c r="C8" s="72"/>
      <c r="D8" s="69"/>
      <c r="E8" s="70"/>
      <c r="F8" s="70"/>
    </row>
    <row r="9" spans="1:6" ht="14.25" x14ac:dyDescent="0.2">
      <c r="A9" s="117"/>
      <c r="B9" s="71" t="s">
        <v>52</v>
      </c>
      <c r="C9" s="72">
        <v>940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COUNT($A$6:A11)+1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53</v>
      </c>
      <c r="C14" s="72">
        <v>3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COUNT($A$6:A16)+1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53</v>
      </c>
      <c r="C19" s="72">
        <v>3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90"/>
      <c r="B21" s="191"/>
      <c r="C21" s="78"/>
      <c r="D21" s="79"/>
      <c r="E21" s="80"/>
      <c r="F21" s="80"/>
    </row>
    <row r="22" spans="1:6" x14ac:dyDescent="0.2">
      <c r="A22" s="121">
        <f>COUNT($A$6:A21)+1</f>
        <v>4</v>
      </c>
      <c r="B22" s="47" t="s">
        <v>46</v>
      </c>
      <c r="C22" s="72"/>
      <c r="D22" s="69"/>
      <c r="E22" s="70"/>
      <c r="F22" s="70"/>
    </row>
    <row r="23" spans="1:6" x14ac:dyDescent="0.2">
      <c r="A23" s="117"/>
      <c r="B23" s="89" t="s">
        <v>47</v>
      </c>
      <c r="C23" s="72"/>
      <c r="D23" s="69"/>
      <c r="E23" s="70"/>
      <c r="F23" s="70"/>
    </row>
    <row r="24" spans="1:6" x14ac:dyDescent="0.2">
      <c r="A24" s="117"/>
      <c r="B24" s="71" t="s">
        <v>213</v>
      </c>
      <c r="C24" s="72">
        <v>3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s="11" customFormat="1" x14ac:dyDescent="0.2">
      <c r="A26" s="120"/>
      <c r="B26" s="77"/>
      <c r="C26" s="78"/>
      <c r="D26" s="79"/>
      <c r="E26" s="80"/>
      <c r="F26" s="80"/>
    </row>
    <row r="27" spans="1:6" s="11" customFormat="1" x14ac:dyDescent="0.2">
      <c r="A27" s="121">
        <f>COUNT($A$7:A24)+1</f>
        <v>5</v>
      </c>
      <c r="B27" s="47" t="s">
        <v>49</v>
      </c>
      <c r="C27" s="72"/>
      <c r="D27" s="69"/>
      <c r="E27" s="70"/>
      <c r="F27" s="70"/>
    </row>
    <row r="28" spans="1:6" s="11" customFormat="1" x14ac:dyDescent="0.2">
      <c r="A28" s="117"/>
      <c r="B28" s="89" t="s">
        <v>50</v>
      </c>
      <c r="C28" s="72"/>
      <c r="D28" s="69"/>
      <c r="E28" s="70"/>
      <c r="F28" s="70"/>
    </row>
    <row r="29" spans="1:6" s="11" customFormat="1" x14ac:dyDescent="0.2">
      <c r="A29" s="117"/>
      <c r="B29" s="71" t="s">
        <v>93</v>
      </c>
      <c r="C29" s="72">
        <v>1</v>
      </c>
      <c r="D29" s="69" t="s">
        <v>1</v>
      </c>
      <c r="E29" s="28"/>
      <c r="F29" s="91">
        <f>C29*E29</f>
        <v>0</v>
      </c>
    </row>
    <row r="30" spans="1:6" s="11" customFormat="1" x14ac:dyDescent="0.2">
      <c r="A30" s="119"/>
      <c r="B30" s="74"/>
      <c r="C30" s="75"/>
      <c r="D30" s="90"/>
      <c r="E30" s="92"/>
      <c r="F30" s="92"/>
    </row>
    <row r="31" spans="1:6" s="11" customFormat="1" x14ac:dyDescent="0.2">
      <c r="A31" s="120"/>
      <c r="B31" s="77"/>
      <c r="C31" s="78"/>
      <c r="D31" s="79"/>
      <c r="E31" s="83"/>
      <c r="F31" s="80"/>
    </row>
    <row r="32" spans="1:6" s="11" customFormat="1" x14ac:dyDescent="0.2">
      <c r="A32" s="121">
        <f>COUNT($A$7:A31)+1</f>
        <v>6</v>
      </c>
      <c r="B32" s="47" t="s">
        <v>57</v>
      </c>
      <c r="C32" s="72"/>
      <c r="D32" s="69"/>
      <c r="E32" s="91"/>
      <c r="F32" s="70"/>
    </row>
    <row r="33" spans="1:6" s="11" customFormat="1" ht="25.5" x14ac:dyDescent="0.2">
      <c r="A33" s="117"/>
      <c r="B33" s="89" t="s">
        <v>83</v>
      </c>
      <c r="C33" s="72"/>
      <c r="D33" s="69"/>
      <c r="E33" s="70"/>
      <c r="F33" s="70"/>
    </row>
    <row r="34" spans="1:6" s="11" customFormat="1" x14ac:dyDescent="0.2">
      <c r="A34" s="117"/>
      <c r="B34" s="71" t="s">
        <v>82</v>
      </c>
      <c r="C34" s="72">
        <v>1</v>
      </c>
      <c r="D34" s="69" t="s">
        <v>1</v>
      </c>
      <c r="E34" s="28"/>
      <c r="F34" s="91">
        <f t="shared" ref="F34" si="0">C34*E34</f>
        <v>0</v>
      </c>
    </row>
    <row r="35" spans="1:6" s="11" customFormat="1" x14ac:dyDescent="0.2">
      <c r="A35" s="119"/>
      <c r="B35" s="74"/>
      <c r="C35" s="75"/>
      <c r="D35" s="90"/>
      <c r="E35" s="92"/>
      <c r="F35" s="92"/>
    </row>
    <row r="36" spans="1:6" s="11" customFormat="1" x14ac:dyDescent="0.2">
      <c r="A36" s="120"/>
      <c r="B36" s="77"/>
      <c r="C36" s="78"/>
      <c r="D36" s="79"/>
      <c r="E36" s="80"/>
      <c r="F36" s="80"/>
    </row>
    <row r="37" spans="1:6" s="11" customFormat="1" x14ac:dyDescent="0.2">
      <c r="A37" s="121">
        <f>COUNT($A$7:A36)+1</f>
        <v>7</v>
      </c>
      <c r="B37" s="47" t="s">
        <v>54</v>
      </c>
      <c r="C37" s="72"/>
      <c r="D37" s="69"/>
      <c r="E37" s="70"/>
      <c r="F37" s="70"/>
    </row>
    <row r="38" spans="1:6" s="11" customFormat="1" x14ac:dyDescent="0.2">
      <c r="A38" s="117"/>
      <c r="B38" s="89" t="s">
        <v>55</v>
      </c>
      <c r="C38" s="72"/>
      <c r="D38" s="69"/>
      <c r="E38" s="70"/>
      <c r="F38" s="70"/>
    </row>
    <row r="39" spans="1:6" s="11" customFormat="1" x14ac:dyDescent="0.2">
      <c r="A39" s="121"/>
      <c r="B39" s="71" t="s">
        <v>56</v>
      </c>
      <c r="C39" s="72">
        <v>2</v>
      </c>
      <c r="D39" s="69" t="s">
        <v>1</v>
      </c>
      <c r="E39" s="28"/>
      <c r="F39" s="91">
        <f>C39*E39</f>
        <v>0</v>
      </c>
    </row>
    <row r="40" spans="1:6" s="11" customFormat="1" x14ac:dyDescent="0.2">
      <c r="A40" s="121"/>
      <c r="B40" s="71"/>
      <c r="C40" s="72"/>
      <c r="D40" s="69"/>
      <c r="E40" s="83"/>
      <c r="F40" s="91"/>
    </row>
    <row r="41" spans="1:6" x14ac:dyDescent="0.2">
      <c r="A41" s="120"/>
      <c r="B41" s="81"/>
      <c r="C41" s="78"/>
      <c r="D41" s="79"/>
      <c r="E41" s="83"/>
      <c r="F41" s="83"/>
    </row>
    <row r="42" spans="1:6" x14ac:dyDescent="0.2">
      <c r="A42" s="121">
        <f>COUNT($A$6:A41)+1</f>
        <v>8</v>
      </c>
      <c r="B42" s="47" t="s">
        <v>214</v>
      </c>
      <c r="C42" s="72"/>
      <c r="D42" s="69"/>
      <c r="E42" s="70"/>
      <c r="F42" s="70"/>
    </row>
    <row r="43" spans="1:6" x14ac:dyDescent="0.2">
      <c r="A43" s="117"/>
      <c r="B43" s="89" t="s">
        <v>215</v>
      </c>
      <c r="C43" s="72"/>
      <c r="D43" s="69"/>
      <c r="E43" s="70"/>
      <c r="F43" s="70"/>
    </row>
    <row r="44" spans="1:6" x14ac:dyDescent="0.2">
      <c r="A44" s="117"/>
      <c r="B44" s="71" t="s">
        <v>82</v>
      </c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74"/>
      <c r="C45" s="75"/>
      <c r="D45" s="90"/>
      <c r="E45" s="92"/>
      <c r="F45" s="92"/>
    </row>
    <row r="46" spans="1:6" x14ac:dyDescent="0.2">
      <c r="A46" s="120"/>
      <c r="B46" s="77"/>
      <c r="C46" s="78"/>
      <c r="D46" s="79"/>
      <c r="E46" s="80"/>
      <c r="F46" s="80"/>
    </row>
    <row r="47" spans="1:6" x14ac:dyDescent="0.2">
      <c r="A47" s="121">
        <f>COUNT($A$6:A46)+1</f>
        <v>9</v>
      </c>
      <c r="B47" s="47" t="s">
        <v>48</v>
      </c>
      <c r="C47" s="72"/>
      <c r="D47" s="69"/>
      <c r="E47" s="70"/>
      <c r="F47" s="70"/>
    </row>
    <row r="48" spans="1:6" ht="25.5" x14ac:dyDescent="0.2">
      <c r="A48" s="117"/>
      <c r="B48" s="89" t="s">
        <v>67</v>
      </c>
      <c r="C48" s="72"/>
      <c r="D48" s="69"/>
      <c r="E48" s="70"/>
      <c r="F48" s="70"/>
    </row>
    <row r="49" spans="1:6" x14ac:dyDescent="0.2">
      <c r="A49" s="117"/>
      <c r="B49" s="71" t="s">
        <v>91</v>
      </c>
      <c r="C49" s="72">
        <v>3</v>
      </c>
      <c r="D49" s="69" t="s">
        <v>1</v>
      </c>
      <c r="E49" s="28"/>
      <c r="F49" s="91">
        <f>C49*E49</f>
        <v>0</v>
      </c>
    </row>
    <row r="50" spans="1:6" x14ac:dyDescent="0.2">
      <c r="A50" s="117"/>
      <c r="B50" s="71" t="s">
        <v>93</v>
      </c>
      <c r="C50" s="72">
        <v>108</v>
      </c>
      <c r="D50" s="69" t="s">
        <v>1</v>
      </c>
      <c r="E50" s="28"/>
      <c r="F50" s="91">
        <f>C50*E50</f>
        <v>0</v>
      </c>
    </row>
    <row r="51" spans="1:6" x14ac:dyDescent="0.2">
      <c r="A51" s="119"/>
      <c r="B51" s="74"/>
      <c r="C51" s="75"/>
      <c r="D51" s="90"/>
      <c r="E51" s="92"/>
      <c r="F51" s="92"/>
    </row>
    <row r="52" spans="1:6" x14ac:dyDescent="0.2">
      <c r="A52" s="120"/>
      <c r="B52" s="81"/>
      <c r="C52" s="78"/>
      <c r="D52" s="79"/>
      <c r="E52" s="83"/>
      <c r="F52" s="83"/>
    </row>
    <row r="53" spans="1:6" x14ac:dyDescent="0.2">
      <c r="A53" s="121">
        <f>COUNT($A$6:A52)+1</f>
        <v>10</v>
      </c>
      <c r="B53" s="47" t="s">
        <v>38</v>
      </c>
      <c r="C53" s="72"/>
      <c r="D53" s="69"/>
      <c r="E53" s="70"/>
      <c r="F53" s="70"/>
    </row>
    <row r="54" spans="1:6" ht="38.25" x14ac:dyDescent="0.2">
      <c r="A54" s="117"/>
      <c r="B54" s="89" t="s">
        <v>39</v>
      </c>
      <c r="C54" s="72"/>
      <c r="D54" s="69"/>
      <c r="E54" s="70"/>
      <c r="F54" s="70"/>
    </row>
    <row r="55" spans="1:6" x14ac:dyDescent="0.2">
      <c r="A55" s="117"/>
      <c r="B55" s="71" t="s">
        <v>53</v>
      </c>
      <c r="C55" s="72">
        <v>1</v>
      </c>
      <c r="D55" s="69" t="s">
        <v>1</v>
      </c>
      <c r="E55" s="28"/>
      <c r="F55" s="91">
        <f>C55*E55</f>
        <v>0</v>
      </c>
    </row>
    <row r="56" spans="1:6" x14ac:dyDescent="0.2">
      <c r="A56" s="119"/>
      <c r="B56" s="74"/>
      <c r="C56" s="75"/>
      <c r="D56" s="90"/>
      <c r="E56" s="92"/>
      <c r="F56" s="92"/>
    </row>
    <row r="57" spans="1:6" x14ac:dyDescent="0.2">
      <c r="A57" s="120"/>
      <c r="B57" s="81"/>
      <c r="C57" s="78"/>
      <c r="D57" s="79"/>
      <c r="E57" s="83"/>
      <c r="F57" s="83"/>
    </row>
    <row r="58" spans="1:6" x14ac:dyDescent="0.2">
      <c r="A58" s="121">
        <f>COUNT($A$6:A57)+1</f>
        <v>11</v>
      </c>
      <c r="B58" s="47" t="s">
        <v>68</v>
      </c>
      <c r="C58" s="72"/>
      <c r="D58" s="69"/>
      <c r="E58" s="70"/>
      <c r="F58" s="70"/>
    </row>
    <row r="59" spans="1:6" ht="25.5" x14ac:dyDescent="0.2">
      <c r="A59" s="117"/>
      <c r="B59" s="89" t="s">
        <v>15</v>
      </c>
      <c r="C59" s="72"/>
      <c r="D59" s="69"/>
      <c r="E59" s="70"/>
      <c r="F59" s="70"/>
    </row>
    <row r="60" spans="1:6" x14ac:dyDescent="0.2">
      <c r="A60" s="117"/>
      <c r="B60" s="93" t="s">
        <v>90</v>
      </c>
      <c r="C60" s="72">
        <v>1</v>
      </c>
      <c r="D60" s="69" t="s">
        <v>1</v>
      </c>
      <c r="E60" s="28"/>
      <c r="F60" s="91">
        <f>C60*E60</f>
        <v>0</v>
      </c>
    </row>
    <row r="61" spans="1:6" x14ac:dyDescent="0.2">
      <c r="A61" s="119"/>
      <c r="B61" s="94"/>
      <c r="C61" s="75"/>
      <c r="D61" s="90"/>
      <c r="E61" s="92"/>
      <c r="F61" s="92"/>
    </row>
    <row r="62" spans="1:6" x14ac:dyDescent="0.2">
      <c r="A62" s="120"/>
      <c r="B62" s="77"/>
      <c r="C62" s="78"/>
      <c r="D62" s="79"/>
      <c r="E62" s="80"/>
      <c r="F62" s="80"/>
    </row>
    <row r="63" spans="1:6" x14ac:dyDescent="0.2">
      <c r="A63" s="121">
        <f>COUNT($A$6:A60)+1</f>
        <v>12</v>
      </c>
      <c r="B63" s="47" t="s">
        <v>58</v>
      </c>
      <c r="C63" s="72"/>
      <c r="D63" s="69"/>
      <c r="E63" s="70"/>
      <c r="F63" s="70"/>
    </row>
    <row r="64" spans="1:6" ht="102" x14ac:dyDescent="0.2">
      <c r="A64" s="117"/>
      <c r="B64" s="89" t="s">
        <v>114</v>
      </c>
      <c r="C64" s="72"/>
      <c r="D64" s="69"/>
      <c r="E64" s="70"/>
      <c r="F64" s="70"/>
    </row>
    <row r="65" spans="1:6" x14ac:dyDescent="0.2">
      <c r="A65" s="117"/>
      <c r="B65" s="93"/>
      <c r="C65" s="72">
        <v>1</v>
      </c>
      <c r="D65" s="69" t="s">
        <v>1</v>
      </c>
      <c r="E65" s="28"/>
      <c r="F65" s="91">
        <f>C65*E65</f>
        <v>0</v>
      </c>
    </row>
    <row r="66" spans="1:6" x14ac:dyDescent="0.2">
      <c r="A66" s="119"/>
      <c r="B66" s="94"/>
      <c r="C66" s="75"/>
      <c r="D66" s="90"/>
      <c r="E66" s="92"/>
      <c r="F66" s="92"/>
    </row>
    <row r="67" spans="1:6" x14ac:dyDescent="0.2">
      <c r="A67" s="120"/>
      <c r="B67" s="77"/>
      <c r="C67" s="78"/>
      <c r="D67" s="79"/>
      <c r="E67" s="83"/>
      <c r="F67" s="83"/>
    </row>
    <row r="68" spans="1:6" x14ac:dyDescent="0.2">
      <c r="A68" s="121">
        <f>COUNT($A$6:A65)+1</f>
        <v>13</v>
      </c>
      <c r="B68" s="47" t="s">
        <v>59</v>
      </c>
      <c r="C68" s="72"/>
      <c r="D68" s="69"/>
      <c r="E68" s="69"/>
      <c r="F68" s="70"/>
    </row>
    <row r="69" spans="1:6" ht="102" x14ac:dyDescent="0.2">
      <c r="A69" s="117"/>
      <c r="B69" s="89" t="s">
        <v>115</v>
      </c>
      <c r="C69" s="72"/>
      <c r="D69" s="69"/>
      <c r="E69" s="70"/>
      <c r="F69" s="70"/>
    </row>
    <row r="70" spans="1:6" x14ac:dyDescent="0.2">
      <c r="A70" s="117"/>
      <c r="B70" s="93"/>
      <c r="C70" s="72">
        <v>1</v>
      </c>
      <c r="D70" s="69" t="s">
        <v>1</v>
      </c>
      <c r="E70" s="28"/>
      <c r="F70" s="91">
        <f>C70*E70</f>
        <v>0</v>
      </c>
    </row>
    <row r="71" spans="1:6" x14ac:dyDescent="0.2">
      <c r="A71" s="119"/>
      <c r="B71" s="94"/>
      <c r="C71" s="75"/>
      <c r="D71" s="90"/>
      <c r="E71" s="92"/>
      <c r="F71" s="92"/>
    </row>
    <row r="72" spans="1:6" x14ac:dyDescent="0.2">
      <c r="A72" s="117"/>
      <c r="B72" s="145"/>
      <c r="C72" s="72"/>
      <c r="D72" s="55"/>
      <c r="E72" s="118"/>
      <c r="F72" s="118"/>
    </row>
    <row r="73" spans="1:6" x14ac:dyDescent="0.2">
      <c r="A73" s="192">
        <f>COUNT($A$7:A71)+1</f>
        <v>14</v>
      </c>
      <c r="B73" s="193" t="s">
        <v>223</v>
      </c>
      <c r="C73" s="72"/>
      <c r="D73" s="55"/>
      <c r="E73" s="118"/>
      <c r="F73" s="194"/>
    </row>
    <row r="74" spans="1:6" ht="38.25" x14ac:dyDescent="0.2">
      <c r="A74" s="117"/>
      <c r="B74" s="145" t="s">
        <v>224</v>
      </c>
      <c r="C74" s="72"/>
      <c r="D74" s="55"/>
      <c r="E74" s="118"/>
      <c r="F74" s="194"/>
    </row>
    <row r="75" spans="1:6" x14ac:dyDescent="0.2">
      <c r="A75" s="117"/>
      <c r="B75" s="145" t="s">
        <v>225</v>
      </c>
      <c r="C75" s="72">
        <v>15</v>
      </c>
      <c r="D75" s="55" t="s">
        <v>1</v>
      </c>
      <c r="E75" s="195"/>
      <c r="F75" s="118">
        <f>C75*E75</f>
        <v>0</v>
      </c>
    </row>
    <row r="76" spans="1:6" x14ac:dyDescent="0.2">
      <c r="A76" s="119"/>
      <c r="B76" s="196"/>
      <c r="C76" s="75"/>
      <c r="D76" s="197"/>
      <c r="E76" s="122"/>
      <c r="F76" s="122"/>
    </row>
    <row r="77" spans="1:6" x14ac:dyDescent="0.2">
      <c r="A77" s="126"/>
      <c r="B77" s="106"/>
      <c r="C77" s="107"/>
      <c r="D77" s="108"/>
      <c r="E77" s="109"/>
      <c r="F77" s="127"/>
    </row>
    <row r="78" spans="1:6" x14ac:dyDescent="0.2">
      <c r="A78" s="121">
        <f>COUNT($A$6:A77)+1</f>
        <v>15</v>
      </c>
      <c r="B78" s="47" t="s">
        <v>19</v>
      </c>
      <c r="C78" s="68"/>
      <c r="D78" s="69"/>
      <c r="E78" s="70"/>
      <c r="F78" s="91"/>
    </row>
    <row r="79" spans="1:6" ht="25.5" x14ac:dyDescent="0.2">
      <c r="A79" s="117"/>
      <c r="B79" s="89" t="s">
        <v>76</v>
      </c>
      <c r="C79" s="68"/>
      <c r="D79" s="69"/>
      <c r="E79" s="70"/>
      <c r="F79" s="91"/>
    </row>
    <row r="80" spans="1:6" ht="14.25" x14ac:dyDescent="0.2">
      <c r="A80" s="117"/>
      <c r="B80" s="93"/>
      <c r="C80" s="68">
        <v>940</v>
      </c>
      <c r="D80" s="73" t="s">
        <v>22</v>
      </c>
      <c r="E80" s="28"/>
      <c r="F80" s="91">
        <f>C80*E80</f>
        <v>0</v>
      </c>
    </row>
    <row r="81" spans="1:6" x14ac:dyDescent="0.2">
      <c r="A81" s="119"/>
      <c r="B81" s="94"/>
      <c r="C81" s="110"/>
      <c r="D81" s="90"/>
      <c r="E81" s="112"/>
      <c r="F81" s="92"/>
    </row>
    <row r="82" spans="1:6" x14ac:dyDescent="0.2">
      <c r="A82" s="120"/>
      <c r="B82" s="77"/>
      <c r="C82" s="111"/>
      <c r="D82" s="79"/>
      <c r="E82" s="80"/>
      <c r="F82" s="83"/>
    </row>
    <row r="83" spans="1:6" x14ac:dyDescent="0.2">
      <c r="A83" s="121">
        <f>COUNT($A$6:A82)+1</f>
        <v>16</v>
      </c>
      <c r="B83" s="47" t="s">
        <v>218</v>
      </c>
      <c r="C83" s="68"/>
      <c r="D83" s="69"/>
      <c r="E83" s="70"/>
      <c r="F83" s="91"/>
    </row>
    <row r="84" spans="1:6" ht="38.25" x14ac:dyDescent="0.2">
      <c r="A84" s="117"/>
      <c r="B84" s="89" t="s">
        <v>219</v>
      </c>
      <c r="C84" s="68"/>
      <c r="D84" s="69"/>
      <c r="E84" s="70"/>
      <c r="F84" s="70"/>
    </row>
    <row r="85" spans="1:6" x14ac:dyDescent="0.2">
      <c r="A85" s="117"/>
      <c r="B85" s="93"/>
      <c r="C85" s="68"/>
      <c r="D85" s="113">
        <v>0.02</v>
      </c>
      <c r="E85" s="91"/>
      <c r="F85" s="91">
        <f>D85*(SUM(F6:F80))</f>
        <v>0</v>
      </c>
    </row>
    <row r="86" spans="1:6" x14ac:dyDescent="0.2">
      <c r="A86" s="119"/>
      <c r="B86" s="94"/>
      <c r="C86" s="110"/>
      <c r="D86" s="90"/>
      <c r="E86" s="92"/>
      <c r="F86" s="92"/>
    </row>
    <row r="87" spans="1:6" x14ac:dyDescent="0.2">
      <c r="A87" s="120"/>
      <c r="B87" s="77"/>
      <c r="C87" s="111"/>
      <c r="D87" s="79"/>
      <c r="E87" s="83"/>
      <c r="F87" s="83"/>
    </row>
    <row r="88" spans="1:6" x14ac:dyDescent="0.2">
      <c r="A88" s="121">
        <f>COUNT($A$6:A86)+1</f>
        <v>17</v>
      </c>
      <c r="B88" s="47" t="s">
        <v>77</v>
      </c>
      <c r="C88" s="68"/>
      <c r="D88" s="69"/>
      <c r="E88" s="91"/>
      <c r="F88" s="91"/>
    </row>
    <row r="89" spans="1:6" ht="38.25" x14ac:dyDescent="0.2">
      <c r="A89" s="117"/>
      <c r="B89" s="115" t="s">
        <v>12</v>
      </c>
      <c r="C89" s="68"/>
      <c r="D89" s="69"/>
      <c r="E89" s="70"/>
      <c r="F89" s="91"/>
    </row>
    <row r="90" spans="1:6" x14ac:dyDescent="0.2">
      <c r="A90" s="128"/>
      <c r="B90" s="93"/>
      <c r="C90" s="68"/>
      <c r="D90" s="113">
        <v>0.1</v>
      </c>
      <c r="E90" s="70"/>
      <c r="F90" s="91">
        <f>D90*(SUM(F6:F80))</f>
        <v>0</v>
      </c>
    </row>
    <row r="91" spans="1:6" x14ac:dyDescent="0.2">
      <c r="A91" s="129"/>
      <c r="B91" s="94"/>
      <c r="C91" s="110"/>
      <c r="D91" s="90"/>
      <c r="E91" s="92"/>
      <c r="F91" s="92"/>
    </row>
    <row r="92" spans="1:6" x14ac:dyDescent="0.2">
      <c r="A92" s="61"/>
      <c r="B92" s="48" t="s">
        <v>2</v>
      </c>
      <c r="C92" s="49"/>
      <c r="D92" s="50"/>
      <c r="E92" s="51" t="s">
        <v>26</v>
      </c>
      <c r="F92" s="52">
        <f>SUM(F6:F91)</f>
        <v>0</v>
      </c>
    </row>
  </sheetData>
  <sheetProtection algorithmName="SHA-512" hashValue="HpH3vxr2Fi/FQNcMKmEon6wvY/6ioY8NW+K7L8kP2LPXLGdXNZB5DtT8dr/C0adOBSxkL7d+Vq0bEy0h/yPRkg==" saltValue="P0+/XZkMxKGEx0sUuw0MW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2" manualBreakCount="2">
    <brk id="45" max="5" man="1"/>
    <brk id="7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6"/>
  <sheetViews>
    <sheetView topLeftCell="A4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4.5703125" style="182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284" t="s">
        <v>29</v>
      </c>
      <c r="B3" s="278" t="s">
        <v>339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340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x14ac:dyDescent="0.2">
      <c r="A7" s="182">
        <f>COUNT(#REF!)+1</f>
        <v>1</v>
      </c>
      <c r="B7" s="293" t="s">
        <v>51</v>
      </c>
      <c r="C7" s="7"/>
      <c r="D7" s="38"/>
      <c r="E7" s="294"/>
      <c r="F7" s="294"/>
    </row>
    <row r="8" spans="1:7" ht="25.5" x14ac:dyDescent="0.2">
      <c r="B8" s="295" t="s">
        <v>74</v>
      </c>
      <c r="C8" s="7"/>
      <c r="D8" s="38"/>
      <c r="E8" s="294"/>
      <c r="F8" s="294"/>
    </row>
    <row r="9" spans="1:7" ht="14.25" x14ac:dyDescent="0.2">
      <c r="B9" s="296" t="s">
        <v>52</v>
      </c>
      <c r="C9" s="7">
        <v>3350</v>
      </c>
      <c r="D9" s="297" t="s">
        <v>22</v>
      </c>
      <c r="E9" s="298"/>
      <c r="F9" s="299">
        <f>C9*E9</f>
        <v>0</v>
      </c>
    </row>
    <row r="10" spans="1:7" x14ac:dyDescent="0.2">
      <c r="B10" s="296"/>
      <c r="C10" s="7"/>
      <c r="D10" s="297"/>
      <c r="E10" s="299"/>
      <c r="F10" s="299"/>
    </row>
    <row r="11" spans="1:7" x14ac:dyDescent="0.2">
      <c r="A11" s="187">
        <f>COUNT($A$7:A10)+1</f>
        <v>2</v>
      </c>
      <c r="B11" s="300" t="s">
        <v>341</v>
      </c>
      <c r="C11" s="301"/>
      <c r="D11" s="302"/>
      <c r="E11" s="303"/>
      <c r="F11" s="303"/>
    </row>
    <row r="12" spans="1:7" ht="51" x14ac:dyDescent="0.2">
      <c r="A12" s="187"/>
      <c r="B12" s="304" t="s">
        <v>342</v>
      </c>
      <c r="C12" s="301"/>
      <c r="D12" s="302"/>
      <c r="E12" s="303"/>
      <c r="F12" s="303"/>
    </row>
    <row r="13" spans="1:7" ht="14.25" x14ac:dyDescent="0.2">
      <c r="A13" s="187"/>
      <c r="B13" s="304" t="s">
        <v>343</v>
      </c>
      <c r="C13" s="301">
        <v>50</v>
      </c>
      <c r="D13" s="302" t="s">
        <v>344</v>
      </c>
      <c r="E13" s="305"/>
      <c r="F13" s="303">
        <f t="shared" ref="F13" si="0">C13*E13</f>
        <v>0</v>
      </c>
    </row>
    <row r="14" spans="1:7" x14ac:dyDescent="0.2">
      <c r="A14" s="187"/>
      <c r="B14" s="306"/>
      <c r="C14" s="307"/>
      <c r="D14" s="308"/>
      <c r="E14" s="309"/>
      <c r="F14" s="309"/>
    </row>
    <row r="15" spans="1:7" x14ac:dyDescent="0.2">
      <c r="A15" s="187">
        <f>COUNT($A$7:A14)+1</f>
        <v>3</v>
      </c>
      <c r="B15" s="300" t="s">
        <v>345</v>
      </c>
      <c r="C15" s="307"/>
      <c r="D15" s="308"/>
      <c r="E15" s="309"/>
      <c r="F15" s="309"/>
    </row>
    <row r="16" spans="1:7" ht="38.25" x14ac:dyDescent="0.2">
      <c r="A16" s="187"/>
      <c r="B16" s="310" t="s">
        <v>346</v>
      </c>
      <c r="C16" s="307"/>
      <c r="D16" s="308"/>
      <c r="E16" s="309"/>
      <c r="F16" s="309"/>
    </row>
    <row r="17" spans="1:6" x14ac:dyDescent="0.2">
      <c r="A17" s="187"/>
      <c r="B17" s="311" t="s">
        <v>343</v>
      </c>
      <c r="C17" s="301">
        <v>24</v>
      </c>
      <c r="D17" s="302" t="s">
        <v>1</v>
      </c>
      <c r="E17" s="305"/>
      <c r="F17" s="303">
        <f t="shared" ref="F17" si="1">C17*E17</f>
        <v>0</v>
      </c>
    </row>
    <row r="18" spans="1:6" x14ac:dyDescent="0.2">
      <c r="A18" s="187"/>
      <c r="B18" s="306"/>
      <c r="C18" s="307"/>
      <c r="D18" s="308"/>
      <c r="E18" s="309"/>
      <c r="F18" s="309"/>
    </row>
    <row r="19" spans="1:6" ht="25.5" x14ac:dyDescent="0.2">
      <c r="A19" s="187">
        <f>COUNT($A$7:A18)+1</f>
        <v>4</v>
      </c>
      <c r="B19" s="312" t="s">
        <v>347</v>
      </c>
      <c r="C19" s="68"/>
      <c r="D19" s="313"/>
      <c r="E19" s="299"/>
      <c r="F19" s="314"/>
    </row>
    <row r="20" spans="1:6" ht="51" x14ac:dyDescent="0.2">
      <c r="A20" s="187"/>
      <c r="B20" s="315" t="s">
        <v>348</v>
      </c>
      <c r="C20" s="68"/>
      <c r="D20" s="313"/>
      <c r="E20" s="299"/>
      <c r="F20" s="314"/>
    </row>
    <row r="21" spans="1:6" x14ac:dyDescent="0.2">
      <c r="A21" s="187"/>
      <c r="B21" s="316"/>
      <c r="C21" s="68">
        <v>32</v>
      </c>
      <c r="D21" s="313" t="s">
        <v>349</v>
      </c>
      <c r="E21" s="298"/>
      <c r="F21" s="314">
        <f>C21*E21</f>
        <v>0</v>
      </c>
    </row>
    <row r="22" spans="1:6" x14ac:dyDescent="0.2">
      <c r="A22" s="187">
        <f>COUNT($A$7:A21)+1</f>
        <v>5</v>
      </c>
      <c r="B22" s="8" t="s">
        <v>350</v>
      </c>
      <c r="C22" s="34"/>
      <c r="D22" s="34"/>
      <c r="E22" s="317"/>
      <c r="F22" s="318"/>
    </row>
    <row r="23" spans="1:6" x14ac:dyDescent="0.2">
      <c r="A23" s="187"/>
      <c r="B23" s="11" t="s">
        <v>351</v>
      </c>
      <c r="C23" s="34"/>
      <c r="D23" s="34"/>
      <c r="E23" s="319"/>
      <c r="F23" s="320"/>
    </row>
    <row r="24" spans="1:6" x14ac:dyDescent="0.2">
      <c r="A24" s="187"/>
      <c r="B24" s="11" t="s">
        <v>352</v>
      </c>
      <c r="C24" s="34"/>
      <c r="D24" s="34"/>
      <c r="E24" s="319"/>
      <c r="F24" s="320"/>
    </row>
    <row r="25" spans="1:6" x14ac:dyDescent="0.2">
      <c r="A25" s="187"/>
      <c r="B25" s="11" t="s">
        <v>353</v>
      </c>
      <c r="C25" s="34">
        <v>200</v>
      </c>
      <c r="D25" s="34" t="s">
        <v>354</v>
      </c>
      <c r="E25" s="321"/>
      <c r="F25" s="320">
        <f>C25*E25</f>
        <v>0</v>
      </c>
    </row>
    <row r="26" spans="1:6" x14ac:dyDescent="0.2">
      <c r="A26" s="187"/>
      <c r="B26" s="11" t="s">
        <v>355</v>
      </c>
      <c r="C26" s="34">
        <v>200</v>
      </c>
      <c r="D26" s="34" t="s">
        <v>354</v>
      </c>
      <c r="E26" s="321"/>
      <c r="F26" s="320">
        <f>C26*E26</f>
        <v>0</v>
      </c>
    </row>
    <row r="27" spans="1:6" x14ac:dyDescent="0.2">
      <c r="A27" s="187"/>
      <c r="B27" s="11" t="s">
        <v>356</v>
      </c>
      <c r="C27" s="34">
        <v>6</v>
      </c>
      <c r="D27" s="34" t="s">
        <v>1</v>
      </c>
      <c r="E27" s="305"/>
      <c r="F27" s="303">
        <f>C27*E27</f>
        <v>0</v>
      </c>
    </row>
    <row r="28" spans="1:6" x14ac:dyDescent="0.2">
      <c r="A28" s="187"/>
      <c r="B28" s="11" t="s">
        <v>357</v>
      </c>
      <c r="C28" s="34"/>
      <c r="D28" s="34"/>
      <c r="E28" s="317"/>
      <c r="F28" s="318"/>
    </row>
    <row r="29" spans="1:6" x14ac:dyDescent="0.2">
      <c r="A29" s="187"/>
      <c r="B29" s="306"/>
      <c r="C29" s="307"/>
      <c r="D29" s="308"/>
      <c r="E29" s="309"/>
      <c r="F29" s="309"/>
    </row>
    <row r="30" spans="1:6" x14ac:dyDescent="0.2">
      <c r="A30" s="187">
        <f>COUNT($A$7:A29)+1</f>
        <v>6</v>
      </c>
      <c r="B30" s="322" t="s">
        <v>358</v>
      </c>
      <c r="C30" s="7"/>
      <c r="D30" s="323"/>
      <c r="E30" s="299"/>
      <c r="F30" s="299"/>
    </row>
    <row r="31" spans="1:6" x14ac:dyDescent="0.2">
      <c r="A31" s="187"/>
      <c r="B31" s="322" t="s">
        <v>359</v>
      </c>
      <c r="C31" s="7"/>
      <c r="D31" s="323"/>
      <c r="E31" s="299"/>
      <c r="F31" s="299"/>
    </row>
    <row r="32" spans="1:6" x14ac:dyDescent="0.2">
      <c r="A32" s="187"/>
      <c r="B32" s="11" t="s">
        <v>358</v>
      </c>
      <c r="C32" s="7"/>
      <c r="D32" s="323"/>
      <c r="E32" s="299"/>
      <c r="F32" s="299"/>
    </row>
    <row r="33" spans="1:6" x14ac:dyDescent="0.2">
      <c r="A33" s="187"/>
      <c r="B33" s="11" t="s">
        <v>359</v>
      </c>
      <c r="C33" s="7"/>
      <c r="D33" s="323"/>
      <c r="E33" s="299"/>
      <c r="F33" s="299"/>
    </row>
    <row r="34" spans="1:6" x14ac:dyDescent="0.2">
      <c r="A34" s="187"/>
      <c r="B34" s="11" t="s">
        <v>360</v>
      </c>
      <c r="C34" s="7"/>
      <c r="D34" s="323"/>
      <c r="E34" s="299"/>
      <c r="F34" s="299"/>
    </row>
    <row r="35" spans="1:6" ht="14.25" x14ac:dyDescent="0.2">
      <c r="A35" s="187"/>
      <c r="B35" s="11"/>
      <c r="C35" s="7">
        <v>50</v>
      </c>
      <c r="D35" s="297" t="s">
        <v>361</v>
      </c>
      <c r="E35" s="298"/>
      <c r="F35" s="299">
        <f>+E35*C35</f>
        <v>0</v>
      </c>
    </row>
    <row r="36" spans="1:6" x14ac:dyDescent="0.2">
      <c r="A36" s="187"/>
      <c r="B36" s="306"/>
      <c r="C36" s="307"/>
      <c r="D36" s="308"/>
      <c r="E36" s="309"/>
      <c r="F36" s="309"/>
    </row>
    <row r="37" spans="1:6" x14ac:dyDescent="0.2">
      <c r="A37" s="187">
        <f>COUNT($A$7:A36)+1</f>
        <v>7</v>
      </c>
      <c r="B37" s="324" t="s">
        <v>362</v>
      </c>
      <c r="C37" s="68"/>
      <c r="D37" s="148"/>
      <c r="E37" s="136"/>
      <c r="F37" s="91"/>
    </row>
    <row r="38" spans="1:6" ht="38.25" x14ac:dyDescent="0.2">
      <c r="A38" s="187"/>
      <c r="B38" s="115" t="s">
        <v>363</v>
      </c>
      <c r="C38" s="68"/>
      <c r="D38" s="148"/>
      <c r="E38" s="136"/>
      <c r="F38" s="91"/>
    </row>
    <row r="39" spans="1:6" x14ac:dyDescent="0.2">
      <c r="A39" s="187"/>
      <c r="B39" s="148"/>
      <c r="C39" s="68">
        <v>58</v>
      </c>
      <c r="D39" s="148" t="s">
        <v>1</v>
      </c>
      <c r="E39" s="325"/>
      <c r="F39" s="91">
        <f>C39*E39</f>
        <v>0</v>
      </c>
    </row>
    <row r="40" spans="1:6" x14ac:dyDescent="0.2">
      <c r="A40" s="187"/>
      <c r="B40" s="306"/>
      <c r="C40" s="307"/>
      <c r="D40" s="308"/>
      <c r="E40" s="309"/>
      <c r="F40" s="309"/>
    </row>
    <row r="41" spans="1:6" x14ac:dyDescent="0.2">
      <c r="A41" s="187">
        <f>COUNT($A$7:A40)+1</f>
        <v>8</v>
      </c>
      <c r="B41" s="322" t="s">
        <v>364</v>
      </c>
      <c r="C41" s="68"/>
      <c r="D41" s="323"/>
      <c r="E41" s="42"/>
      <c r="F41" s="299"/>
    </row>
    <row r="42" spans="1:6" ht="38.25" x14ac:dyDescent="0.2">
      <c r="A42" s="187"/>
      <c r="B42" s="315" t="s">
        <v>365</v>
      </c>
      <c r="C42" s="68"/>
      <c r="D42" s="323"/>
      <c r="E42" s="42"/>
      <c r="F42" s="299"/>
    </row>
    <row r="43" spans="1:6" x14ac:dyDescent="0.2">
      <c r="A43" s="187"/>
      <c r="B43" s="11"/>
      <c r="C43" s="68">
        <v>55</v>
      </c>
      <c r="D43" s="11" t="s">
        <v>354</v>
      </c>
      <c r="E43" s="298"/>
      <c r="F43" s="299">
        <f t="shared" ref="F43" si="2">+E43*C43</f>
        <v>0</v>
      </c>
    </row>
    <row r="44" spans="1:6" x14ac:dyDescent="0.2">
      <c r="A44" s="187"/>
      <c r="B44" s="306"/>
      <c r="C44" s="307"/>
      <c r="D44" s="308"/>
      <c r="E44" s="309"/>
      <c r="F44" s="309"/>
    </row>
    <row r="45" spans="1:6" ht="15.75" x14ac:dyDescent="0.25">
      <c r="A45" s="187">
        <f>COUNT($A$7:A44)+1</f>
        <v>9</v>
      </c>
      <c r="B45" s="293" t="s">
        <v>366</v>
      </c>
      <c r="C45" s="45"/>
      <c r="D45" s="45"/>
      <c r="E45" s="46"/>
      <c r="F45" s="46"/>
    </row>
    <row r="46" spans="1:6" ht="25.5" x14ac:dyDescent="0.25">
      <c r="A46" s="187"/>
      <c r="B46" s="289" t="s">
        <v>367</v>
      </c>
      <c r="C46" s="45"/>
      <c r="D46" s="45"/>
      <c r="E46" s="46"/>
      <c r="F46" s="46"/>
    </row>
    <row r="47" spans="1:6" x14ac:dyDescent="0.2">
      <c r="A47" s="187"/>
      <c r="B47" s="296" t="s">
        <v>368</v>
      </c>
      <c r="C47" s="7">
        <v>6</v>
      </c>
      <c r="D47" s="38" t="s">
        <v>1</v>
      </c>
      <c r="E47" s="298"/>
      <c r="F47" s="299">
        <f>C47*E47</f>
        <v>0</v>
      </c>
    </row>
    <row r="48" spans="1:6" x14ac:dyDescent="0.2">
      <c r="A48" s="187"/>
      <c r="B48" s="306"/>
      <c r="C48" s="307"/>
      <c r="D48" s="308"/>
      <c r="E48" s="309"/>
      <c r="F48" s="309"/>
    </row>
    <row r="49" spans="1:6" x14ac:dyDescent="0.2">
      <c r="A49" s="187">
        <f>COUNT($A$7:A48)+1</f>
        <v>10</v>
      </c>
      <c r="B49" s="293" t="s">
        <v>369</v>
      </c>
      <c r="C49" s="307"/>
      <c r="D49" s="308"/>
      <c r="E49" s="309"/>
      <c r="F49" s="309"/>
    </row>
    <row r="50" spans="1:6" ht="51" x14ac:dyDescent="0.2">
      <c r="B50" s="289" t="s">
        <v>370</v>
      </c>
      <c r="C50" s="307"/>
      <c r="D50" s="308"/>
      <c r="E50" s="309"/>
      <c r="F50" s="309"/>
    </row>
    <row r="51" spans="1:6" x14ac:dyDescent="0.2">
      <c r="B51" s="306"/>
      <c r="C51" s="7">
        <v>12</v>
      </c>
      <c r="D51" s="38" t="s">
        <v>1</v>
      </c>
      <c r="E51" s="298"/>
      <c r="F51" s="299">
        <f>C51*E51</f>
        <v>0</v>
      </c>
    </row>
    <row r="52" spans="1:6" x14ac:dyDescent="0.2">
      <c r="B52" s="296"/>
      <c r="C52" s="7"/>
      <c r="D52" s="297"/>
      <c r="E52" s="299"/>
      <c r="F52" s="299"/>
    </row>
    <row r="53" spans="1:6" ht="14.25" x14ac:dyDescent="0.2">
      <c r="A53" s="187">
        <f>COUNT($A$7:A52)+1</f>
        <v>11</v>
      </c>
      <c r="B53" s="293" t="s">
        <v>371</v>
      </c>
      <c r="C53" s="7"/>
      <c r="D53" s="38"/>
      <c r="E53" s="294"/>
      <c r="F53" s="294"/>
    </row>
    <row r="54" spans="1:6" ht="14.25" x14ac:dyDescent="0.2">
      <c r="B54" s="289" t="s">
        <v>372</v>
      </c>
      <c r="C54" s="7"/>
      <c r="D54" s="38"/>
      <c r="E54" s="294"/>
      <c r="F54" s="294"/>
    </row>
    <row r="55" spans="1:6" x14ac:dyDescent="0.2">
      <c r="B55" s="296" t="s">
        <v>53</v>
      </c>
      <c r="C55" s="7">
        <v>10</v>
      </c>
      <c r="D55" s="38" t="s">
        <v>1</v>
      </c>
      <c r="E55" s="298"/>
      <c r="F55" s="299">
        <f t="shared" ref="F55" si="3">C55*E55</f>
        <v>0</v>
      </c>
    </row>
    <row r="56" spans="1:6" x14ac:dyDescent="0.2">
      <c r="B56" s="35"/>
      <c r="C56" s="7"/>
      <c r="D56" s="38"/>
      <c r="E56" s="294"/>
      <c r="F56" s="294"/>
    </row>
    <row r="57" spans="1:6" ht="14.25" x14ac:dyDescent="0.2">
      <c r="A57" s="187">
        <f>COUNT($A$7:A56)+1</f>
        <v>12</v>
      </c>
      <c r="B57" s="293" t="s">
        <v>373</v>
      </c>
      <c r="C57" s="7"/>
      <c r="D57" s="38"/>
      <c r="E57" s="294"/>
      <c r="F57" s="294"/>
    </row>
    <row r="58" spans="1:6" ht="14.25" x14ac:dyDescent="0.2">
      <c r="B58" s="289" t="s">
        <v>374</v>
      </c>
      <c r="C58" s="7"/>
      <c r="D58" s="38"/>
      <c r="E58" s="294"/>
      <c r="F58" s="294"/>
    </row>
    <row r="59" spans="1:6" x14ac:dyDescent="0.2">
      <c r="B59" s="296" t="s">
        <v>53</v>
      </c>
      <c r="C59" s="7">
        <v>10</v>
      </c>
      <c r="D59" s="38" t="s">
        <v>1</v>
      </c>
      <c r="E59" s="298"/>
      <c r="F59" s="299">
        <f t="shared" ref="F59" si="4">C59*E59</f>
        <v>0</v>
      </c>
    </row>
    <row r="60" spans="1:6" x14ac:dyDescent="0.2">
      <c r="A60" s="187"/>
      <c r="B60" s="293"/>
      <c r="C60" s="7"/>
      <c r="D60" s="38"/>
      <c r="E60" s="294"/>
      <c r="F60" s="294"/>
    </row>
    <row r="61" spans="1:6" x14ac:dyDescent="0.2">
      <c r="A61" s="187">
        <f>COUNT($A$7:A60)+1</f>
        <v>13</v>
      </c>
      <c r="B61" s="293" t="s">
        <v>49</v>
      </c>
      <c r="C61" s="7"/>
      <c r="D61" s="38"/>
      <c r="E61" s="294"/>
      <c r="F61" s="294"/>
    </row>
    <row r="62" spans="1:6" x14ac:dyDescent="0.2">
      <c r="B62" s="289" t="s">
        <v>50</v>
      </c>
      <c r="C62" s="7"/>
      <c r="D62" s="38"/>
      <c r="E62" s="294"/>
      <c r="F62" s="294"/>
    </row>
    <row r="63" spans="1:6" x14ac:dyDescent="0.2">
      <c r="B63" s="296" t="s">
        <v>93</v>
      </c>
      <c r="C63" s="7">
        <v>2</v>
      </c>
      <c r="D63" s="38" t="s">
        <v>1</v>
      </c>
      <c r="E63" s="298"/>
      <c r="F63" s="299">
        <f>C63*E63</f>
        <v>0</v>
      </c>
    </row>
    <row r="64" spans="1:6" x14ac:dyDescent="0.2">
      <c r="B64" s="296"/>
      <c r="C64" s="7"/>
      <c r="D64" s="38"/>
      <c r="E64" s="299"/>
      <c r="F64" s="299"/>
    </row>
    <row r="65" spans="1:6" x14ac:dyDescent="0.2">
      <c r="A65" s="187">
        <f>COUNT($A$7:A64)+1</f>
        <v>14</v>
      </c>
      <c r="B65" s="293" t="s">
        <v>48</v>
      </c>
      <c r="C65" s="7"/>
      <c r="D65" s="38"/>
      <c r="E65" s="294"/>
      <c r="F65" s="294"/>
    </row>
    <row r="66" spans="1:6" ht="25.5" x14ac:dyDescent="0.2">
      <c r="B66" s="289" t="s">
        <v>67</v>
      </c>
      <c r="C66" s="7"/>
      <c r="D66" s="38"/>
      <c r="E66" s="294"/>
      <c r="F66" s="294"/>
    </row>
    <row r="67" spans="1:6" x14ac:dyDescent="0.2">
      <c r="B67" s="296" t="s">
        <v>93</v>
      </c>
      <c r="C67" s="7">
        <v>340</v>
      </c>
      <c r="D67" s="38" t="s">
        <v>1</v>
      </c>
      <c r="E67" s="298"/>
      <c r="F67" s="299">
        <f t="shared" ref="F67" si="5">C67*E67</f>
        <v>0</v>
      </c>
    </row>
    <row r="68" spans="1:6" x14ac:dyDescent="0.2">
      <c r="B68" s="35"/>
      <c r="C68" s="7"/>
      <c r="D68" s="38"/>
      <c r="E68" s="299"/>
      <c r="F68" s="294"/>
    </row>
    <row r="69" spans="1:6" x14ac:dyDescent="0.2">
      <c r="A69" s="187">
        <f>COUNT($A$7:A68)+1</f>
        <v>15</v>
      </c>
      <c r="B69" s="293" t="s">
        <v>81</v>
      </c>
      <c r="C69" s="7"/>
      <c r="D69" s="38"/>
      <c r="E69" s="299"/>
      <c r="F69" s="294"/>
    </row>
    <row r="70" spans="1:6" ht="38.25" x14ac:dyDescent="0.2">
      <c r="B70" s="289" t="s">
        <v>88</v>
      </c>
      <c r="C70" s="7"/>
      <c r="D70" s="38"/>
      <c r="E70" s="294"/>
      <c r="F70" s="294"/>
    </row>
    <row r="71" spans="1:6" x14ac:dyDescent="0.2">
      <c r="B71" s="296" t="s">
        <v>82</v>
      </c>
      <c r="C71" s="7">
        <v>10</v>
      </c>
      <c r="D71" s="38" t="s">
        <v>1</v>
      </c>
      <c r="E71" s="298"/>
      <c r="F71" s="299">
        <f t="shared" ref="F71" si="6">C71*E71</f>
        <v>0</v>
      </c>
    </row>
    <row r="72" spans="1:6" x14ac:dyDescent="0.2">
      <c r="B72" s="35"/>
      <c r="C72" s="7"/>
      <c r="D72" s="38"/>
      <c r="E72" s="299"/>
      <c r="F72" s="294"/>
    </row>
    <row r="73" spans="1:6" x14ac:dyDescent="0.2">
      <c r="A73" s="187">
        <f>COUNT($A$7:A72)+1</f>
        <v>16</v>
      </c>
      <c r="B73" s="293" t="s">
        <v>38</v>
      </c>
      <c r="C73" s="7"/>
      <c r="D73" s="38"/>
      <c r="E73" s="294"/>
      <c r="F73" s="294"/>
    </row>
    <row r="74" spans="1:6" ht="53.45" customHeight="1" x14ac:dyDescent="0.2">
      <c r="B74" s="289" t="s">
        <v>39</v>
      </c>
      <c r="C74" s="7"/>
      <c r="D74" s="38"/>
      <c r="E74" s="294"/>
      <c r="F74" s="294"/>
    </row>
    <row r="75" spans="1:6" x14ac:dyDescent="0.2">
      <c r="B75" s="296" t="s">
        <v>53</v>
      </c>
      <c r="C75" s="7">
        <v>7</v>
      </c>
      <c r="D75" s="38" t="s">
        <v>1</v>
      </c>
      <c r="E75" s="298"/>
      <c r="F75" s="299">
        <f>C75*E75</f>
        <v>0</v>
      </c>
    </row>
    <row r="76" spans="1:6" x14ac:dyDescent="0.2">
      <c r="B76" s="296"/>
      <c r="C76" s="7"/>
      <c r="D76" s="38"/>
      <c r="E76" s="299"/>
      <c r="F76" s="299"/>
    </row>
    <row r="77" spans="1:6" x14ac:dyDescent="0.2">
      <c r="A77" s="187">
        <f>COUNT($A$7:A76)+1</f>
        <v>17</v>
      </c>
      <c r="B77" s="293" t="s">
        <v>68</v>
      </c>
      <c r="C77" s="7"/>
      <c r="D77" s="38"/>
      <c r="E77" s="294"/>
      <c r="F77" s="294"/>
    </row>
    <row r="78" spans="1:6" ht="38.25" x14ac:dyDescent="0.2">
      <c r="B78" s="289" t="s">
        <v>15</v>
      </c>
      <c r="C78" s="7"/>
      <c r="D78" s="38"/>
      <c r="E78" s="294"/>
      <c r="F78" s="294"/>
    </row>
    <row r="79" spans="1:6" x14ac:dyDescent="0.2">
      <c r="B79" s="35" t="s">
        <v>90</v>
      </c>
      <c r="C79" s="7">
        <v>17</v>
      </c>
      <c r="D79" s="38" t="s">
        <v>1</v>
      </c>
      <c r="E79" s="298"/>
      <c r="F79" s="299">
        <f>C79*E79</f>
        <v>0</v>
      </c>
    </row>
    <row r="80" spans="1:6" x14ac:dyDescent="0.2">
      <c r="B80" s="35"/>
      <c r="C80" s="7"/>
      <c r="D80" s="38"/>
      <c r="E80" s="294"/>
      <c r="F80" s="294"/>
    </row>
    <row r="81" spans="1:6" x14ac:dyDescent="0.2">
      <c r="A81" s="187">
        <f>COUNT($A$7:A79)+1</f>
        <v>18</v>
      </c>
      <c r="B81" s="293" t="s">
        <v>58</v>
      </c>
      <c r="C81" s="7"/>
      <c r="D81" s="38"/>
      <c r="E81" s="294"/>
      <c r="F81" s="294"/>
    </row>
    <row r="82" spans="1:6" ht="51" x14ac:dyDescent="0.2">
      <c r="B82" s="326" t="s">
        <v>375</v>
      </c>
      <c r="C82" s="7"/>
      <c r="D82" s="38"/>
      <c r="E82" s="294"/>
      <c r="F82" s="294"/>
    </row>
    <row r="83" spans="1:6" ht="51" x14ac:dyDescent="0.2">
      <c r="A83" s="187"/>
      <c r="B83" s="326" t="s">
        <v>376</v>
      </c>
      <c r="C83" s="7"/>
      <c r="D83" s="38"/>
      <c r="E83" s="294"/>
      <c r="F83" s="294"/>
    </row>
    <row r="84" spans="1:6" ht="63.75" x14ac:dyDescent="0.2">
      <c r="B84" s="326" t="s">
        <v>377</v>
      </c>
      <c r="C84" s="7"/>
      <c r="D84" s="38"/>
      <c r="E84" s="294"/>
      <c r="F84" s="294"/>
    </row>
    <row r="85" spans="1:6" x14ac:dyDescent="0.2">
      <c r="B85" s="35"/>
      <c r="C85" s="7">
        <v>4</v>
      </c>
      <c r="D85" s="38" t="s">
        <v>1</v>
      </c>
      <c r="E85" s="298"/>
      <c r="F85" s="299">
        <f>C85*E85</f>
        <v>0</v>
      </c>
    </row>
    <row r="86" spans="1:6" x14ac:dyDescent="0.2">
      <c r="B86" s="35"/>
      <c r="C86" s="7"/>
      <c r="D86" s="38"/>
      <c r="E86" s="299"/>
      <c r="F86" s="299"/>
    </row>
    <row r="87" spans="1:6" x14ac:dyDescent="0.2">
      <c r="A87" s="187">
        <f>COUNT($A$7:A85)+1</f>
        <v>19</v>
      </c>
      <c r="B87" s="293" t="s">
        <v>59</v>
      </c>
      <c r="C87" s="7"/>
      <c r="D87" s="38"/>
      <c r="E87" s="38"/>
      <c r="F87" s="294"/>
    </row>
    <row r="88" spans="1:6" ht="38.25" x14ac:dyDescent="0.2">
      <c r="B88" s="289" t="s">
        <v>378</v>
      </c>
      <c r="C88" s="7"/>
      <c r="D88" s="38"/>
      <c r="E88" s="294"/>
      <c r="F88" s="294"/>
    </row>
    <row r="89" spans="1:6" ht="51" x14ac:dyDescent="0.2">
      <c r="A89" s="187"/>
      <c r="B89" s="289" t="s">
        <v>376</v>
      </c>
      <c r="C89" s="7"/>
      <c r="D89" s="38"/>
      <c r="E89" s="294"/>
      <c r="F89" s="294"/>
    </row>
    <row r="90" spans="1:6" ht="63.75" x14ac:dyDescent="0.2">
      <c r="B90" s="289" t="s">
        <v>377</v>
      </c>
      <c r="C90" s="7"/>
      <c r="D90" s="38"/>
      <c r="E90" s="294"/>
      <c r="F90" s="294"/>
    </row>
    <row r="91" spans="1:6" x14ac:dyDescent="0.2">
      <c r="B91" s="35"/>
      <c r="C91" s="7">
        <v>6</v>
      </c>
      <c r="D91" s="38" t="s">
        <v>1</v>
      </c>
      <c r="E91" s="298"/>
      <c r="F91" s="299">
        <f>C91*E91</f>
        <v>0</v>
      </c>
    </row>
    <row r="92" spans="1:6" x14ac:dyDescent="0.2">
      <c r="B92" s="35"/>
      <c r="C92" s="7"/>
      <c r="D92" s="38"/>
      <c r="E92" s="299"/>
      <c r="F92" s="299"/>
    </row>
    <row r="93" spans="1:6" x14ac:dyDescent="0.2">
      <c r="A93" s="187">
        <f>COUNT($A$7:A91)+1</f>
        <v>20</v>
      </c>
      <c r="B93" s="293" t="s">
        <v>16</v>
      </c>
      <c r="C93" s="327"/>
      <c r="D93" s="328"/>
      <c r="E93" s="299"/>
      <c r="F93" s="329"/>
    </row>
    <row r="94" spans="1:6" ht="25.5" x14ac:dyDescent="0.2">
      <c r="A94" s="187"/>
      <c r="B94" s="295" t="s">
        <v>75</v>
      </c>
      <c r="C94" s="7"/>
      <c r="D94" s="38"/>
      <c r="E94" s="294"/>
      <c r="F94" s="294"/>
    </row>
    <row r="95" spans="1:6" ht="14.25" x14ac:dyDescent="0.2">
      <c r="A95" s="187"/>
      <c r="B95" s="296" t="s">
        <v>379</v>
      </c>
      <c r="C95" s="7">
        <v>20</v>
      </c>
      <c r="D95" s="297" t="s">
        <v>22</v>
      </c>
      <c r="E95" s="298"/>
      <c r="F95" s="299">
        <f>C95*E95</f>
        <v>0</v>
      </c>
    </row>
    <row r="96" spans="1:6" x14ac:dyDescent="0.2">
      <c r="A96" s="187"/>
      <c r="B96" s="296"/>
      <c r="C96" s="7"/>
      <c r="D96" s="38"/>
      <c r="E96" s="299"/>
      <c r="F96" s="299"/>
    </row>
    <row r="97" spans="1:6" x14ac:dyDescent="0.2">
      <c r="A97" s="187">
        <f>COUNT($A$7:A95)+1</f>
        <v>21</v>
      </c>
      <c r="B97" s="293" t="s">
        <v>64</v>
      </c>
      <c r="C97" s="7"/>
      <c r="D97" s="38"/>
      <c r="E97" s="299"/>
      <c r="F97" s="299"/>
    </row>
    <row r="98" spans="1:6" ht="25.5" x14ac:dyDescent="0.2">
      <c r="B98" s="330" t="s">
        <v>65</v>
      </c>
      <c r="C98" s="307"/>
      <c r="D98" s="308"/>
      <c r="E98" s="309"/>
      <c r="F98" s="309"/>
    </row>
    <row r="99" spans="1:6" x14ac:dyDescent="0.2">
      <c r="B99" s="331" t="s">
        <v>380</v>
      </c>
      <c r="C99" s="307">
        <v>40</v>
      </c>
      <c r="D99" s="308" t="s">
        <v>1</v>
      </c>
      <c r="E99" s="298"/>
      <c r="F99" s="332">
        <f>C99*E99</f>
        <v>0</v>
      </c>
    </row>
    <row r="100" spans="1:6" x14ac:dyDescent="0.2">
      <c r="B100" s="296"/>
      <c r="C100" s="327"/>
      <c r="D100" s="328"/>
      <c r="E100" s="299"/>
      <c r="F100" s="329"/>
    </row>
    <row r="101" spans="1:6" x14ac:dyDescent="0.2">
      <c r="A101" s="187">
        <f>COUNT($A$7:A100)+1</f>
        <v>22</v>
      </c>
      <c r="B101" s="293" t="s">
        <v>17</v>
      </c>
      <c r="C101" s="327"/>
      <c r="D101" s="328"/>
      <c r="E101" s="299"/>
      <c r="F101" s="329"/>
    </row>
    <row r="102" spans="1:6" ht="38.25" x14ac:dyDescent="0.2">
      <c r="B102" s="289" t="s">
        <v>18</v>
      </c>
      <c r="C102" s="7"/>
      <c r="D102" s="38"/>
      <c r="E102" s="294"/>
      <c r="F102" s="294"/>
    </row>
    <row r="103" spans="1:6" x14ac:dyDescent="0.2">
      <c r="B103" s="331" t="s">
        <v>380</v>
      </c>
      <c r="C103" s="7">
        <v>10</v>
      </c>
      <c r="D103" s="38" t="s">
        <v>1</v>
      </c>
      <c r="E103" s="298"/>
      <c r="F103" s="299">
        <f>C103*E103</f>
        <v>0</v>
      </c>
    </row>
    <row r="104" spans="1:6" x14ac:dyDescent="0.2">
      <c r="B104" s="296"/>
      <c r="C104" s="7"/>
      <c r="D104" s="38"/>
      <c r="E104" s="299"/>
      <c r="F104" s="299"/>
    </row>
    <row r="105" spans="1:6" x14ac:dyDescent="0.2">
      <c r="A105" s="201"/>
      <c r="B105" s="333"/>
      <c r="C105" s="334"/>
      <c r="D105" s="335"/>
      <c r="E105" s="332"/>
      <c r="F105" s="336"/>
    </row>
    <row r="106" spans="1:6" x14ac:dyDescent="0.2">
      <c r="A106" s="187">
        <f>COUNT($A$7:A105)+1</f>
        <v>23</v>
      </c>
      <c r="B106" s="293" t="s">
        <v>19</v>
      </c>
      <c r="C106" s="7"/>
      <c r="D106" s="38"/>
      <c r="E106" s="294"/>
      <c r="F106" s="299"/>
    </row>
    <row r="107" spans="1:6" ht="38.25" x14ac:dyDescent="0.2">
      <c r="B107" s="289" t="s">
        <v>76</v>
      </c>
      <c r="C107" s="7"/>
      <c r="D107" s="38"/>
      <c r="E107" s="294"/>
      <c r="F107" s="299"/>
    </row>
    <row r="108" spans="1:6" ht="14.25" x14ac:dyDescent="0.2">
      <c r="B108" s="35"/>
      <c r="C108" s="7">
        <v>3400</v>
      </c>
      <c r="D108" s="297" t="s">
        <v>22</v>
      </c>
      <c r="E108" s="298"/>
      <c r="F108" s="299">
        <f>C108*E108</f>
        <v>0</v>
      </c>
    </row>
    <row r="109" spans="1:6" x14ac:dyDescent="0.2">
      <c r="B109" s="35"/>
      <c r="C109" s="7"/>
      <c r="D109" s="38"/>
      <c r="E109" s="294"/>
      <c r="F109" s="299"/>
    </row>
    <row r="110" spans="1:6" x14ac:dyDescent="0.2">
      <c r="B110" s="35"/>
      <c r="C110" s="7"/>
      <c r="D110" s="38"/>
      <c r="E110" s="294"/>
      <c r="F110" s="299"/>
    </row>
    <row r="111" spans="1:6" x14ac:dyDescent="0.2">
      <c r="A111" s="187">
        <f>COUNT($A$7:A110)+1</f>
        <v>24</v>
      </c>
      <c r="B111" s="293" t="s">
        <v>77</v>
      </c>
      <c r="C111" s="7"/>
      <c r="D111" s="38"/>
      <c r="E111" s="299"/>
      <c r="F111" s="299"/>
    </row>
    <row r="112" spans="1:6" ht="38.25" x14ac:dyDescent="0.2">
      <c r="B112" s="316" t="s">
        <v>12</v>
      </c>
      <c r="C112" s="7"/>
      <c r="D112" s="38"/>
      <c r="E112" s="294"/>
      <c r="F112" s="299"/>
    </row>
    <row r="113" spans="1:6" x14ac:dyDescent="0.2">
      <c r="A113" s="189"/>
      <c r="B113" s="35"/>
      <c r="C113" s="7"/>
      <c r="D113" s="337">
        <v>0.1</v>
      </c>
      <c r="E113" s="294"/>
      <c r="F113" s="299">
        <f>D113*(SUM(F7:F108))</f>
        <v>0</v>
      </c>
    </row>
    <row r="114" spans="1:6" x14ac:dyDescent="0.2">
      <c r="A114" s="189"/>
      <c r="B114" s="35"/>
      <c r="C114" s="7"/>
      <c r="D114" s="38"/>
      <c r="E114" s="299"/>
      <c r="F114" s="299"/>
    </row>
    <row r="115" spans="1:6" x14ac:dyDescent="0.2">
      <c r="A115" s="338"/>
      <c r="B115" s="48" t="s">
        <v>2</v>
      </c>
      <c r="C115" s="49"/>
      <c r="D115" s="50"/>
      <c r="E115" s="51" t="s">
        <v>26</v>
      </c>
      <c r="F115" s="52">
        <f>SUM(F7:F114)</f>
        <v>0</v>
      </c>
    </row>
    <row r="116" spans="1:6" x14ac:dyDescent="0.2">
      <c r="A116" s="189"/>
      <c r="B116" s="35"/>
      <c r="C116" s="7"/>
      <c r="D116" s="11"/>
      <c r="E116" s="42"/>
      <c r="F116" s="42"/>
    </row>
  </sheetData>
  <sheetProtection algorithmName="SHA-512" hashValue="zIVO8EKM50oZRYpPqLXKDyxyaihqUmFKneN9r1ASdoTVZvo67qXfhv9JW7jsGt93O02svjJKE6rhnQSJy/Jijw==" saltValue="7JLqwqPnKq5pfKUSq8Mk3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3" manualBreakCount="3">
    <brk id="36" max="5" man="1"/>
    <brk id="72" max="5" man="1"/>
    <brk id="96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5"/>
  <sheetViews>
    <sheetView topLeftCell="A52" zoomScaleNormal="100" zoomScaleSheetLayoutView="100" workbookViewId="0">
      <selection activeCell="E56" sqref="E56"/>
    </sheetView>
  </sheetViews>
  <sheetFormatPr defaultColWidth="9.140625" defaultRowHeight="12.75" x14ac:dyDescent="0.2"/>
  <cols>
    <col min="1" max="1" width="5.140625" style="182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284" t="s">
        <v>122</v>
      </c>
      <c r="B3" s="278" t="s">
        <v>381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382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60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ht="14.25" x14ac:dyDescent="0.2">
      <c r="A11" s="187">
        <f>COUNT($A$7:A10)+1</f>
        <v>2</v>
      </c>
      <c r="B11" s="293" t="s">
        <v>371</v>
      </c>
      <c r="C11" s="7"/>
      <c r="D11" s="38"/>
      <c r="E11" s="294"/>
      <c r="F11" s="294"/>
    </row>
    <row r="12" spans="1:7" ht="14.25" x14ac:dyDescent="0.2">
      <c r="B12" s="289" t="s">
        <v>372</v>
      </c>
      <c r="C12" s="7"/>
      <c r="D12" s="38"/>
      <c r="E12" s="294"/>
      <c r="F12" s="294"/>
    </row>
    <row r="13" spans="1:7" x14ac:dyDescent="0.2">
      <c r="B13" s="296" t="s">
        <v>43</v>
      </c>
      <c r="C13" s="7">
        <v>2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35"/>
      <c r="C14" s="7"/>
      <c r="D14" s="38"/>
      <c r="E14" s="294"/>
      <c r="F14" s="294"/>
    </row>
    <row r="15" spans="1:7" ht="14.25" x14ac:dyDescent="0.2">
      <c r="A15" s="187">
        <f>COUNT($A$7:A14)+1</f>
        <v>3</v>
      </c>
      <c r="B15" s="293" t="s">
        <v>373</v>
      </c>
      <c r="C15" s="7"/>
      <c r="D15" s="38"/>
      <c r="E15" s="294"/>
      <c r="F15" s="294"/>
    </row>
    <row r="16" spans="1:7" ht="14.25" x14ac:dyDescent="0.2">
      <c r="B16" s="289" t="s">
        <v>374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 t="shared" ref="F17" si="1">C17*E17</f>
        <v>0</v>
      </c>
    </row>
    <row r="18" spans="1:6" x14ac:dyDescent="0.2">
      <c r="A18" s="187"/>
      <c r="B18" s="293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54</v>
      </c>
      <c r="C19" s="7"/>
      <c r="D19" s="38"/>
      <c r="E19" s="294"/>
      <c r="F19" s="294"/>
    </row>
    <row r="20" spans="1:6" ht="25.5" x14ac:dyDescent="0.2">
      <c r="B20" s="289" t="s">
        <v>55</v>
      </c>
      <c r="C20" s="7"/>
      <c r="D20" s="38"/>
      <c r="E20" s="294"/>
      <c r="F20" s="294"/>
    </row>
    <row r="21" spans="1:6" x14ac:dyDescent="0.2">
      <c r="A21" s="187"/>
      <c r="B21" s="296" t="s">
        <v>56</v>
      </c>
      <c r="C21" s="7">
        <v>1</v>
      </c>
      <c r="D21" s="38" t="s">
        <v>1</v>
      </c>
      <c r="E21" s="298"/>
      <c r="F21" s="299">
        <f t="shared" ref="F21" si="2">C21*E21</f>
        <v>0</v>
      </c>
    </row>
    <row r="22" spans="1:6" x14ac:dyDescent="0.2">
      <c r="B22" s="35"/>
      <c r="C22" s="7"/>
      <c r="D22" s="38"/>
      <c r="E22" s="294"/>
      <c r="F22" s="294"/>
    </row>
    <row r="23" spans="1:6" x14ac:dyDescent="0.2">
      <c r="A23" s="187">
        <f>COUNT($A$7:A22)+1</f>
        <v>5</v>
      </c>
      <c r="B23" s="293" t="s">
        <v>48</v>
      </c>
      <c r="C23" s="7"/>
      <c r="D23" s="38"/>
      <c r="E23" s="294"/>
      <c r="F23" s="294"/>
    </row>
    <row r="24" spans="1:6" ht="25.5" x14ac:dyDescent="0.2">
      <c r="B24" s="289" t="s">
        <v>67</v>
      </c>
      <c r="C24" s="7"/>
      <c r="D24" s="38"/>
      <c r="E24" s="294"/>
      <c r="F24" s="294"/>
    </row>
    <row r="25" spans="1:6" x14ac:dyDescent="0.2">
      <c r="B25" s="296" t="s">
        <v>91</v>
      </c>
      <c r="C25" s="7">
        <v>13</v>
      </c>
      <c r="D25" s="38" t="s">
        <v>1</v>
      </c>
      <c r="E25" s="298"/>
      <c r="F25" s="299">
        <f t="shared" ref="F25:F26" si="3">C25*E25</f>
        <v>0</v>
      </c>
    </row>
    <row r="26" spans="1:6" x14ac:dyDescent="0.2">
      <c r="B26" s="296" t="s">
        <v>93</v>
      </c>
      <c r="C26" s="7">
        <v>2</v>
      </c>
      <c r="D26" s="38" t="s">
        <v>1</v>
      </c>
      <c r="E26" s="298"/>
      <c r="F26" s="299">
        <f t="shared" si="3"/>
        <v>0</v>
      </c>
    </row>
    <row r="27" spans="1:6" x14ac:dyDescent="0.2">
      <c r="B27" s="35"/>
      <c r="C27" s="7"/>
      <c r="D27" s="38"/>
      <c r="E27" s="299"/>
      <c r="F27" s="294"/>
    </row>
    <row r="28" spans="1:6" x14ac:dyDescent="0.2">
      <c r="A28" s="187">
        <f>COUNT($A$7:A27)+1</f>
        <v>6</v>
      </c>
      <c r="B28" s="293" t="s">
        <v>38</v>
      </c>
      <c r="C28" s="7"/>
      <c r="D28" s="38"/>
      <c r="E28" s="294"/>
      <c r="F28" s="294"/>
    </row>
    <row r="29" spans="1:6" ht="57.95" customHeight="1" x14ac:dyDescent="0.2">
      <c r="B29" s="289" t="s">
        <v>39</v>
      </c>
      <c r="C29" s="7"/>
      <c r="D29" s="38"/>
      <c r="E29" s="294"/>
      <c r="F29" s="294"/>
    </row>
    <row r="30" spans="1:6" x14ac:dyDescent="0.2">
      <c r="B30" s="296" t="s">
        <v>43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296"/>
      <c r="C31" s="7"/>
      <c r="D31" s="38"/>
      <c r="E31" s="299"/>
      <c r="F31" s="299"/>
    </row>
    <row r="32" spans="1:6" x14ac:dyDescent="0.2">
      <c r="A32" s="187">
        <f>COUNT($A$7:A31)+1</f>
        <v>7</v>
      </c>
      <c r="B32" s="293" t="s">
        <v>68</v>
      </c>
      <c r="C32" s="7"/>
      <c r="D32" s="38"/>
      <c r="E32" s="294"/>
      <c r="F32" s="294"/>
    </row>
    <row r="33" spans="1:6" ht="38.25" x14ac:dyDescent="0.2">
      <c r="B33" s="289" t="s">
        <v>15</v>
      </c>
      <c r="C33" s="7"/>
      <c r="D33" s="38"/>
      <c r="E33" s="294"/>
      <c r="F33" s="294"/>
    </row>
    <row r="34" spans="1:6" x14ac:dyDescent="0.2">
      <c r="B34" s="35" t="s">
        <v>90</v>
      </c>
      <c r="C34" s="7">
        <v>2</v>
      </c>
      <c r="D34" s="38" t="s">
        <v>1</v>
      </c>
      <c r="E34" s="298"/>
      <c r="F34" s="299">
        <f>C34*E34</f>
        <v>0</v>
      </c>
    </row>
    <row r="35" spans="1:6" x14ac:dyDescent="0.2">
      <c r="B35" s="35"/>
      <c r="C35" s="7"/>
      <c r="D35" s="38"/>
      <c r="E35" s="294"/>
      <c r="F35" s="294"/>
    </row>
    <row r="36" spans="1:6" x14ac:dyDescent="0.2">
      <c r="A36" s="187">
        <f>COUNT($A$7:A34)+1</f>
        <v>8</v>
      </c>
      <c r="B36" s="293" t="s">
        <v>58</v>
      </c>
      <c r="C36" s="7"/>
      <c r="D36" s="38"/>
      <c r="E36" s="294"/>
      <c r="F36" s="294"/>
    </row>
    <row r="37" spans="1:6" ht="51" x14ac:dyDescent="0.2">
      <c r="B37" s="326" t="s">
        <v>375</v>
      </c>
      <c r="C37" s="7"/>
      <c r="D37" s="38"/>
      <c r="E37" s="294"/>
      <c r="F37" s="294"/>
    </row>
    <row r="38" spans="1:6" ht="51" x14ac:dyDescent="0.2">
      <c r="A38" s="187"/>
      <c r="B38" s="326" t="s">
        <v>376</v>
      </c>
      <c r="C38" s="7"/>
      <c r="D38" s="38"/>
      <c r="E38" s="294"/>
      <c r="F38" s="294"/>
    </row>
    <row r="39" spans="1:6" ht="63.75" x14ac:dyDescent="0.2">
      <c r="B39" s="326" t="s">
        <v>377</v>
      </c>
      <c r="C39" s="7"/>
      <c r="D39" s="38"/>
      <c r="E39" s="294"/>
      <c r="F39" s="294"/>
    </row>
    <row r="40" spans="1:6" x14ac:dyDescent="0.2">
      <c r="B40" s="35"/>
      <c r="C40" s="7">
        <v>1</v>
      </c>
      <c r="D40" s="38" t="s">
        <v>1</v>
      </c>
      <c r="E40" s="298"/>
      <c r="F40" s="299">
        <f>C40*E40</f>
        <v>0</v>
      </c>
    </row>
    <row r="41" spans="1:6" x14ac:dyDescent="0.2">
      <c r="B41" s="35"/>
      <c r="C41" s="7"/>
      <c r="D41" s="38"/>
      <c r="E41" s="299"/>
      <c r="F41" s="299"/>
    </row>
    <row r="42" spans="1:6" x14ac:dyDescent="0.2">
      <c r="A42" s="187">
        <f>COUNT($A$7:A41)+1</f>
        <v>9</v>
      </c>
      <c r="B42" s="293" t="s">
        <v>16</v>
      </c>
      <c r="C42" s="327"/>
      <c r="D42" s="328"/>
      <c r="E42" s="299"/>
      <c r="F42" s="329"/>
    </row>
    <row r="43" spans="1:6" ht="25.5" x14ac:dyDescent="0.2">
      <c r="B43" s="295" t="s">
        <v>75</v>
      </c>
      <c r="C43" s="7"/>
      <c r="D43" s="38"/>
      <c r="E43" s="294"/>
      <c r="F43" s="294"/>
    </row>
    <row r="44" spans="1:6" ht="14.25" x14ac:dyDescent="0.2">
      <c r="B44" s="296" t="s">
        <v>53</v>
      </c>
      <c r="C44" s="7">
        <v>3</v>
      </c>
      <c r="D44" s="297" t="s">
        <v>22</v>
      </c>
      <c r="E44" s="298"/>
      <c r="F44" s="299">
        <f>C44*E44</f>
        <v>0</v>
      </c>
    </row>
    <row r="45" spans="1:6" x14ac:dyDescent="0.2">
      <c r="B45" s="296"/>
      <c r="C45" s="7"/>
      <c r="D45" s="38"/>
      <c r="E45" s="299"/>
      <c r="F45" s="299"/>
    </row>
    <row r="46" spans="1:6" x14ac:dyDescent="0.2">
      <c r="A46" s="187">
        <f>COUNT($A$7:A42)+1</f>
        <v>10</v>
      </c>
      <c r="B46" s="293" t="s">
        <v>64</v>
      </c>
      <c r="C46" s="7"/>
      <c r="D46" s="38"/>
      <c r="E46" s="299"/>
      <c r="F46" s="299"/>
    </row>
    <row r="47" spans="1:6" ht="25.5" x14ac:dyDescent="0.2">
      <c r="B47" s="330" t="s">
        <v>65</v>
      </c>
      <c r="C47" s="307"/>
      <c r="D47" s="308"/>
      <c r="E47" s="309"/>
      <c r="F47" s="309"/>
    </row>
    <row r="48" spans="1:6" x14ac:dyDescent="0.2">
      <c r="B48" s="331" t="s">
        <v>217</v>
      </c>
      <c r="C48" s="307">
        <v>4</v>
      </c>
      <c r="D48" s="308" t="s">
        <v>1</v>
      </c>
      <c r="E48" s="298"/>
      <c r="F48" s="332">
        <f>C48*E48</f>
        <v>0</v>
      </c>
    </row>
    <row r="49" spans="1:6" x14ac:dyDescent="0.2">
      <c r="B49" s="296"/>
      <c r="C49" s="327"/>
      <c r="D49" s="328"/>
      <c r="E49" s="299"/>
      <c r="F49" s="329"/>
    </row>
    <row r="50" spans="1:6" x14ac:dyDescent="0.2">
      <c r="A50" s="187">
        <f>COUNT($A$7:A49)+1</f>
        <v>11</v>
      </c>
      <c r="B50" s="293" t="s">
        <v>17</v>
      </c>
      <c r="C50" s="327"/>
      <c r="D50" s="328"/>
      <c r="E50" s="299"/>
      <c r="F50" s="329"/>
    </row>
    <row r="51" spans="1:6" ht="38.25" x14ac:dyDescent="0.2">
      <c r="B51" s="289" t="s">
        <v>18</v>
      </c>
      <c r="C51" s="7"/>
      <c r="D51" s="38"/>
      <c r="E51" s="294"/>
      <c r="F51" s="294"/>
    </row>
    <row r="52" spans="1:6" x14ac:dyDescent="0.2">
      <c r="B52" s="331" t="s">
        <v>217</v>
      </c>
      <c r="C52" s="7">
        <v>2</v>
      </c>
      <c r="D52" s="38" t="s">
        <v>1</v>
      </c>
      <c r="E52" s="298"/>
      <c r="F52" s="299">
        <f>C52*E52</f>
        <v>0</v>
      </c>
    </row>
    <row r="53" spans="1:6" x14ac:dyDescent="0.2">
      <c r="B53" s="296"/>
      <c r="C53" s="7"/>
      <c r="D53" s="38"/>
      <c r="E53" s="299"/>
      <c r="F53" s="299"/>
    </row>
    <row r="54" spans="1:6" x14ac:dyDescent="0.2">
      <c r="A54" s="187">
        <f>COUNT($A$7:A53)+1</f>
        <v>12</v>
      </c>
      <c r="B54" s="293" t="s">
        <v>19</v>
      </c>
      <c r="C54" s="7"/>
      <c r="D54" s="38"/>
      <c r="E54" s="294"/>
      <c r="F54" s="299"/>
    </row>
    <row r="55" spans="1:6" ht="38.25" x14ac:dyDescent="0.2">
      <c r="B55" s="289" t="s">
        <v>76</v>
      </c>
      <c r="C55" s="7"/>
      <c r="D55" s="38"/>
      <c r="E55" s="294"/>
      <c r="F55" s="299"/>
    </row>
    <row r="56" spans="1:6" ht="14.25" x14ac:dyDescent="0.2">
      <c r="B56" s="35"/>
      <c r="C56" s="7">
        <v>60</v>
      </c>
      <c r="D56" s="297" t="s">
        <v>22</v>
      </c>
      <c r="E56" s="298"/>
      <c r="F56" s="299">
        <f>C56*E56</f>
        <v>0</v>
      </c>
    </row>
    <row r="57" spans="1:6" x14ac:dyDescent="0.2">
      <c r="B57" s="35"/>
      <c r="C57" s="7"/>
      <c r="D57" s="38"/>
      <c r="E57" s="294"/>
      <c r="F57" s="299"/>
    </row>
    <row r="58" spans="1:6" x14ac:dyDescent="0.2">
      <c r="B58" s="35"/>
      <c r="C58" s="7"/>
      <c r="D58" s="38"/>
      <c r="E58" s="294"/>
      <c r="F58" s="299"/>
    </row>
    <row r="59" spans="1:6" x14ac:dyDescent="0.2">
      <c r="A59" s="187">
        <f>COUNT($A$7:A58)+1</f>
        <v>13</v>
      </c>
      <c r="B59" s="293" t="s">
        <v>77</v>
      </c>
      <c r="C59" s="7"/>
      <c r="D59" s="38"/>
      <c r="E59" s="299"/>
      <c r="F59" s="299"/>
    </row>
    <row r="60" spans="1:6" ht="38.25" x14ac:dyDescent="0.2">
      <c r="B60" s="316" t="s">
        <v>12</v>
      </c>
      <c r="C60" s="7"/>
      <c r="D60" s="38"/>
      <c r="E60" s="294"/>
      <c r="F60" s="299"/>
    </row>
    <row r="61" spans="1:6" x14ac:dyDescent="0.2">
      <c r="A61" s="189"/>
      <c r="B61" s="35"/>
      <c r="C61" s="7"/>
      <c r="D61" s="337">
        <v>0.1</v>
      </c>
      <c r="E61" s="294"/>
      <c r="F61" s="299">
        <f>D61*(SUM(F9:F56))</f>
        <v>0</v>
      </c>
    </row>
    <row r="62" spans="1:6" x14ac:dyDescent="0.2">
      <c r="A62" s="189"/>
      <c r="B62" s="35"/>
      <c r="C62" s="7"/>
      <c r="D62" s="38"/>
      <c r="E62" s="299"/>
      <c r="F62" s="299"/>
    </row>
    <row r="63" spans="1:6" x14ac:dyDescent="0.2">
      <c r="A63" s="338"/>
      <c r="B63" s="48" t="s">
        <v>2</v>
      </c>
      <c r="C63" s="49"/>
      <c r="D63" s="50"/>
      <c r="E63" s="51" t="s">
        <v>26</v>
      </c>
      <c r="F63" s="52">
        <f>SUM(F8:F62)</f>
        <v>0</v>
      </c>
    </row>
    <row r="64" spans="1:6" x14ac:dyDescent="0.2">
      <c r="A64" s="189"/>
      <c r="B64" s="35"/>
      <c r="C64" s="7"/>
      <c r="D64" s="11"/>
      <c r="E64" s="42"/>
      <c r="F64" s="42"/>
    </row>
    <row r="65" spans="1:6" x14ac:dyDescent="0.2">
      <c r="A65" s="339"/>
      <c r="B65" s="340"/>
      <c r="C65" s="307"/>
      <c r="D65" s="34"/>
      <c r="E65" s="332"/>
      <c r="F65" s="332"/>
    </row>
  </sheetData>
  <sheetProtection algorithmName="SHA-512" hashValue="nV1//mXYAIO1BTrNf1WSzMgK1jDSpQzxPgHcTUj0+G/cSPrT7Cxh5rZmleJrFNnm5tsrLb89/kQoxKthQYmWiA==" saltValue="fdS9rn5JyhsdlcosF8g8A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2" manualBreakCount="2">
    <brk id="35" max="5" man="1"/>
    <brk id="57" max="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6"/>
  <sheetViews>
    <sheetView topLeftCell="A40" zoomScaleNormal="100" zoomScaleSheetLayoutView="100" workbookViewId="0">
      <selection activeCell="B83" sqref="B8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30</v>
      </c>
      <c r="B3" s="278" t="s">
        <v>383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384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305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ht="14.25" x14ac:dyDescent="0.2">
      <c r="A11" s="187">
        <f>COUNT($A$7:A10)+1</f>
        <v>2</v>
      </c>
      <c r="B11" s="293" t="s">
        <v>371</v>
      </c>
      <c r="C11" s="7"/>
      <c r="D11" s="38"/>
      <c r="E11" s="294"/>
      <c r="F11" s="294"/>
    </row>
    <row r="12" spans="1:7" ht="14.25" x14ac:dyDescent="0.2">
      <c r="B12" s="289" t="s">
        <v>372</v>
      </c>
      <c r="C12" s="7"/>
      <c r="D12" s="38"/>
      <c r="E12" s="294"/>
      <c r="F12" s="294"/>
    </row>
    <row r="13" spans="1:7" x14ac:dyDescent="0.2">
      <c r="B13" s="296" t="s">
        <v>43</v>
      </c>
      <c r="C13" s="7">
        <v>2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35"/>
      <c r="C14" s="7"/>
      <c r="D14" s="38"/>
      <c r="E14" s="294"/>
      <c r="F14" s="294"/>
    </row>
    <row r="15" spans="1:7" ht="14.25" x14ac:dyDescent="0.2">
      <c r="A15" s="187">
        <f>COUNT($A$7:A14)+1</f>
        <v>3</v>
      </c>
      <c r="B15" s="293" t="s">
        <v>373</v>
      </c>
      <c r="C15" s="7"/>
      <c r="D15" s="38"/>
      <c r="E15" s="294"/>
      <c r="F15" s="294"/>
    </row>
    <row r="16" spans="1:7" ht="14.25" x14ac:dyDescent="0.2">
      <c r="B16" s="289" t="s">
        <v>374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 t="shared" ref="F17" si="1">C17*E17</f>
        <v>0</v>
      </c>
    </row>
    <row r="18" spans="1:6" x14ac:dyDescent="0.2">
      <c r="A18" s="187"/>
      <c r="B18" s="293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54</v>
      </c>
      <c r="C19" s="7"/>
      <c r="D19" s="38"/>
      <c r="E19" s="294"/>
      <c r="F19" s="294"/>
    </row>
    <row r="20" spans="1:6" ht="25.5" x14ac:dyDescent="0.2">
      <c r="B20" s="289" t="s">
        <v>55</v>
      </c>
      <c r="C20" s="7"/>
      <c r="D20" s="38"/>
      <c r="E20" s="294"/>
      <c r="F20" s="294"/>
    </row>
    <row r="21" spans="1:6" x14ac:dyDescent="0.2">
      <c r="A21" s="187"/>
      <c r="B21" s="296" t="s">
        <v>56</v>
      </c>
      <c r="C21" s="7">
        <v>1</v>
      </c>
      <c r="D21" s="38" t="s">
        <v>1</v>
      </c>
      <c r="E21" s="298"/>
      <c r="F21" s="299">
        <f t="shared" ref="F21" si="2">C21*E21</f>
        <v>0</v>
      </c>
    </row>
    <row r="22" spans="1:6" x14ac:dyDescent="0.2">
      <c r="B22" s="35"/>
      <c r="C22" s="7"/>
      <c r="D22" s="38"/>
      <c r="E22" s="294"/>
      <c r="F22" s="294"/>
    </row>
    <row r="23" spans="1:6" x14ac:dyDescent="0.2">
      <c r="A23" s="187">
        <f>COUNT($A$7:A22)+1</f>
        <v>5</v>
      </c>
      <c r="B23" s="293" t="s">
        <v>48</v>
      </c>
      <c r="C23" s="7"/>
      <c r="D23" s="38"/>
      <c r="E23" s="294"/>
      <c r="F23" s="294"/>
    </row>
    <row r="24" spans="1:6" ht="25.5" x14ac:dyDescent="0.2">
      <c r="B24" s="289" t="s">
        <v>67</v>
      </c>
      <c r="C24" s="7"/>
      <c r="D24" s="38"/>
      <c r="E24" s="294"/>
      <c r="F24" s="294"/>
    </row>
    <row r="25" spans="1:6" x14ac:dyDescent="0.2">
      <c r="B25" s="296" t="s">
        <v>91</v>
      </c>
      <c r="C25" s="7">
        <v>34</v>
      </c>
      <c r="D25" s="38" t="s">
        <v>1</v>
      </c>
      <c r="E25" s="298"/>
      <c r="F25" s="299">
        <f t="shared" ref="F25:F26" si="3">C25*E25</f>
        <v>0</v>
      </c>
    </row>
    <row r="26" spans="1:6" x14ac:dyDescent="0.2">
      <c r="B26" s="296" t="s">
        <v>93</v>
      </c>
      <c r="C26" s="7">
        <v>2</v>
      </c>
      <c r="D26" s="38" t="s">
        <v>1</v>
      </c>
      <c r="E26" s="298"/>
      <c r="F26" s="299">
        <f t="shared" si="3"/>
        <v>0</v>
      </c>
    </row>
    <row r="27" spans="1:6" x14ac:dyDescent="0.2">
      <c r="B27" s="35"/>
      <c r="C27" s="7"/>
      <c r="D27" s="38"/>
      <c r="E27" s="299"/>
      <c r="F27" s="294"/>
    </row>
    <row r="28" spans="1:6" x14ac:dyDescent="0.2">
      <c r="A28" s="187">
        <f>COUNT($A$7:A27)+1</f>
        <v>6</v>
      </c>
      <c r="B28" s="293" t="s">
        <v>38</v>
      </c>
      <c r="C28" s="7"/>
      <c r="D28" s="38"/>
      <c r="E28" s="294"/>
      <c r="F28" s="294"/>
    </row>
    <row r="29" spans="1:6" ht="56.1" customHeight="1" x14ac:dyDescent="0.2">
      <c r="B29" s="289" t="s">
        <v>39</v>
      </c>
      <c r="C29" s="7"/>
      <c r="D29" s="38"/>
      <c r="E29" s="294"/>
      <c r="F29" s="294"/>
    </row>
    <row r="30" spans="1:6" x14ac:dyDescent="0.2">
      <c r="B30" s="296" t="s">
        <v>43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296"/>
      <c r="C31" s="7"/>
      <c r="D31" s="38"/>
      <c r="E31" s="299"/>
      <c r="F31" s="299"/>
    </row>
    <row r="32" spans="1:6" x14ac:dyDescent="0.2">
      <c r="A32" s="187">
        <f>COUNT($A$7:A31)+1</f>
        <v>7</v>
      </c>
      <c r="B32" s="293" t="s">
        <v>68</v>
      </c>
      <c r="C32" s="7"/>
      <c r="D32" s="38"/>
      <c r="E32" s="294"/>
      <c r="F32" s="294"/>
    </row>
    <row r="33" spans="1:6" ht="38.25" x14ac:dyDescent="0.2">
      <c r="B33" s="289" t="s">
        <v>15</v>
      </c>
      <c r="C33" s="7"/>
      <c r="D33" s="38"/>
      <c r="E33" s="294"/>
      <c r="F33" s="294"/>
    </row>
    <row r="34" spans="1:6" x14ac:dyDescent="0.2">
      <c r="B34" s="35" t="s">
        <v>90</v>
      </c>
      <c r="C34" s="7">
        <v>2</v>
      </c>
      <c r="D34" s="38" t="s">
        <v>1</v>
      </c>
      <c r="E34" s="298"/>
      <c r="F34" s="299">
        <f>C34*E34</f>
        <v>0</v>
      </c>
    </row>
    <row r="35" spans="1:6" x14ac:dyDescent="0.2">
      <c r="B35" s="35"/>
      <c r="C35" s="7"/>
      <c r="D35" s="38"/>
      <c r="E35" s="294"/>
      <c r="F35" s="294"/>
    </row>
    <row r="36" spans="1:6" x14ac:dyDescent="0.2">
      <c r="A36" s="187">
        <f>COUNT($A$7:A34)+1</f>
        <v>8</v>
      </c>
      <c r="B36" s="293" t="s">
        <v>58</v>
      </c>
      <c r="C36" s="7"/>
      <c r="D36" s="38"/>
      <c r="E36" s="294"/>
      <c r="F36" s="294"/>
    </row>
    <row r="37" spans="1:6" ht="51" x14ac:dyDescent="0.2">
      <c r="B37" s="326" t="s">
        <v>375</v>
      </c>
      <c r="C37" s="7"/>
      <c r="D37" s="38"/>
      <c r="E37" s="294"/>
      <c r="F37" s="294"/>
    </row>
    <row r="38" spans="1:6" ht="51" x14ac:dyDescent="0.2">
      <c r="A38" s="187"/>
      <c r="B38" s="326" t="s">
        <v>376</v>
      </c>
      <c r="C38" s="7"/>
      <c r="D38" s="38"/>
      <c r="E38" s="294"/>
      <c r="F38" s="294"/>
    </row>
    <row r="39" spans="1:6" ht="63.75" x14ac:dyDescent="0.2">
      <c r="B39" s="326" t="s">
        <v>377</v>
      </c>
      <c r="C39" s="7"/>
      <c r="D39" s="38"/>
      <c r="E39" s="294"/>
      <c r="F39" s="294"/>
    </row>
    <row r="40" spans="1:6" x14ac:dyDescent="0.2">
      <c r="B40" s="35"/>
      <c r="C40" s="7">
        <v>1</v>
      </c>
      <c r="D40" s="38" t="s">
        <v>1</v>
      </c>
      <c r="E40" s="298"/>
      <c r="F40" s="299">
        <f>C40*E40</f>
        <v>0</v>
      </c>
    </row>
    <row r="41" spans="1:6" x14ac:dyDescent="0.2">
      <c r="B41" s="35"/>
      <c r="C41" s="7"/>
      <c r="D41" s="38"/>
      <c r="E41" s="299"/>
      <c r="F41" s="299"/>
    </row>
    <row r="42" spans="1:6" x14ac:dyDescent="0.2">
      <c r="A42" s="187">
        <f>COUNT($A$7:A41)+1</f>
        <v>9</v>
      </c>
      <c r="B42" s="293" t="s">
        <v>16</v>
      </c>
      <c r="C42" s="327"/>
      <c r="D42" s="328"/>
      <c r="E42" s="299"/>
      <c r="F42" s="329"/>
    </row>
    <row r="43" spans="1:6" ht="25.5" x14ac:dyDescent="0.2">
      <c r="B43" s="295" t="s">
        <v>75</v>
      </c>
      <c r="C43" s="7"/>
      <c r="D43" s="38"/>
      <c r="E43" s="294"/>
      <c r="F43" s="294"/>
    </row>
    <row r="44" spans="1:6" ht="14.25" x14ac:dyDescent="0.2">
      <c r="B44" s="296" t="s">
        <v>53</v>
      </c>
      <c r="C44" s="7">
        <v>3</v>
      </c>
      <c r="D44" s="297" t="s">
        <v>22</v>
      </c>
      <c r="E44" s="298"/>
      <c r="F44" s="299">
        <f>C44*E44</f>
        <v>0</v>
      </c>
    </row>
    <row r="45" spans="1:6" x14ac:dyDescent="0.2">
      <c r="B45" s="296"/>
      <c r="C45" s="7"/>
      <c r="D45" s="38"/>
      <c r="E45" s="299"/>
      <c r="F45" s="299"/>
    </row>
    <row r="46" spans="1:6" x14ac:dyDescent="0.2">
      <c r="A46" s="187">
        <f>COUNT($A$7:A42)+1</f>
        <v>10</v>
      </c>
      <c r="B46" s="293" t="s">
        <v>64</v>
      </c>
      <c r="C46" s="7"/>
      <c r="D46" s="38"/>
      <c r="E46" s="299"/>
      <c r="F46" s="299"/>
    </row>
    <row r="47" spans="1:6" ht="25.5" x14ac:dyDescent="0.2">
      <c r="B47" s="330" t="s">
        <v>65</v>
      </c>
      <c r="C47" s="307"/>
      <c r="D47" s="308"/>
      <c r="E47" s="309"/>
      <c r="F47" s="309"/>
    </row>
    <row r="48" spans="1:6" x14ac:dyDescent="0.2">
      <c r="B48" s="331" t="s">
        <v>217</v>
      </c>
      <c r="C48" s="307">
        <v>4</v>
      </c>
      <c r="D48" s="308" t="s">
        <v>1</v>
      </c>
      <c r="E48" s="298"/>
      <c r="F48" s="332">
        <f>C48*E48</f>
        <v>0</v>
      </c>
    </row>
    <row r="49" spans="1:6" x14ac:dyDescent="0.2">
      <c r="B49" s="296"/>
      <c r="C49" s="327"/>
      <c r="D49" s="328"/>
      <c r="E49" s="299"/>
      <c r="F49" s="329"/>
    </row>
    <row r="50" spans="1:6" x14ac:dyDescent="0.2">
      <c r="A50" s="187">
        <f>COUNT($A$7:A49)+1</f>
        <v>11</v>
      </c>
      <c r="B50" s="293" t="s">
        <v>17</v>
      </c>
      <c r="C50" s="327"/>
      <c r="D50" s="328"/>
      <c r="E50" s="299"/>
      <c r="F50" s="329"/>
    </row>
    <row r="51" spans="1:6" ht="38.25" x14ac:dyDescent="0.2">
      <c r="B51" s="289" t="s">
        <v>18</v>
      </c>
      <c r="C51" s="7"/>
      <c r="D51" s="38"/>
      <c r="E51" s="294"/>
      <c r="F51" s="294"/>
    </row>
    <row r="52" spans="1:6" x14ac:dyDescent="0.2">
      <c r="B52" s="331" t="s">
        <v>217</v>
      </c>
      <c r="C52" s="7">
        <v>2</v>
      </c>
      <c r="D52" s="38" t="s">
        <v>1</v>
      </c>
      <c r="E52" s="298"/>
      <c r="F52" s="299">
        <f>C52*E52</f>
        <v>0</v>
      </c>
    </row>
    <row r="53" spans="1:6" x14ac:dyDescent="0.2">
      <c r="B53" s="296"/>
      <c r="C53" s="7"/>
      <c r="D53" s="38"/>
      <c r="E53" s="299"/>
      <c r="F53" s="299"/>
    </row>
    <row r="54" spans="1:6" x14ac:dyDescent="0.2">
      <c r="A54" s="187">
        <f>COUNT($A$7:A53)+1</f>
        <v>12</v>
      </c>
      <c r="B54" s="293" t="s">
        <v>19</v>
      </c>
      <c r="C54" s="7"/>
      <c r="D54" s="38"/>
      <c r="E54" s="294"/>
      <c r="F54" s="299"/>
    </row>
    <row r="55" spans="1:6" ht="38.25" x14ac:dyDescent="0.2">
      <c r="B55" s="289" t="s">
        <v>76</v>
      </c>
      <c r="C55" s="7"/>
      <c r="D55" s="38"/>
      <c r="E55" s="294"/>
      <c r="F55" s="299"/>
    </row>
    <row r="56" spans="1:6" ht="14.25" x14ac:dyDescent="0.2">
      <c r="B56" s="35"/>
      <c r="C56" s="7">
        <v>305</v>
      </c>
      <c r="D56" s="297" t="s">
        <v>22</v>
      </c>
      <c r="E56" s="298"/>
      <c r="F56" s="299">
        <f>C56*E56</f>
        <v>0</v>
      </c>
    </row>
    <row r="57" spans="1:6" x14ac:dyDescent="0.2">
      <c r="B57" s="35"/>
      <c r="C57" s="7"/>
      <c r="D57" s="38"/>
      <c r="E57" s="294"/>
      <c r="F57" s="299"/>
    </row>
    <row r="58" spans="1:6" x14ac:dyDescent="0.2">
      <c r="A58" s="187">
        <f>COUNT($A$7:A57)+1</f>
        <v>13</v>
      </c>
      <c r="B58" s="293" t="s">
        <v>77</v>
      </c>
      <c r="C58" s="7"/>
      <c r="D58" s="38"/>
      <c r="E58" s="299"/>
      <c r="F58" s="299"/>
    </row>
    <row r="59" spans="1:6" ht="38.25" x14ac:dyDescent="0.2">
      <c r="B59" s="316" t="s">
        <v>12</v>
      </c>
      <c r="C59" s="7"/>
      <c r="D59" s="38"/>
      <c r="E59" s="294"/>
      <c r="F59" s="299"/>
    </row>
    <row r="60" spans="1:6" x14ac:dyDescent="0.2">
      <c r="A60" s="189"/>
      <c r="B60" s="35"/>
      <c r="C60" s="7"/>
      <c r="D60" s="337">
        <v>0.1</v>
      </c>
      <c r="E60" s="294"/>
      <c r="F60" s="299">
        <f>D60*(SUM(F9:F56))</f>
        <v>0</v>
      </c>
    </row>
    <row r="61" spans="1:6" x14ac:dyDescent="0.2">
      <c r="A61" s="189"/>
      <c r="B61" s="35"/>
      <c r="C61" s="7"/>
      <c r="D61" s="38"/>
      <c r="E61" s="299"/>
      <c r="F61" s="299"/>
    </row>
    <row r="62" spans="1:6" x14ac:dyDescent="0.2">
      <c r="A62" s="338"/>
      <c r="B62" s="48" t="s">
        <v>2</v>
      </c>
      <c r="C62" s="49"/>
      <c r="D62" s="50"/>
      <c r="E62" s="51" t="s">
        <v>26</v>
      </c>
      <c r="F62" s="52">
        <f>SUM(F8:F61)</f>
        <v>0</v>
      </c>
    </row>
    <row r="63" spans="1:6" x14ac:dyDescent="0.2">
      <c r="A63" s="189"/>
      <c r="B63" s="35"/>
      <c r="C63" s="7"/>
      <c r="D63" s="11"/>
      <c r="E63" s="42"/>
      <c r="F63" s="42"/>
    </row>
    <row r="64" spans="1:6" x14ac:dyDescent="0.2">
      <c r="A64" s="339"/>
      <c r="B64" s="340"/>
      <c r="C64" s="307"/>
      <c r="D64" s="34"/>
      <c r="E64" s="332"/>
      <c r="F64" s="332"/>
    </row>
    <row r="65" spans="1:6" x14ac:dyDescent="0.2">
      <c r="A65" s="342"/>
      <c r="B65" s="343"/>
      <c r="C65" s="344"/>
      <c r="D65" s="345"/>
      <c r="E65" s="346"/>
      <c r="F65" s="344"/>
    </row>
    <row r="66" spans="1:6" x14ac:dyDescent="0.2">
      <c r="A66" s="339"/>
      <c r="B66" s="343"/>
    </row>
  </sheetData>
  <sheetProtection algorithmName="SHA-512" hashValue="Cp38HEK+CWiaRxQ8b3YxXAMXszKMVso/B18MkFedErdfjEODCBUr5i+uhNjhH8ChDlg6/n3XSz/lzE4OVjW3ng==" saltValue="Il+e9KbS1OuwSNbR1+z62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5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topLeftCell="A31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31</v>
      </c>
      <c r="B3" s="278" t="s">
        <v>385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386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46</v>
      </c>
      <c r="C11" s="7"/>
      <c r="D11" s="38"/>
      <c r="E11" s="294"/>
      <c r="F11" s="294"/>
    </row>
    <row r="12" spans="1:7" x14ac:dyDescent="0.2">
      <c r="B12" s="289" t="s">
        <v>47</v>
      </c>
      <c r="C12" s="7"/>
      <c r="D12" s="38"/>
      <c r="E12" s="294"/>
      <c r="F12" s="294"/>
    </row>
    <row r="13" spans="1:7" x14ac:dyDescent="0.2">
      <c r="B13" s="296" t="s">
        <v>212</v>
      </c>
      <c r="C13" s="7">
        <v>1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296"/>
      <c r="C14" s="7"/>
      <c r="D14" s="38"/>
      <c r="E14" s="299"/>
      <c r="F14" s="299"/>
    </row>
    <row r="15" spans="1:7" x14ac:dyDescent="0.2">
      <c r="A15" s="187">
        <f>COUNT($A$7:A14)+1</f>
        <v>3</v>
      </c>
      <c r="B15" s="293" t="s">
        <v>49</v>
      </c>
      <c r="C15" s="7"/>
      <c r="D15" s="38"/>
      <c r="E15" s="294"/>
      <c r="F15" s="294"/>
    </row>
    <row r="16" spans="1:7" x14ac:dyDescent="0.2">
      <c r="B16" s="289" t="s">
        <v>50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>C17*E17</f>
        <v>0</v>
      </c>
    </row>
    <row r="18" spans="1:6" x14ac:dyDescent="0.2">
      <c r="B18" s="296"/>
      <c r="C18" s="7"/>
      <c r="D18" s="38"/>
      <c r="E18" s="299"/>
      <c r="F18" s="299"/>
    </row>
    <row r="19" spans="1:6" x14ac:dyDescent="0.2">
      <c r="A19" s="187">
        <f>COUNT($A$7:A15)+1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48" customHeight="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B35" s="35"/>
      <c r="C35" s="7"/>
      <c r="D35" s="38"/>
      <c r="E35" s="294"/>
      <c r="F35" s="299"/>
    </row>
    <row r="36" spans="1:6" x14ac:dyDescent="0.2">
      <c r="A36" s="187">
        <f>COUNT($A$7:A35)+1</f>
        <v>8</v>
      </c>
      <c r="B36" s="293" t="s">
        <v>77</v>
      </c>
      <c r="C36" s="7"/>
      <c r="D36" s="38"/>
      <c r="E36" s="299"/>
      <c r="F36" s="299"/>
    </row>
    <row r="37" spans="1:6" ht="38.25" x14ac:dyDescent="0.2">
      <c r="B37" s="316" t="s">
        <v>12</v>
      </c>
      <c r="C37" s="7"/>
      <c r="D37" s="38"/>
      <c r="E37" s="294"/>
      <c r="F37" s="299"/>
    </row>
    <row r="38" spans="1:6" x14ac:dyDescent="0.2">
      <c r="A38" s="189"/>
      <c r="B38" s="35"/>
      <c r="C38" s="7"/>
      <c r="D38" s="337">
        <v>0.1</v>
      </c>
      <c r="E38" s="294"/>
      <c r="F38" s="299">
        <f>D38*(SUM(F9:F33))</f>
        <v>0</v>
      </c>
    </row>
    <row r="39" spans="1:6" x14ac:dyDescent="0.2">
      <c r="A39" s="189"/>
      <c r="B39" s="35"/>
      <c r="C39" s="7"/>
      <c r="D39" s="38"/>
      <c r="E39" s="299"/>
      <c r="F39" s="299"/>
    </row>
    <row r="40" spans="1:6" x14ac:dyDescent="0.2">
      <c r="A40" s="338"/>
      <c r="B40" s="48" t="s">
        <v>2</v>
      </c>
      <c r="C40" s="49"/>
      <c r="D40" s="50"/>
      <c r="E40" s="51" t="s">
        <v>26</v>
      </c>
      <c r="F40" s="52">
        <f>SUM(F8:F39)</f>
        <v>0</v>
      </c>
    </row>
    <row r="41" spans="1:6" x14ac:dyDescent="0.2">
      <c r="A41" s="189"/>
      <c r="B41" s="35"/>
      <c r="C41" s="7"/>
      <c r="D41" s="11"/>
      <c r="E41" s="42"/>
      <c r="F41" s="42"/>
    </row>
    <row r="42" spans="1:6" x14ac:dyDescent="0.2">
      <c r="A42" s="339"/>
      <c r="B42" s="340"/>
      <c r="C42" s="307"/>
      <c r="D42" s="34"/>
      <c r="E42" s="332"/>
      <c r="F42" s="332"/>
    </row>
  </sheetData>
  <sheetProtection algorithmName="SHA-512" hashValue="pbjUk//OH5lxFuP/FrI/O6lL2EDzaY9WhadpV6TBhYFm+bHIPWOsKRHeFPlw1l4erok5hkuI35GePm18rtkgLg==" saltValue="VLX6hyklXfEzzyLJqdV9R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3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opLeftCell="A19" zoomScaleNormal="100" zoomScaleSheetLayoutView="100" workbookViewId="0">
      <selection activeCell="E25" sqref="E25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32</v>
      </c>
      <c r="B3" s="278" t="s">
        <v>387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388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46</v>
      </c>
      <c r="C11" s="7"/>
      <c r="D11" s="38"/>
      <c r="E11" s="294"/>
      <c r="F11" s="294"/>
    </row>
    <row r="12" spans="1:7" x14ac:dyDescent="0.2">
      <c r="B12" s="289" t="s">
        <v>47</v>
      </c>
      <c r="C12" s="7"/>
      <c r="D12" s="38"/>
      <c r="E12" s="294"/>
      <c r="F12" s="294"/>
    </row>
    <row r="13" spans="1:7" x14ac:dyDescent="0.2">
      <c r="B13" s="296" t="s">
        <v>212</v>
      </c>
      <c r="C13" s="7">
        <v>1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296"/>
      <c r="C14" s="7"/>
      <c r="D14" s="38"/>
      <c r="E14" s="299"/>
      <c r="F14" s="299"/>
    </row>
    <row r="15" spans="1:7" x14ac:dyDescent="0.2">
      <c r="A15" s="187">
        <f>COUNT($A$7:A14)+1</f>
        <v>3</v>
      </c>
      <c r="B15" s="293" t="s">
        <v>49</v>
      </c>
      <c r="C15" s="7"/>
      <c r="D15" s="38"/>
      <c r="E15" s="294"/>
      <c r="F15" s="294"/>
    </row>
    <row r="16" spans="1:7" x14ac:dyDescent="0.2">
      <c r="B16" s="289" t="s">
        <v>50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>C17*E17</f>
        <v>0</v>
      </c>
    </row>
    <row r="18" spans="1:6" x14ac:dyDescent="0.2">
      <c r="B18" s="296"/>
      <c r="C18" s="7"/>
      <c r="D18" s="38"/>
      <c r="E18" s="299"/>
      <c r="F18" s="299"/>
    </row>
    <row r="19" spans="1:6" x14ac:dyDescent="0.2">
      <c r="A19" s="187">
        <f>COUNT($A$7:A15)+1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6.1" customHeight="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42.6" customHeight="1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ht="14.25" customHeight="1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B35" s="35"/>
      <c r="C35" s="7"/>
      <c r="D35" s="38"/>
      <c r="E35" s="294"/>
      <c r="F35" s="299"/>
    </row>
    <row r="36" spans="1:6" x14ac:dyDescent="0.2">
      <c r="A36" s="187">
        <f>COUNT($A$7:A35)+1</f>
        <v>8</v>
      </c>
      <c r="B36" s="293" t="s">
        <v>77</v>
      </c>
      <c r="C36" s="7"/>
      <c r="D36" s="38"/>
      <c r="E36" s="299"/>
      <c r="F36" s="299"/>
    </row>
    <row r="37" spans="1:6" ht="38.25" x14ac:dyDescent="0.2">
      <c r="B37" s="316" t="s">
        <v>12</v>
      </c>
      <c r="C37" s="7"/>
      <c r="D37" s="38"/>
      <c r="E37" s="294"/>
      <c r="F37" s="299"/>
    </row>
    <row r="38" spans="1:6" x14ac:dyDescent="0.2">
      <c r="A38" s="189"/>
      <c r="B38" s="35"/>
      <c r="C38" s="7"/>
      <c r="D38" s="337">
        <v>0.1</v>
      </c>
      <c r="E38" s="294"/>
      <c r="F38" s="299">
        <f>D38*(SUM(F9:F33))</f>
        <v>0</v>
      </c>
    </row>
    <row r="39" spans="1:6" x14ac:dyDescent="0.2">
      <c r="A39" s="189"/>
      <c r="B39" s="35"/>
      <c r="C39" s="7"/>
      <c r="D39" s="38"/>
      <c r="E39" s="299"/>
      <c r="F39" s="299"/>
    </row>
    <row r="40" spans="1:6" x14ac:dyDescent="0.2">
      <c r="A40" s="338"/>
      <c r="B40" s="48" t="s">
        <v>2</v>
      </c>
      <c r="C40" s="49"/>
      <c r="D40" s="50"/>
      <c r="E40" s="51" t="s">
        <v>26</v>
      </c>
      <c r="F40" s="52">
        <f>SUM(F8:F39)</f>
        <v>0</v>
      </c>
    </row>
    <row r="41" spans="1:6" x14ac:dyDescent="0.2">
      <c r="A41" s="189"/>
      <c r="B41" s="35"/>
      <c r="C41" s="7"/>
      <c r="D41" s="11"/>
      <c r="E41" s="42"/>
      <c r="F41" s="42"/>
    </row>
    <row r="42" spans="1:6" x14ac:dyDescent="0.2">
      <c r="A42" s="339"/>
      <c r="B42" s="340"/>
      <c r="C42" s="307"/>
      <c r="D42" s="34"/>
      <c r="E42" s="332"/>
      <c r="F42" s="332"/>
    </row>
    <row r="52" ht="43.7" customHeight="1" x14ac:dyDescent="0.2"/>
  </sheetData>
  <sheetProtection algorithmName="SHA-512" hashValue="fcN9hcu/TJ1/Je4ZB+gVC1prqGNIDzpvF7dlynEjn1r7Gj+67p97zsffOjSHULDQGn06ZB00Ln3Y0Irra5wMlg==" saltValue="/s1BfXP7HBZfbOHtMpFqzQ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2" manualBreakCount="2">
    <brk id="33" max="5" man="1"/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0"/>
  <sheetViews>
    <sheetView topLeftCell="A13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126</v>
      </c>
      <c r="B3" s="278" t="s">
        <v>387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389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46</v>
      </c>
      <c r="C11" s="7"/>
      <c r="D11" s="38"/>
      <c r="E11" s="294"/>
      <c r="F11" s="294"/>
    </row>
    <row r="12" spans="1:7" x14ac:dyDescent="0.2">
      <c r="B12" s="289" t="s">
        <v>47</v>
      </c>
      <c r="C12" s="7"/>
      <c r="D12" s="38"/>
      <c r="E12" s="294"/>
      <c r="F12" s="294"/>
    </row>
    <row r="13" spans="1:7" x14ac:dyDescent="0.2">
      <c r="B13" s="296" t="s">
        <v>212</v>
      </c>
      <c r="C13" s="7">
        <v>1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296"/>
      <c r="C14" s="7"/>
      <c r="D14" s="38"/>
      <c r="E14" s="299"/>
      <c r="F14" s="299"/>
    </row>
    <row r="15" spans="1:7" x14ac:dyDescent="0.2">
      <c r="A15" s="187">
        <f>COUNT($A$7:A14)+1</f>
        <v>3</v>
      </c>
      <c r="B15" s="293" t="s">
        <v>49</v>
      </c>
      <c r="C15" s="7"/>
      <c r="D15" s="38"/>
      <c r="E15" s="294"/>
      <c r="F15" s="294"/>
    </row>
    <row r="16" spans="1:7" x14ac:dyDescent="0.2">
      <c r="B16" s="289" t="s">
        <v>50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>C17*E17</f>
        <v>0</v>
      </c>
    </row>
    <row r="18" spans="1:6" x14ac:dyDescent="0.2">
      <c r="B18" s="296"/>
      <c r="C18" s="7"/>
      <c r="D18" s="38"/>
      <c r="E18" s="299"/>
      <c r="F18" s="299"/>
    </row>
    <row r="19" spans="1:6" x14ac:dyDescent="0.2">
      <c r="A19" s="187">
        <f>COUNT($A$7:A15)+1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8.5" customHeight="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42.6" customHeight="1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  <row r="41" spans="1:6" x14ac:dyDescent="0.2">
      <c r="A41" s="339"/>
      <c r="B41" s="340"/>
      <c r="C41" s="307"/>
      <c r="D41" s="34"/>
      <c r="E41" s="332"/>
      <c r="F41" s="332"/>
    </row>
    <row r="60" ht="43.7" customHeight="1" x14ac:dyDescent="0.2"/>
  </sheetData>
  <sheetProtection algorithmName="SHA-512" hashValue="IxNWHdUlDmCwctPORlZbVFiXBYMB6eAh4ebDy5pfFt59SVCk8VjvHk3bpDXivRU3tksyDKKEwyGcsBSihhjcHw==" saltValue="uPQw9SeFAkFtiPtiwTf4vA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2" manualBreakCount="2">
    <brk id="33" max="5" man="1"/>
    <brk id="41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4"/>
  <sheetViews>
    <sheetView topLeftCell="A33" zoomScaleNormal="100" zoomScaleSheetLayoutView="100" workbookViewId="0">
      <selection activeCell="E56" sqref="E5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192</v>
      </c>
      <c r="B3" s="278" t="s">
        <v>390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391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375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ht="14.25" x14ac:dyDescent="0.2">
      <c r="A11" s="187">
        <f>COUNT($A$7:A10)+1</f>
        <v>2</v>
      </c>
      <c r="B11" s="293" t="s">
        <v>371</v>
      </c>
      <c r="C11" s="7"/>
      <c r="D11" s="38"/>
      <c r="E11" s="294"/>
      <c r="F11" s="294"/>
    </row>
    <row r="12" spans="1:7" ht="14.25" x14ac:dyDescent="0.2">
      <c r="B12" s="289" t="s">
        <v>372</v>
      </c>
      <c r="C12" s="7"/>
      <c r="D12" s="38"/>
      <c r="E12" s="294"/>
      <c r="F12" s="294"/>
    </row>
    <row r="13" spans="1:7" x14ac:dyDescent="0.2">
      <c r="B13" s="296" t="s">
        <v>43</v>
      </c>
      <c r="C13" s="7">
        <v>2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35"/>
      <c r="C14" s="7"/>
      <c r="D14" s="38"/>
      <c r="E14" s="294"/>
      <c r="F14" s="294"/>
    </row>
    <row r="15" spans="1:7" ht="14.25" x14ac:dyDescent="0.2">
      <c r="A15" s="187">
        <f>COUNT($A$7:A14)+1</f>
        <v>3</v>
      </c>
      <c r="B15" s="293" t="s">
        <v>373</v>
      </c>
      <c r="C15" s="7"/>
      <c r="D15" s="38"/>
      <c r="E15" s="294"/>
      <c r="F15" s="294"/>
    </row>
    <row r="16" spans="1:7" ht="14.25" x14ac:dyDescent="0.2">
      <c r="B16" s="289" t="s">
        <v>374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 t="shared" ref="F17" si="1">C17*E17</f>
        <v>0</v>
      </c>
    </row>
    <row r="18" spans="1:6" x14ac:dyDescent="0.2">
      <c r="A18" s="187"/>
      <c r="B18" s="293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54</v>
      </c>
      <c r="C19" s="7"/>
      <c r="D19" s="38"/>
      <c r="E19" s="294"/>
      <c r="F19" s="294"/>
    </row>
    <row r="20" spans="1:6" ht="25.5" x14ac:dyDescent="0.2">
      <c r="B20" s="289" t="s">
        <v>55</v>
      </c>
      <c r="C20" s="7"/>
      <c r="D20" s="38"/>
      <c r="E20" s="294"/>
      <c r="F20" s="294"/>
    </row>
    <row r="21" spans="1:6" x14ac:dyDescent="0.2">
      <c r="A21" s="187"/>
      <c r="B21" s="296" t="s">
        <v>56</v>
      </c>
      <c r="C21" s="7">
        <v>1</v>
      </c>
      <c r="D21" s="38" t="s">
        <v>1</v>
      </c>
      <c r="E21" s="298"/>
      <c r="F21" s="299">
        <f t="shared" ref="F21" si="2">C21*E21</f>
        <v>0</v>
      </c>
    </row>
    <row r="22" spans="1:6" x14ac:dyDescent="0.2">
      <c r="B22" s="35"/>
      <c r="C22" s="7"/>
      <c r="D22" s="38"/>
      <c r="E22" s="294"/>
      <c r="F22" s="294"/>
    </row>
    <row r="23" spans="1:6" x14ac:dyDescent="0.2">
      <c r="A23" s="187">
        <f>COUNT($A$7:A22)+1</f>
        <v>5</v>
      </c>
      <c r="B23" s="293" t="s">
        <v>48</v>
      </c>
      <c r="C23" s="7"/>
      <c r="D23" s="38"/>
      <c r="E23" s="294"/>
      <c r="F23" s="294"/>
    </row>
    <row r="24" spans="1:6" ht="25.5" x14ac:dyDescent="0.2">
      <c r="B24" s="289" t="s">
        <v>67</v>
      </c>
      <c r="C24" s="7"/>
      <c r="D24" s="38"/>
      <c r="E24" s="294"/>
      <c r="F24" s="294"/>
    </row>
    <row r="25" spans="1:6" x14ac:dyDescent="0.2">
      <c r="B25" s="296" t="s">
        <v>91</v>
      </c>
      <c r="C25" s="7">
        <v>40</v>
      </c>
      <c r="D25" s="38" t="s">
        <v>1</v>
      </c>
      <c r="E25" s="298"/>
      <c r="F25" s="299">
        <f t="shared" ref="F25:F26" si="3">C25*E25</f>
        <v>0</v>
      </c>
    </row>
    <row r="26" spans="1:6" x14ac:dyDescent="0.2">
      <c r="B26" s="296" t="s">
        <v>93</v>
      </c>
      <c r="C26" s="7">
        <v>2</v>
      </c>
      <c r="D26" s="38" t="s">
        <v>1</v>
      </c>
      <c r="E26" s="298"/>
      <c r="F26" s="299">
        <f t="shared" si="3"/>
        <v>0</v>
      </c>
    </row>
    <row r="27" spans="1:6" x14ac:dyDescent="0.2">
      <c r="B27" s="35"/>
      <c r="C27" s="7"/>
      <c r="D27" s="38"/>
      <c r="E27" s="299"/>
      <c r="F27" s="294"/>
    </row>
    <row r="28" spans="1:6" x14ac:dyDescent="0.2">
      <c r="A28" s="187">
        <f>COUNT($A$7:A27)+1</f>
        <v>6</v>
      </c>
      <c r="B28" s="293" t="s">
        <v>38</v>
      </c>
      <c r="C28" s="7"/>
      <c r="D28" s="38"/>
      <c r="E28" s="294"/>
      <c r="F28" s="294"/>
    </row>
    <row r="29" spans="1:6" ht="60.95" customHeight="1" x14ac:dyDescent="0.2">
      <c r="B29" s="289" t="s">
        <v>39</v>
      </c>
      <c r="C29" s="7"/>
      <c r="D29" s="38"/>
      <c r="E29" s="294"/>
      <c r="F29" s="294"/>
    </row>
    <row r="30" spans="1:6" x14ac:dyDescent="0.2">
      <c r="B30" s="296" t="s">
        <v>43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296"/>
      <c r="C31" s="7"/>
      <c r="D31" s="38"/>
      <c r="E31" s="299"/>
      <c r="F31" s="299"/>
    </row>
    <row r="32" spans="1:6" x14ac:dyDescent="0.2">
      <c r="A32" s="187">
        <f>COUNT($A$7:A31)+1</f>
        <v>7</v>
      </c>
      <c r="B32" s="293" t="s">
        <v>68</v>
      </c>
      <c r="C32" s="7"/>
      <c r="D32" s="38"/>
      <c r="E32" s="294"/>
      <c r="F32" s="294"/>
    </row>
    <row r="33" spans="1:6" ht="38.25" x14ac:dyDescent="0.2">
      <c r="B33" s="289" t="s">
        <v>15</v>
      </c>
      <c r="C33" s="7"/>
      <c r="D33" s="38"/>
      <c r="E33" s="294"/>
      <c r="F33" s="294"/>
    </row>
    <row r="34" spans="1:6" x14ac:dyDescent="0.2">
      <c r="B34" s="35" t="s">
        <v>90</v>
      </c>
      <c r="C34" s="7">
        <v>2</v>
      </c>
      <c r="D34" s="38" t="s">
        <v>1</v>
      </c>
      <c r="E34" s="298"/>
      <c r="F34" s="299">
        <f>C34*E34</f>
        <v>0</v>
      </c>
    </row>
    <row r="35" spans="1:6" x14ac:dyDescent="0.2">
      <c r="B35" s="35"/>
      <c r="C35" s="7"/>
      <c r="D35" s="38"/>
      <c r="E35" s="294"/>
      <c r="F35" s="294"/>
    </row>
    <row r="36" spans="1:6" x14ac:dyDescent="0.2">
      <c r="A36" s="187">
        <f>COUNT($A$7:A34)+1</f>
        <v>8</v>
      </c>
      <c r="B36" s="293" t="s">
        <v>58</v>
      </c>
      <c r="C36" s="7"/>
      <c r="D36" s="38"/>
      <c r="E36" s="294"/>
      <c r="F36" s="294"/>
    </row>
    <row r="37" spans="1:6" ht="51" x14ac:dyDescent="0.2">
      <c r="B37" s="326" t="s">
        <v>375</v>
      </c>
      <c r="C37" s="7"/>
      <c r="D37" s="38"/>
      <c r="E37" s="294"/>
      <c r="F37" s="294"/>
    </row>
    <row r="38" spans="1:6" ht="51" x14ac:dyDescent="0.2">
      <c r="A38" s="187"/>
      <c r="B38" s="326" t="s">
        <v>376</v>
      </c>
      <c r="C38" s="7"/>
      <c r="D38" s="38"/>
      <c r="E38" s="294"/>
      <c r="F38" s="294"/>
    </row>
    <row r="39" spans="1:6" ht="63.75" x14ac:dyDescent="0.2">
      <c r="B39" s="326" t="s">
        <v>377</v>
      </c>
      <c r="C39" s="7"/>
      <c r="D39" s="38"/>
      <c r="E39" s="294"/>
      <c r="F39" s="294"/>
    </row>
    <row r="40" spans="1:6" x14ac:dyDescent="0.2">
      <c r="B40" s="35"/>
      <c r="C40" s="7">
        <v>1</v>
      </c>
      <c r="D40" s="38" t="s">
        <v>1</v>
      </c>
      <c r="E40" s="298"/>
      <c r="F40" s="299">
        <f>C40*E40</f>
        <v>0</v>
      </c>
    </row>
    <row r="41" spans="1:6" x14ac:dyDescent="0.2">
      <c r="B41" s="35"/>
      <c r="C41" s="7"/>
      <c r="D41" s="38"/>
      <c r="E41" s="299"/>
      <c r="F41" s="299"/>
    </row>
    <row r="42" spans="1:6" x14ac:dyDescent="0.2">
      <c r="A42" s="187">
        <f>COUNT($A$7:A41)+1</f>
        <v>9</v>
      </c>
      <c r="B42" s="293" t="s">
        <v>16</v>
      </c>
      <c r="C42" s="327"/>
      <c r="D42" s="328"/>
      <c r="E42" s="299"/>
      <c r="F42" s="329"/>
    </row>
    <row r="43" spans="1:6" ht="25.5" x14ac:dyDescent="0.2">
      <c r="B43" s="295" t="s">
        <v>75</v>
      </c>
      <c r="C43" s="7"/>
      <c r="D43" s="38"/>
      <c r="E43" s="294"/>
      <c r="F43" s="294"/>
    </row>
    <row r="44" spans="1:6" ht="14.25" x14ac:dyDescent="0.2">
      <c r="B44" s="296" t="s">
        <v>53</v>
      </c>
      <c r="C44" s="7">
        <v>3</v>
      </c>
      <c r="D44" s="297" t="s">
        <v>22</v>
      </c>
      <c r="E44" s="298"/>
      <c r="F44" s="299">
        <f>C44*E44</f>
        <v>0</v>
      </c>
    </row>
    <row r="45" spans="1:6" x14ac:dyDescent="0.2">
      <c r="B45" s="296"/>
      <c r="C45" s="7"/>
      <c r="D45" s="38"/>
      <c r="E45" s="299"/>
      <c r="F45" s="299"/>
    </row>
    <row r="46" spans="1:6" x14ac:dyDescent="0.2">
      <c r="A46" s="187">
        <f>COUNT($A$7:A42)+1</f>
        <v>10</v>
      </c>
      <c r="B46" s="293" t="s">
        <v>64</v>
      </c>
      <c r="C46" s="7"/>
      <c r="D46" s="38"/>
      <c r="E46" s="299"/>
      <c r="F46" s="299"/>
    </row>
    <row r="47" spans="1:6" ht="25.5" x14ac:dyDescent="0.2">
      <c r="B47" s="330" t="s">
        <v>65</v>
      </c>
      <c r="C47" s="307"/>
      <c r="D47" s="308"/>
      <c r="E47" s="309"/>
      <c r="F47" s="309"/>
    </row>
    <row r="48" spans="1:6" x14ac:dyDescent="0.2">
      <c r="B48" s="331" t="s">
        <v>217</v>
      </c>
      <c r="C48" s="307">
        <v>4</v>
      </c>
      <c r="D48" s="308" t="s">
        <v>1</v>
      </c>
      <c r="E48" s="298"/>
      <c r="F48" s="332">
        <f>C48*E48</f>
        <v>0</v>
      </c>
    </row>
    <row r="49" spans="1:6" x14ac:dyDescent="0.2">
      <c r="B49" s="296"/>
      <c r="C49" s="327"/>
      <c r="D49" s="328"/>
      <c r="E49" s="299"/>
      <c r="F49" s="329"/>
    </row>
    <row r="50" spans="1:6" x14ac:dyDescent="0.2">
      <c r="A50" s="187">
        <f>COUNT($A$7:A49)+1</f>
        <v>11</v>
      </c>
      <c r="B50" s="293" t="s">
        <v>17</v>
      </c>
      <c r="C50" s="327"/>
      <c r="D50" s="328"/>
      <c r="E50" s="299"/>
      <c r="F50" s="329"/>
    </row>
    <row r="51" spans="1:6" ht="38.25" x14ac:dyDescent="0.2">
      <c r="B51" s="289" t="s">
        <v>18</v>
      </c>
      <c r="C51" s="7"/>
      <c r="D51" s="38"/>
      <c r="E51" s="294"/>
      <c r="F51" s="294"/>
    </row>
    <row r="52" spans="1:6" x14ac:dyDescent="0.2">
      <c r="B52" s="331" t="s">
        <v>217</v>
      </c>
      <c r="C52" s="7">
        <v>2</v>
      </c>
      <c r="D52" s="38" t="s">
        <v>1</v>
      </c>
      <c r="E52" s="298"/>
      <c r="F52" s="299">
        <f>C52*E52</f>
        <v>0</v>
      </c>
    </row>
    <row r="53" spans="1:6" x14ac:dyDescent="0.2">
      <c r="B53" s="296"/>
      <c r="C53" s="7"/>
      <c r="D53" s="38"/>
      <c r="E53" s="299"/>
      <c r="F53" s="299"/>
    </row>
    <row r="54" spans="1:6" x14ac:dyDescent="0.2">
      <c r="A54" s="187">
        <f>COUNT($A$7:A53)+1</f>
        <v>12</v>
      </c>
      <c r="B54" s="293" t="s">
        <v>19</v>
      </c>
      <c r="C54" s="7"/>
      <c r="D54" s="38"/>
      <c r="E54" s="294"/>
      <c r="F54" s="299"/>
    </row>
    <row r="55" spans="1:6" ht="38.25" x14ac:dyDescent="0.2">
      <c r="B55" s="289" t="s">
        <v>76</v>
      </c>
      <c r="C55" s="7"/>
      <c r="D55" s="38"/>
      <c r="E55" s="294"/>
      <c r="F55" s="299"/>
    </row>
    <row r="56" spans="1:6" ht="14.25" x14ac:dyDescent="0.2">
      <c r="B56" s="35"/>
      <c r="C56" s="7">
        <v>375</v>
      </c>
      <c r="D56" s="297" t="s">
        <v>22</v>
      </c>
      <c r="E56" s="298"/>
      <c r="F56" s="299">
        <f>C56*E56</f>
        <v>0</v>
      </c>
    </row>
    <row r="57" spans="1:6" x14ac:dyDescent="0.2">
      <c r="B57" s="35"/>
      <c r="C57" s="7"/>
      <c r="D57" s="38"/>
      <c r="E57" s="294"/>
      <c r="F57" s="299"/>
    </row>
    <row r="58" spans="1:6" x14ac:dyDescent="0.2">
      <c r="A58" s="187">
        <f>COUNT($A$7:A57)+1</f>
        <v>13</v>
      </c>
      <c r="B58" s="293" t="s">
        <v>77</v>
      </c>
      <c r="C58" s="7"/>
      <c r="D58" s="38"/>
      <c r="E58" s="299"/>
      <c r="F58" s="299"/>
    </row>
    <row r="59" spans="1:6" ht="38.25" x14ac:dyDescent="0.2">
      <c r="B59" s="316" t="s">
        <v>12</v>
      </c>
      <c r="C59" s="7"/>
      <c r="D59" s="38"/>
      <c r="E59" s="294"/>
      <c r="F59" s="299"/>
    </row>
    <row r="60" spans="1:6" x14ac:dyDescent="0.2">
      <c r="A60" s="189"/>
      <c r="B60" s="35"/>
      <c r="C60" s="7"/>
      <c r="D60" s="337">
        <v>0.1</v>
      </c>
      <c r="E60" s="294"/>
      <c r="F60" s="299">
        <f>D60*(SUM(F9:F56))</f>
        <v>0</v>
      </c>
    </row>
    <row r="61" spans="1:6" x14ac:dyDescent="0.2">
      <c r="A61" s="189"/>
      <c r="B61" s="35"/>
      <c r="C61" s="7"/>
      <c r="D61" s="38"/>
      <c r="E61" s="299"/>
      <c r="F61" s="299"/>
    </row>
    <row r="62" spans="1:6" x14ac:dyDescent="0.2">
      <c r="A62" s="338"/>
      <c r="B62" s="48" t="s">
        <v>2</v>
      </c>
      <c r="C62" s="49"/>
      <c r="D62" s="50"/>
      <c r="E62" s="51" t="s">
        <v>26</v>
      </c>
      <c r="F62" s="52">
        <f>SUM(F8:F61)</f>
        <v>0</v>
      </c>
    </row>
    <row r="63" spans="1:6" x14ac:dyDescent="0.2">
      <c r="A63" s="189"/>
      <c r="B63" s="35"/>
      <c r="C63" s="7"/>
      <c r="D63" s="11"/>
      <c r="E63" s="42"/>
      <c r="F63" s="42"/>
    </row>
    <row r="64" spans="1:6" x14ac:dyDescent="0.2">
      <c r="A64" s="339"/>
      <c r="B64" s="340"/>
      <c r="C64" s="307"/>
      <c r="D64" s="34"/>
      <c r="E64" s="332"/>
      <c r="F64" s="33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4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3"/>
  <sheetViews>
    <sheetView topLeftCell="A37" zoomScaleNormal="100" zoomScaleSheetLayoutView="100" workbookViewId="0">
      <selection activeCell="E56" sqref="E5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193</v>
      </c>
      <c r="B3" s="278" t="s">
        <v>392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393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105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ht="14.25" x14ac:dyDescent="0.2">
      <c r="A11" s="187">
        <f>COUNT($A$7:A10)+1</f>
        <v>2</v>
      </c>
      <c r="B11" s="293" t="s">
        <v>371</v>
      </c>
      <c r="C11" s="7"/>
      <c r="D11" s="38"/>
      <c r="E11" s="294"/>
      <c r="F11" s="294"/>
    </row>
    <row r="12" spans="1:7" ht="14.25" x14ac:dyDescent="0.2">
      <c r="B12" s="289" t="s">
        <v>372</v>
      </c>
      <c r="C12" s="7"/>
      <c r="D12" s="38"/>
      <c r="E12" s="294"/>
      <c r="F12" s="294"/>
    </row>
    <row r="13" spans="1:7" x14ac:dyDescent="0.2">
      <c r="B13" s="296" t="s">
        <v>43</v>
      </c>
      <c r="C13" s="7">
        <v>4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35"/>
      <c r="C14" s="7"/>
      <c r="D14" s="38"/>
      <c r="E14" s="294"/>
      <c r="F14" s="294"/>
    </row>
    <row r="15" spans="1:7" ht="14.25" x14ac:dyDescent="0.2">
      <c r="A15" s="187">
        <f>COUNT($A$7:A14)+1</f>
        <v>3</v>
      </c>
      <c r="B15" s="293" t="s">
        <v>373</v>
      </c>
      <c r="C15" s="7"/>
      <c r="D15" s="38"/>
      <c r="E15" s="294"/>
      <c r="F15" s="294"/>
    </row>
    <row r="16" spans="1:7" ht="14.25" x14ac:dyDescent="0.2">
      <c r="B16" s="289" t="s">
        <v>374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 t="shared" ref="F17" si="1">C17*E17</f>
        <v>0</v>
      </c>
    </row>
    <row r="18" spans="1:6" x14ac:dyDescent="0.2">
      <c r="A18" s="187"/>
      <c r="B18" s="293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54</v>
      </c>
      <c r="C19" s="7"/>
      <c r="D19" s="38"/>
      <c r="E19" s="294"/>
      <c r="F19" s="294"/>
    </row>
    <row r="20" spans="1:6" ht="25.5" x14ac:dyDescent="0.2">
      <c r="B20" s="289" t="s">
        <v>55</v>
      </c>
      <c r="C20" s="7"/>
      <c r="D20" s="38"/>
      <c r="E20" s="294"/>
      <c r="F20" s="294"/>
    </row>
    <row r="21" spans="1:6" x14ac:dyDescent="0.2">
      <c r="A21" s="187"/>
      <c r="B21" s="296" t="s">
        <v>56</v>
      </c>
      <c r="C21" s="7">
        <v>1</v>
      </c>
      <c r="D21" s="38" t="s">
        <v>1</v>
      </c>
      <c r="E21" s="298"/>
      <c r="F21" s="299">
        <f t="shared" ref="F21" si="2">C21*E21</f>
        <v>0</v>
      </c>
    </row>
    <row r="22" spans="1:6" x14ac:dyDescent="0.2">
      <c r="B22" s="35"/>
      <c r="C22" s="7"/>
      <c r="D22" s="38"/>
      <c r="E22" s="294"/>
      <c r="F22" s="294"/>
    </row>
    <row r="23" spans="1:6" x14ac:dyDescent="0.2">
      <c r="A23" s="187">
        <f>COUNT($A$7:A22)+1</f>
        <v>5</v>
      </c>
      <c r="B23" s="293" t="s">
        <v>48</v>
      </c>
      <c r="C23" s="7"/>
      <c r="D23" s="38"/>
      <c r="E23" s="294"/>
      <c r="F23" s="294"/>
    </row>
    <row r="24" spans="1:6" ht="25.5" x14ac:dyDescent="0.2">
      <c r="B24" s="289" t="s">
        <v>67</v>
      </c>
      <c r="C24" s="7"/>
      <c r="D24" s="38"/>
      <c r="E24" s="294"/>
      <c r="F24" s="294"/>
    </row>
    <row r="25" spans="1:6" x14ac:dyDescent="0.2">
      <c r="B25" s="296" t="s">
        <v>91</v>
      </c>
      <c r="C25" s="7">
        <v>22</v>
      </c>
      <c r="D25" s="38" t="s">
        <v>1</v>
      </c>
      <c r="E25" s="298"/>
      <c r="F25" s="299">
        <f t="shared" ref="F25:F26" si="3">C25*E25</f>
        <v>0</v>
      </c>
    </row>
    <row r="26" spans="1:6" x14ac:dyDescent="0.2">
      <c r="B26" s="296" t="s">
        <v>93</v>
      </c>
      <c r="C26" s="7">
        <v>2</v>
      </c>
      <c r="D26" s="38" t="s">
        <v>1</v>
      </c>
      <c r="E26" s="298"/>
      <c r="F26" s="299">
        <f t="shared" si="3"/>
        <v>0</v>
      </c>
    </row>
    <row r="27" spans="1:6" x14ac:dyDescent="0.2">
      <c r="B27" s="35"/>
      <c r="C27" s="7"/>
      <c r="D27" s="38"/>
      <c r="E27" s="299"/>
      <c r="F27" s="294"/>
    </row>
    <row r="28" spans="1:6" x14ac:dyDescent="0.2">
      <c r="A28" s="187">
        <f>COUNT($A$7:A27)+1</f>
        <v>6</v>
      </c>
      <c r="B28" s="293" t="s">
        <v>38</v>
      </c>
      <c r="C28" s="7"/>
      <c r="D28" s="38"/>
      <c r="E28" s="294"/>
      <c r="F28" s="294"/>
    </row>
    <row r="29" spans="1:6" ht="68.099999999999994" customHeight="1" x14ac:dyDescent="0.2">
      <c r="B29" s="289" t="s">
        <v>39</v>
      </c>
      <c r="C29" s="7"/>
      <c r="D29" s="38"/>
      <c r="E29" s="294"/>
      <c r="F29" s="294"/>
    </row>
    <row r="30" spans="1:6" x14ac:dyDescent="0.2">
      <c r="B30" s="296" t="s">
        <v>43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296"/>
      <c r="C31" s="7"/>
      <c r="D31" s="38"/>
      <c r="E31" s="299"/>
      <c r="F31" s="299"/>
    </row>
    <row r="32" spans="1:6" x14ac:dyDescent="0.2">
      <c r="A32" s="187">
        <f>COUNT($A$7:A31)+1</f>
        <v>7</v>
      </c>
      <c r="B32" s="293" t="s">
        <v>68</v>
      </c>
      <c r="C32" s="7"/>
      <c r="D32" s="38"/>
      <c r="E32" s="294"/>
      <c r="F32" s="294"/>
    </row>
    <row r="33" spans="1:6" ht="38.25" x14ac:dyDescent="0.2">
      <c r="B33" s="289" t="s">
        <v>15</v>
      </c>
      <c r="C33" s="7"/>
      <c r="D33" s="38"/>
      <c r="E33" s="294"/>
      <c r="F33" s="294"/>
    </row>
    <row r="34" spans="1:6" x14ac:dyDescent="0.2">
      <c r="B34" s="35" t="s">
        <v>90</v>
      </c>
      <c r="C34" s="7">
        <v>2</v>
      </c>
      <c r="D34" s="38" t="s">
        <v>1</v>
      </c>
      <c r="E34" s="298"/>
      <c r="F34" s="299">
        <f>C34*E34</f>
        <v>0</v>
      </c>
    </row>
    <row r="35" spans="1:6" x14ac:dyDescent="0.2">
      <c r="B35" s="35"/>
      <c r="C35" s="7"/>
      <c r="D35" s="38"/>
      <c r="E35" s="294"/>
      <c r="F35" s="294"/>
    </row>
    <row r="36" spans="1:6" x14ac:dyDescent="0.2">
      <c r="A36" s="187">
        <f>COUNT($A$7:A34)+1</f>
        <v>8</v>
      </c>
      <c r="B36" s="293" t="s">
        <v>58</v>
      </c>
      <c r="C36" s="7"/>
      <c r="D36" s="38"/>
      <c r="E36" s="294"/>
      <c r="F36" s="294"/>
    </row>
    <row r="37" spans="1:6" ht="51" x14ac:dyDescent="0.2">
      <c r="B37" s="326" t="s">
        <v>375</v>
      </c>
      <c r="C37" s="7"/>
      <c r="D37" s="38"/>
      <c r="E37" s="294"/>
      <c r="F37" s="294"/>
    </row>
    <row r="38" spans="1:6" ht="51" x14ac:dyDescent="0.2">
      <c r="A38" s="187"/>
      <c r="B38" s="326" t="s">
        <v>376</v>
      </c>
      <c r="C38" s="7"/>
      <c r="D38" s="38"/>
      <c r="E38" s="294"/>
      <c r="F38" s="294"/>
    </row>
    <row r="39" spans="1:6" ht="63.75" x14ac:dyDescent="0.2">
      <c r="B39" s="326" t="s">
        <v>377</v>
      </c>
      <c r="C39" s="7"/>
      <c r="D39" s="38"/>
      <c r="E39" s="294"/>
      <c r="F39" s="294"/>
    </row>
    <row r="40" spans="1:6" x14ac:dyDescent="0.2">
      <c r="B40" s="35"/>
      <c r="C40" s="7">
        <v>1</v>
      </c>
      <c r="D40" s="38" t="s">
        <v>1</v>
      </c>
      <c r="E40" s="298"/>
      <c r="F40" s="299">
        <f>C40*E40</f>
        <v>0</v>
      </c>
    </row>
    <row r="41" spans="1:6" x14ac:dyDescent="0.2">
      <c r="B41" s="35"/>
      <c r="C41" s="7"/>
      <c r="D41" s="38"/>
      <c r="E41" s="299"/>
      <c r="F41" s="299"/>
    </row>
    <row r="42" spans="1:6" x14ac:dyDescent="0.2">
      <c r="A42" s="187">
        <f>COUNT($A$7:A41)+1</f>
        <v>9</v>
      </c>
      <c r="B42" s="293" t="s">
        <v>16</v>
      </c>
      <c r="C42" s="327"/>
      <c r="D42" s="328"/>
      <c r="E42" s="299"/>
      <c r="F42" s="329"/>
    </row>
    <row r="43" spans="1:6" ht="25.5" x14ac:dyDescent="0.2">
      <c r="B43" s="295" t="s">
        <v>75</v>
      </c>
      <c r="C43" s="7"/>
      <c r="D43" s="38"/>
      <c r="E43" s="294"/>
      <c r="F43" s="294"/>
    </row>
    <row r="44" spans="1:6" ht="14.25" x14ac:dyDescent="0.2">
      <c r="B44" s="296" t="s">
        <v>53</v>
      </c>
      <c r="C44" s="7">
        <v>3</v>
      </c>
      <c r="D44" s="297" t="s">
        <v>22</v>
      </c>
      <c r="E44" s="298"/>
      <c r="F44" s="299">
        <f>C44*E44</f>
        <v>0</v>
      </c>
    </row>
    <row r="45" spans="1:6" x14ac:dyDescent="0.2">
      <c r="B45" s="296"/>
      <c r="C45" s="7"/>
      <c r="D45" s="38"/>
      <c r="E45" s="299"/>
      <c r="F45" s="299"/>
    </row>
    <row r="46" spans="1:6" x14ac:dyDescent="0.2">
      <c r="A46" s="187">
        <f>COUNT($A$7:A42)+1</f>
        <v>10</v>
      </c>
      <c r="B46" s="293" t="s">
        <v>64</v>
      </c>
      <c r="C46" s="7"/>
      <c r="D46" s="38"/>
      <c r="E46" s="299"/>
      <c r="F46" s="299"/>
    </row>
    <row r="47" spans="1:6" ht="25.5" x14ac:dyDescent="0.2">
      <c r="B47" s="330" t="s">
        <v>65</v>
      </c>
      <c r="C47" s="307"/>
      <c r="D47" s="308"/>
      <c r="E47" s="309"/>
      <c r="F47" s="309"/>
    </row>
    <row r="48" spans="1:6" x14ac:dyDescent="0.2">
      <c r="B48" s="331" t="s">
        <v>217</v>
      </c>
      <c r="C48" s="307">
        <v>4</v>
      </c>
      <c r="D48" s="308" t="s">
        <v>1</v>
      </c>
      <c r="E48" s="298"/>
      <c r="F48" s="332">
        <f>C48*E48</f>
        <v>0</v>
      </c>
    </row>
    <row r="49" spans="1:6" x14ac:dyDescent="0.2">
      <c r="B49" s="296"/>
      <c r="C49" s="327"/>
      <c r="D49" s="328"/>
      <c r="E49" s="299"/>
      <c r="F49" s="329"/>
    </row>
    <row r="50" spans="1:6" x14ac:dyDescent="0.2">
      <c r="A50" s="187">
        <f>COUNT($A$7:A49)+1</f>
        <v>11</v>
      </c>
      <c r="B50" s="293" t="s">
        <v>17</v>
      </c>
      <c r="C50" s="327"/>
      <c r="D50" s="328"/>
      <c r="E50" s="299"/>
      <c r="F50" s="329"/>
    </row>
    <row r="51" spans="1:6" ht="38.25" x14ac:dyDescent="0.2">
      <c r="B51" s="289" t="s">
        <v>18</v>
      </c>
      <c r="C51" s="7"/>
      <c r="D51" s="38"/>
      <c r="E51" s="294"/>
      <c r="F51" s="294"/>
    </row>
    <row r="52" spans="1:6" x14ac:dyDescent="0.2">
      <c r="B52" s="331" t="s">
        <v>217</v>
      </c>
      <c r="C52" s="7">
        <v>2</v>
      </c>
      <c r="D52" s="38" t="s">
        <v>1</v>
      </c>
      <c r="E52" s="298"/>
      <c r="F52" s="299">
        <f>C52*E52</f>
        <v>0</v>
      </c>
    </row>
    <row r="53" spans="1:6" x14ac:dyDescent="0.2">
      <c r="B53" s="296"/>
      <c r="C53" s="7"/>
      <c r="D53" s="38"/>
      <c r="E53" s="299"/>
      <c r="F53" s="299"/>
    </row>
    <row r="54" spans="1:6" x14ac:dyDescent="0.2">
      <c r="A54" s="187">
        <f>COUNT($A$7:A53)+1</f>
        <v>12</v>
      </c>
      <c r="B54" s="293" t="s">
        <v>19</v>
      </c>
      <c r="C54" s="7"/>
      <c r="D54" s="38"/>
      <c r="E54" s="294"/>
      <c r="F54" s="299"/>
    </row>
    <row r="55" spans="1:6" ht="29.45" customHeight="1" x14ac:dyDescent="0.2">
      <c r="B55" s="289" t="s">
        <v>76</v>
      </c>
      <c r="C55" s="7"/>
      <c r="D55" s="38"/>
      <c r="E55" s="294"/>
      <c r="F55" s="299"/>
    </row>
    <row r="56" spans="1:6" ht="14.25" x14ac:dyDescent="0.2">
      <c r="B56" s="35"/>
      <c r="C56" s="7">
        <v>105</v>
      </c>
      <c r="D56" s="297" t="s">
        <v>22</v>
      </c>
      <c r="E56" s="298"/>
      <c r="F56" s="299">
        <f>C56*E56</f>
        <v>0</v>
      </c>
    </row>
    <row r="57" spans="1:6" x14ac:dyDescent="0.2">
      <c r="B57" s="35"/>
      <c r="C57" s="7"/>
      <c r="D57" s="38"/>
      <c r="E57" s="294"/>
      <c r="F57" s="299"/>
    </row>
    <row r="58" spans="1:6" x14ac:dyDescent="0.2">
      <c r="A58" s="187">
        <f>COUNT($A$7:A57)+1</f>
        <v>13</v>
      </c>
      <c r="B58" s="293" t="s">
        <v>77</v>
      </c>
      <c r="C58" s="7"/>
      <c r="D58" s="38"/>
      <c r="E58" s="299"/>
      <c r="F58" s="299"/>
    </row>
    <row r="59" spans="1:6" ht="38.25" x14ac:dyDescent="0.2">
      <c r="B59" s="316" t="s">
        <v>12</v>
      </c>
      <c r="C59" s="7"/>
      <c r="D59" s="38"/>
      <c r="E59" s="294"/>
      <c r="F59" s="299"/>
    </row>
    <row r="60" spans="1:6" x14ac:dyDescent="0.2">
      <c r="A60" s="189"/>
      <c r="B60" s="35"/>
      <c r="C60" s="7"/>
      <c r="D60" s="337">
        <v>0.1</v>
      </c>
      <c r="E60" s="294"/>
      <c r="F60" s="299">
        <f>D60*(SUM(F9:F56))</f>
        <v>0</v>
      </c>
    </row>
    <row r="61" spans="1:6" x14ac:dyDescent="0.2">
      <c r="A61" s="189"/>
      <c r="B61" s="35"/>
      <c r="C61" s="7"/>
      <c r="D61" s="38"/>
      <c r="E61" s="299"/>
      <c r="F61" s="299"/>
    </row>
    <row r="62" spans="1:6" x14ac:dyDescent="0.2">
      <c r="A62" s="338"/>
      <c r="B62" s="48" t="s">
        <v>2</v>
      </c>
      <c r="C62" s="49"/>
      <c r="D62" s="50"/>
      <c r="E62" s="51" t="s">
        <v>26</v>
      </c>
      <c r="F62" s="52">
        <f>SUM(F8:F61)</f>
        <v>0</v>
      </c>
    </row>
    <row r="63" spans="1:6" x14ac:dyDescent="0.2">
      <c r="A63" s="189"/>
      <c r="B63" s="35"/>
      <c r="C63" s="7"/>
      <c r="D63" s="11"/>
      <c r="E63" s="42"/>
      <c r="F63" s="42"/>
    </row>
  </sheetData>
  <sheetProtection algorithmName="SHA-512" hashValue="FK1n1oRsUvsgNDNe6WHQMbCEWIZcRbouWIxCtyF1H5wbObuxUoEEQX6mBzS5vs0XDq93u8uXHOHo/CUkIuk1AA==" saltValue="1hz2fh+jp3k62EN/L7CRa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5" max="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3"/>
  <sheetViews>
    <sheetView topLeftCell="A35" zoomScaleNormal="100" zoomScaleSheetLayoutView="100" workbookViewId="0">
      <selection activeCell="E56" sqref="E5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194</v>
      </c>
      <c r="B3" s="278" t="s">
        <v>394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395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65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ht="14.25" x14ac:dyDescent="0.2">
      <c r="A11" s="187">
        <f>COUNT($A$7:A10)+1</f>
        <v>2</v>
      </c>
      <c r="B11" s="293" t="s">
        <v>371</v>
      </c>
      <c r="C11" s="7"/>
      <c r="D11" s="38"/>
      <c r="E11" s="294"/>
      <c r="F11" s="294"/>
    </row>
    <row r="12" spans="1:7" ht="14.25" x14ac:dyDescent="0.2">
      <c r="B12" s="289" t="s">
        <v>372</v>
      </c>
      <c r="C12" s="7"/>
      <c r="D12" s="38"/>
      <c r="E12" s="294"/>
      <c r="F12" s="294"/>
    </row>
    <row r="13" spans="1:7" x14ac:dyDescent="0.2">
      <c r="B13" s="296" t="s">
        <v>43</v>
      </c>
      <c r="C13" s="7">
        <v>2</v>
      </c>
      <c r="D13" s="38" t="s">
        <v>1</v>
      </c>
      <c r="E13" s="298"/>
      <c r="F13" s="299">
        <f t="shared" ref="F13" si="0">C13*E13</f>
        <v>0</v>
      </c>
    </row>
    <row r="14" spans="1:7" x14ac:dyDescent="0.2">
      <c r="B14" s="35"/>
      <c r="C14" s="7"/>
      <c r="D14" s="38"/>
      <c r="E14" s="294"/>
      <c r="F14" s="294"/>
    </row>
    <row r="15" spans="1:7" ht="14.25" x14ac:dyDescent="0.2">
      <c r="A15" s="187">
        <f>COUNT($A$7:A14)+1</f>
        <v>3</v>
      </c>
      <c r="B15" s="293" t="s">
        <v>373</v>
      </c>
      <c r="C15" s="7"/>
      <c r="D15" s="38"/>
      <c r="E15" s="294"/>
      <c r="F15" s="294"/>
    </row>
    <row r="16" spans="1:7" ht="14.25" x14ac:dyDescent="0.2">
      <c r="B16" s="289" t="s">
        <v>374</v>
      </c>
      <c r="C16" s="7"/>
      <c r="D16" s="38"/>
      <c r="E16" s="294"/>
      <c r="F16" s="294"/>
    </row>
    <row r="17" spans="1:6" x14ac:dyDescent="0.2">
      <c r="B17" s="296" t="s">
        <v>43</v>
      </c>
      <c r="C17" s="7">
        <v>1</v>
      </c>
      <c r="D17" s="38" t="s">
        <v>1</v>
      </c>
      <c r="E17" s="298"/>
      <c r="F17" s="299">
        <f t="shared" ref="F17" si="1">C17*E17</f>
        <v>0</v>
      </c>
    </row>
    <row r="18" spans="1:6" x14ac:dyDescent="0.2">
      <c r="A18" s="187"/>
      <c r="B18" s="293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54</v>
      </c>
      <c r="C19" s="7"/>
      <c r="D19" s="38"/>
      <c r="E19" s="294"/>
      <c r="F19" s="294"/>
    </row>
    <row r="20" spans="1:6" ht="25.5" x14ac:dyDescent="0.2">
      <c r="B20" s="289" t="s">
        <v>55</v>
      </c>
      <c r="C20" s="7"/>
      <c r="D20" s="38"/>
      <c r="E20" s="294"/>
      <c r="F20" s="294"/>
    </row>
    <row r="21" spans="1:6" x14ac:dyDescent="0.2">
      <c r="A21" s="187"/>
      <c r="B21" s="296" t="s">
        <v>56</v>
      </c>
      <c r="C21" s="7">
        <v>1</v>
      </c>
      <c r="D21" s="38" t="s">
        <v>1</v>
      </c>
      <c r="E21" s="298"/>
      <c r="F21" s="299">
        <f t="shared" ref="F21" si="2">C21*E21</f>
        <v>0</v>
      </c>
    </row>
    <row r="22" spans="1:6" x14ac:dyDescent="0.2">
      <c r="B22" s="35"/>
      <c r="C22" s="7"/>
      <c r="D22" s="38"/>
      <c r="E22" s="294"/>
      <c r="F22" s="294"/>
    </row>
    <row r="23" spans="1:6" x14ac:dyDescent="0.2">
      <c r="A23" s="187">
        <f>COUNT($A$7:A22)+1</f>
        <v>5</v>
      </c>
      <c r="B23" s="293" t="s">
        <v>48</v>
      </c>
      <c r="C23" s="7"/>
      <c r="D23" s="38"/>
      <c r="E23" s="294"/>
      <c r="F23" s="294"/>
    </row>
    <row r="24" spans="1:6" ht="25.5" x14ac:dyDescent="0.2">
      <c r="B24" s="289" t="s">
        <v>67</v>
      </c>
      <c r="C24" s="7"/>
      <c r="D24" s="38"/>
      <c r="E24" s="294"/>
      <c r="F24" s="294"/>
    </row>
    <row r="25" spans="1:6" x14ac:dyDescent="0.2">
      <c r="B25" s="296" t="s">
        <v>91</v>
      </c>
      <c r="C25" s="7">
        <v>15</v>
      </c>
      <c r="D25" s="38" t="s">
        <v>1</v>
      </c>
      <c r="E25" s="298"/>
      <c r="F25" s="299">
        <f t="shared" ref="F25:F26" si="3">C25*E25</f>
        <v>0</v>
      </c>
    </row>
    <row r="26" spans="1:6" x14ac:dyDescent="0.2">
      <c r="B26" s="296" t="s">
        <v>93</v>
      </c>
      <c r="C26" s="7">
        <v>2</v>
      </c>
      <c r="D26" s="38" t="s">
        <v>1</v>
      </c>
      <c r="E26" s="298"/>
      <c r="F26" s="299">
        <f t="shared" si="3"/>
        <v>0</v>
      </c>
    </row>
    <row r="27" spans="1:6" x14ac:dyDescent="0.2">
      <c r="B27" s="35"/>
      <c r="C27" s="7"/>
      <c r="D27" s="38"/>
      <c r="E27" s="299"/>
      <c r="F27" s="294"/>
    </row>
    <row r="28" spans="1:6" x14ac:dyDescent="0.2">
      <c r="A28" s="187">
        <f>COUNT($A$7:A27)+1</f>
        <v>6</v>
      </c>
      <c r="B28" s="293" t="s">
        <v>38</v>
      </c>
      <c r="C28" s="7"/>
      <c r="D28" s="38"/>
      <c r="E28" s="294"/>
      <c r="F28" s="294"/>
    </row>
    <row r="29" spans="1:6" ht="66" customHeight="1" x14ac:dyDescent="0.2">
      <c r="B29" s="289" t="s">
        <v>39</v>
      </c>
      <c r="C29" s="7"/>
      <c r="D29" s="38"/>
      <c r="E29" s="294"/>
      <c r="F29" s="294"/>
    </row>
    <row r="30" spans="1:6" x14ac:dyDescent="0.2">
      <c r="B30" s="296" t="s">
        <v>43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296"/>
      <c r="C31" s="7"/>
      <c r="D31" s="38"/>
      <c r="E31" s="299"/>
      <c r="F31" s="299"/>
    </row>
    <row r="32" spans="1:6" x14ac:dyDescent="0.2">
      <c r="A32" s="187">
        <f>COUNT($A$7:A31)+1</f>
        <v>7</v>
      </c>
      <c r="B32" s="293" t="s">
        <v>68</v>
      </c>
      <c r="C32" s="7"/>
      <c r="D32" s="38"/>
      <c r="E32" s="294"/>
      <c r="F32" s="294"/>
    </row>
    <row r="33" spans="1:6" ht="38.25" x14ac:dyDescent="0.2">
      <c r="B33" s="289" t="s">
        <v>15</v>
      </c>
      <c r="C33" s="7"/>
      <c r="D33" s="38"/>
      <c r="E33" s="294"/>
      <c r="F33" s="294"/>
    </row>
    <row r="34" spans="1:6" x14ac:dyDescent="0.2">
      <c r="B34" s="35" t="s">
        <v>90</v>
      </c>
      <c r="C34" s="7">
        <v>2</v>
      </c>
      <c r="D34" s="38" t="s">
        <v>1</v>
      </c>
      <c r="E34" s="298"/>
      <c r="F34" s="299">
        <f>C34*E34</f>
        <v>0</v>
      </c>
    </row>
    <row r="35" spans="1:6" x14ac:dyDescent="0.2">
      <c r="B35" s="35"/>
      <c r="C35" s="7"/>
      <c r="D35" s="38"/>
      <c r="E35" s="294"/>
      <c r="F35" s="294"/>
    </row>
    <row r="36" spans="1:6" x14ac:dyDescent="0.2">
      <c r="A36" s="187">
        <f>COUNT($A$7:A34)+1</f>
        <v>8</v>
      </c>
      <c r="B36" s="293" t="s">
        <v>58</v>
      </c>
      <c r="C36" s="7"/>
      <c r="D36" s="38"/>
      <c r="E36" s="294"/>
      <c r="F36" s="294"/>
    </row>
    <row r="37" spans="1:6" ht="51" x14ac:dyDescent="0.2">
      <c r="B37" s="326" t="s">
        <v>375</v>
      </c>
      <c r="C37" s="7"/>
      <c r="D37" s="38"/>
      <c r="E37" s="294"/>
      <c r="F37" s="294"/>
    </row>
    <row r="38" spans="1:6" ht="51" x14ac:dyDescent="0.2">
      <c r="A38" s="187"/>
      <c r="B38" s="326" t="s">
        <v>376</v>
      </c>
      <c r="C38" s="7"/>
      <c r="D38" s="38"/>
      <c r="E38" s="294"/>
      <c r="F38" s="294"/>
    </row>
    <row r="39" spans="1:6" ht="63.75" x14ac:dyDescent="0.2">
      <c r="B39" s="326" t="s">
        <v>377</v>
      </c>
      <c r="C39" s="7"/>
      <c r="D39" s="38"/>
      <c r="E39" s="294"/>
      <c r="F39" s="294"/>
    </row>
    <row r="40" spans="1:6" x14ac:dyDescent="0.2">
      <c r="B40" s="35"/>
      <c r="C40" s="7">
        <v>1</v>
      </c>
      <c r="D40" s="38" t="s">
        <v>1</v>
      </c>
      <c r="E40" s="298"/>
      <c r="F40" s="299">
        <f>C40*E40</f>
        <v>0</v>
      </c>
    </row>
    <row r="41" spans="1:6" x14ac:dyDescent="0.2">
      <c r="B41" s="35"/>
      <c r="C41" s="7"/>
      <c r="D41" s="38"/>
      <c r="E41" s="299"/>
      <c r="F41" s="299"/>
    </row>
    <row r="42" spans="1:6" x14ac:dyDescent="0.2">
      <c r="A42" s="187">
        <f>COUNT($A$7:A41)+1</f>
        <v>9</v>
      </c>
      <c r="B42" s="293" t="s">
        <v>16</v>
      </c>
      <c r="C42" s="327"/>
      <c r="D42" s="328"/>
      <c r="E42" s="299"/>
      <c r="F42" s="329"/>
    </row>
    <row r="43" spans="1:6" ht="25.5" x14ac:dyDescent="0.2">
      <c r="B43" s="295" t="s">
        <v>75</v>
      </c>
      <c r="C43" s="7"/>
      <c r="D43" s="38"/>
      <c r="E43" s="294"/>
      <c r="F43" s="294"/>
    </row>
    <row r="44" spans="1:6" ht="14.25" x14ac:dyDescent="0.2">
      <c r="B44" s="296" t="s">
        <v>53</v>
      </c>
      <c r="C44" s="7">
        <v>3</v>
      </c>
      <c r="D44" s="297" t="s">
        <v>22</v>
      </c>
      <c r="E44" s="298"/>
      <c r="F44" s="299">
        <f>C44*E44</f>
        <v>0</v>
      </c>
    </row>
    <row r="45" spans="1:6" x14ac:dyDescent="0.2">
      <c r="B45" s="296"/>
      <c r="C45" s="7"/>
      <c r="D45" s="38"/>
      <c r="E45" s="299"/>
      <c r="F45" s="299"/>
    </row>
    <row r="46" spans="1:6" x14ac:dyDescent="0.2">
      <c r="A46" s="187">
        <f>COUNT($A$7:A42)+1</f>
        <v>10</v>
      </c>
      <c r="B46" s="293" t="s">
        <v>64</v>
      </c>
      <c r="C46" s="7"/>
      <c r="D46" s="38"/>
      <c r="E46" s="299"/>
      <c r="F46" s="299"/>
    </row>
    <row r="47" spans="1:6" ht="25.5" x14ac:dyDescent="0.2">
      <c r="B47" s="330" t="s">
        <v>65</v>
      </c>
      <c r="C47" s="307"/>
      <c r="D47" s="308"/>
      <c r="E47" s="309"/>
      <c r="F47" s="309"/>
    </row>
    <row r="48" spans="1:6" x14ac:dyDescent="0.2">
      <c r="B48" s="331" t="s">
        <v>217</v>
      </c>
      <c r="C48" s="307">
        <v>4</v>
      </c>
      <c r="D48" s="308" t="s">
        <v>1</v>
      </c>
      <c r="E48" s="298"/>
      <c r="F48" s="332">
        <f>C48*E48</f>
        <v>0</v>
      </c>
    </row>
    <row r="49" spans="1:6" x14ac:dyDescent="0.2">
      <c r="B49" s="296"/>
      <c r="C49" s="327"/>
      <c r="D49" s="328"/>
      <c r="E49" s="299"/>
      <c r="F49" s="329"/>
    </row>
    <row r="50" spans="1:6" x14ac:dyDescent="0.2">
      <c r="A50" s="187">
        <f>COUNT($A$7:A49)+1</f>
        <v>11</v>
      </c>
      <c r="B50" s="293" t="s">
        <v>17</v>
      </c>
      <c r="C50" s="327"/>
      <c r="D50" s="328"/>
      <c r="E50" s="299"/>
      <c r="F50" s="329"/>
    </row>
    <row r="51" spans="1:6" ht="38.25" x14ac:dyDescent="0.2">
      <c r="B51" s="289" t="s">
        <v>18</v>
      </c>
      <c r="C51" s="7"/>
      <c r="D51" s="38"/>
      <c r="E51" s="294"/>
      <c r="F51" s="294"/>
    </row>
    <row r="52" spans="1:6" x14ac:dyDescent="0.2">
      <c r="B52" s="331" t="s">
        <v>217</v>
      </c>
      <c r="C52" s="7">
        <v>2</v>
      </c>
      <c r="D52" s="38" t="s">
        <v>1</v>
      </c>
      <c r="E52" s="298"/>
      <c r="F52" s="299">
        <f>C52*E52</f>
        <v>0</v>
      </c>
    </row>
    <row r="53" spans="1:6" x14ac:dyDescent="0.2">
      <c r="B53" s="296"/>
      <c r="C53" s="7"/>
      <c r="D53" s="38"/>
      <c r="E53" s="299"/>
      <c r="F53" s="299"/>
    </row>
    <row r="54" spans="1:6" x14ac:dyDescent="0.2">
      <c r="A54" s="187">
        <f>COUNT($A$7:A53)+1</f>
        <v>12</v>
      </c>
      <c r="B54" s="293" t="s">
        <v>19</v>
      </c>
      <c r="C54" s="7"/>
      <c r="D54" s="38"/>
      <c r="E54" s="294"/>
      <c r="F54" s="299"/>
    </row>
    <row r="55" spans="1:6" ht="42.95" customHeight="1" x14ac:dyDescent="0.2">
      <c r="B55" s="289" t="s">
        <v>76</v>
      </c>
      <c r="C55" s="7"/>
      <c r="D55" s="38"/>
      <c r="E55" s="294"/>
      <c r="F55" s="299"/>
    </row>
    <row r="56" spans="1:6" ht="14.25" x14ac:dyDescent="0.2">
      <c r="B56" s="35"/>
      <c r="C56" s="7">
        <v>65</v>
      </c>
      <c r="D56" s="297" t="s">
        <v>22</v>
      </c>
      <c r="E56" s="298"/>
      <c r="F56" s="299">
        <f>C56*E56</f>
        <v>0</v>
      </c>
    </row>
    <row r="57" spans="1:6" x14ac:dyDescent="0.2">
      <c r="B57" s="35"/>
      <c r="C57" s="7"/>
      <c r="D57" s="38"/>
      <c r="E57" s="294"/>
      <c r="F57" s="299"/>
    </row>
    <row r="58" spans="1:6" x14ac:dyDescent="0.2">
      <c r="A58" s="187">
        <f>COUNT($A$7:A57)+1</f>
        <v>13</v>
      </c>
      <c r="B58" s="293" t="s">
        <v>77</v>
      </c>
      <c r="C58" s="7"/>
      <c r="D58" s="38"/>
      <c r="E58" s="299"/>
      <c r="F58" s="299"/>
    </row>
    <row r="59" spans="1:6" ht="38.25" x14ac:dyDescent="0.2">
      <c r="B59" s="316" t="s">
        <v>12</v>
      </c>
      <c r="C59" s="7"/>
      <c r="D59" s="38"/>
      <c r="E59" s="294"/>
      <c r="F59" s="299"/>
    </row>
    <row r="60" spans="1:6" x14ac:dyDescent="0.2">
      <c r="A60" s="189"/>
      <c r="B60" s="35"/>
      <c r="C60" s="7"/>
      <c r="D60" s="337">
        <v>0.1</v>
      </c>
      <c r="E60" s="294"/>
      <c r="F60" s="299">
        <f>D60*(SUM(F9:F56))</f>
        <v>0</v>
      </c>
    </row>
    <row r="61" spans="1:6" x14ac:dyDescent="0.2">
      <c r="A61" s="189"/>
      <c r="B61" s="35"/>
      <c r="C61" s="7"/>
      <c r="D61" s="38"/>
      <c r="E61" s="299"/>
      <c r="F61" s="299"/>
    </row>
    <row r="62" spans="1:6" x14ac:dyDescent="0.2">
      <c r="A62" s="338"/>
      <c r="B62" s="48" t="s">
        <v>2</v>
      </c>
      <c r="C62" s="49"/>
      <c r="D62" s="50"/>
      <c r="E62" s="51" t="s">
        <v>26</v>
      </c>
      <c r="F62" s="52">
        <f>SUM(F8:F61)</f>
        <v>0</v>
      </c>
    </row>
    <row r="63" spans="1:6" x14ac:dyDescent="0.2">
      <c r="A63" s="189"/>
      <c r="B63" s="35"/>
      <c r="C63" s="7"/>
      <c r="D63" s="11"/>
      <c r="E63" s="42"/>
      <c r="F63" s="42"/>
    </row>
  </sheetData>
  <sheetProtection algorithmName="SHA-512" hashValue="HBHhbLvrwGSLzrTfWv9pEmHgF5dm2njc8kN6VW67/UtGvxSJsGp1Bze0Q8zqU88wzJoiyY6WMsvgln++JpiNgw==" saltValue="6Hdy0thZusHQADqf3VMl5A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5" max="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4"/>
  <sheetViews>
    <sheetView topLeftCell="A19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195</v>
      </c>
      <c r="B3" s="278" t="s">
        <v>396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397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36.6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B48" s="35"/>
      <c r="C48" s="7"/>
      <c r="D48" s="38"/>
      <c r="E48" s="294"/>
      <c r="F48" s="299"/>
    </row>
    <row r="49" spans="1:6" x14ac:dyDescent="0.2">
      <c r="A49" s="187">
        <f>COUNT($A$7:A48)+1</f>
        <v>11</v>
      </c>
      <c r="B49" s="293" t="s">
        <v>77</v>
      </c>
      <c r="C49" s="7"/>
      <c r="D49" s="38"/>
      <c r="E49" s="299"/>
      <c r="F49" s="299"/>
    </row>
    <row r="50" spans="1:6" ht="38.25" x14ac:dyDescent="0.2">
      <c r="B50" s="316" t="s">
        <v>12</v>
      </c>
      <c r="C50" s="7"/>
      <c r="D50" s="38"/>
      <c r="E50" s="294"/>
      <c r="F50" s="299"/>
    </row>
    <row r="51" spans="1:6" x14ac:dyDescent="0.2">
      <c r="A51" s="189"/>
      <c r="B51" s="35"/>
      <c r="C51" s="7"/>
      <c r="D51" s="337">
        <v>0.1</v>
      </c>
      <c r="E51" s="294"/>
      <c r="F51" s="299">
        <f>D51*(SUM(F9:F46))</f>
        <v>0</v>
      </c>
    </row>
    <row r="52" spans="1:6" x14ac:dyDescent="0.2">
      <c r="A52" s="189"/>
      <c r="B52" s="35"/>
      <c r="C52" s="7"/>
      <c r="D52" s="38"/>
      <c r="E52" s="299"/>
      <c r="F52" s="299"/>
    </row>
    <row r="53" spans="1:6" x14ac:dyDescent="0.2">
      <c r="A53" s="338"/>
      <c r="B53" s="48" t="s">
        <v>2</v>
      </c>
      <c r="C53" s="49"/>
      <c r="D53" s="50"/>
      <c r="E53" s="51" t="s">
        <v>26</v>
      </c>
      <c r="F53" s="52">
        <f>SUM(F8:F52)</f>
        <v>0</v>
      </c>
    </row>
    <row r="54" spans="1:6" x14ac:dyDescent="0.2">
      <c r="A54" s="189"/>
      <c r="B54" s="35"/>
      <c r="C54" s="7"/>
      <c r="D54" s="11"/>
      <c r="E54" s="42"/>
      <c r="F54" s="42"/>
    </row>
  </sheetData>
  <sheetProtection algorithmName="SHA-512" hashValue="QR+S/IQ1SGRCswwU4+STbYh8EU084UxfPHVJA88IS+bpJ/D0uTvQBnTGdojTFxfR9B8IZ3PUeDqf5Jb+qgFuIg==" saltValue="sczhXr9GPkYPyI71GsTcyg==" spinCount="100000" sheet="1" objects="1" scenarios="1"/>
  <pageMargins left="0.98425196850393704" right="0.31496062992125984" top="0.98425196850393704" bottom="0.78740157480314965" header="0.31496062992125984" footer="0.31496062992125984"/>
  <pageSetup paperSize="9" scale="91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26" zoomScaleNormal="100" workbookViewId="0">
      <selection activeCell="E44" sqref="E4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122</v>
      </c>
      <c r="B3" s="182" t="s">
        <v>123</v>
      </c>
      <c r="C3" s="183"/>
      <c r="D3" s="184"/>
    </row>
    <row r="4" spans="1:6" x14ac:dyDescent="0.2">
      <c r="A4" s="29"/>
      <c r="B4" s="182" t="s">
        <v>156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s="11" customFormat="1" ht="15.75" x14ac:dyDescent="0.25">
      <c r="A6" s="116">
        <v>1</v>
      </c>
      <c r="B6" s="63"/>
      <c r="C6" s="64"/>
      <c r="D6" s="65"/>
      <c r="E6" s="66"/>
      <c r="F6" s="66"/>
    </row>
    <row r="7" spans="1:6" s="11" customFormat="1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s="11" customFormat="1" ht="25.5" x14ac:dyDescent="0.2">
      <c r="A8" s="117"/>
      <c r="B8" s="67" t="s">
        <v>66</v>
      </c>
      <c r="C8" s="68"/>
      <c r="D8" s="69"/>
      <c r="E8" s="70"/>
      <c r="F8" s="70"/>
    </row>
    <row r="9" spans="1:6" s="11" customFormat="1" ht="14.25" x14ac:dyDescent="0.2">
      <c r="A9" s="117"/>
      <c r="B9" s="71" t="s">
        <v>80</v>
      </c>
      <c r="C9" s="72">
        <v>101</v>
      </c>
      <c r="D9" s="73" t="s">
        <v>22</v>
      </c>
      <c r="E9" s="28"/>
      <c r="F9" s="91">
        <f>C9*E9</f>
        <v>0</v>
      </c>
    </row>
    <row r="10" spans="1:6" s="11" customFormat="1" x14ac:dyDescent="0.2">
      <c r="A10" s="119"/>
      <c r="B10" s="74"/>
      <c r="C10" s="75"/>
      <c r="D10" s="76"/>
      <c r="E10" s="92"/>
      <c r="F10" s="92"/>
    </row>
    <row r="11" spans="1:6" s="11" customFormat="1" x14ac:dyDescent="0.2">
      <c r="A11" s="120"/>
      <c r="B11" s="81"/>
      <c r="C11" s="78"/>
      <c r="D11" s="82"/>
      <c r="E11" s="83"/>
      <c r="F11" s="83"/>
    </row>
    <row r="12" spans="1:6" s="11" customFormat="1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s="11" customFormat="1" x14ac:dyDescent="0.2">
      <c r="A13" s="117"/>
      <c r="B13" s="89" t="s">
        <v>41</v>
      </c>
      <c r="C13" s="72"/>
      <c r="D13" s="69"/>
      <c r="E13" s="70"/>
      <c r="F13" s="70"/>
    </row>
    <row r="14" spans="1:6" s="11" customFormat="1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s="11" customFormat="1" x14ac:dyDescent="0.2">
      <c r="A15" s="119"/>
      <c r="B15" s="74"/>
      <c r="C15" s="75"/>
      <c r="D15" s="90"/>
      <c r="E15" s="92"/>
      <c r="F15" s="92"/>
    </row>
    <row r="16" spans="1:6" s="11" customFormat="1" x14ac:dyDescent="0.2">
      <c r="A16" s="120"/>
      <c r="B16" s="77"/>
      <c r="C16" s="78"/>
      <c r="D16" s="79"/>
      <c r="E16" s="80"/>
      <c r="F16" s="80"/>
    </row>
    <row r="17" spans="1:6" s="11" customFormat="1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s="11" customFormat="1" x14ac:dyDescent="0.2">
      <c r="A18" s="117"/>
      <c r="B18" s="89" t="s">
        <v>45</v>
      </c>
      <c r="C18" s="72"/>
      <c r="D18" s="69"/>
      <c r="E18" s="70"/>
      <c r="F18" s="70"/>
    </row>
    <row r="19" spans="1:6" s="11" customFormat="1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s="11" customFormat="1" x14ac:dyDescent="0.2">
      <c r="A20" s="119"/>
      <c r="B20" s="74"/>
      <c r="C20" s="75"/>
      <c r="D20" s="90"/>
      <c r="E20" s="92"/>
      <c r="F20" s="92"/>
    </row>
    <row r="21" spans="1:6" s="11" customFormat="1" x14ac:dyDescent="0.2">
      <c r="A21" s="190"/>
      <c r="B21" s="191"/>
      <c r="C21" s="78"/>
      <c r="D21" s="79"/>
      <c r="E21" s="80"/>
      <c r="F21" s="80"/>
    </row>
    <row r="22" spans="1:6" s="11" customFormat="1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s="11" customFormat="1" x14ac:dyDescent="0.2">
      <c r="A23" s="117"/>
      <c r="B23" s="89" t="s">
        <v>47</v>
      </c>
      <c r="C23" s="72"/>
      <c r="D23" s="69"/>
      <c r="E23" s="70"/>
      <c r="F23" s="70"/>
    </row>
    <row r="24" spans="1:6" s="11" customFormat="1" x14ac:dyDescent="0.2">
      <c r="A24" s="117"/>
      <c r="B24" s="71" t="s">
        <v>212</v>
      </c>
      <c r="C24" s="72">
        <v>1</v>
      </c>
      <c r="D24" s="69" t="s">
        <v>1</v>
      </c>
      <c r="E24" s="28"/>
      <c r="F24" s="91">
        <f>C24*E24</f>
        <v>0</v>
      </c>
    </row>
    <row r="25" spans="1:6" s="11" customFormat="1" x14ac:dyDescent="0.2">
      <c r="A25" s="119"/>
      <c r="B25" s="74"/>
      <c r="C25" s="75"/>
      <c r="D25" s="90"/>
      <c r="E25" s="92"/>
      <c r="F25" s="92"/>
    </row>
    <row r="26" spans="1:6" s="11" customFormat="1" x14ac:dyDescent="0.2">
      <c r="A26" s="120"/>
      <c r="B26" s="77"/>
      <c r="C26" s="78"/>
      <c r="D26" s="79"/>
      <c r="E26" s="80"/>
      <c r="F26" s="80"/>
    </row>
    <row r="27" spans="1:6" s="11" customFormat="1" x14ac:dyDescent="0.2">
      <c r="A27" s="121">
        <f>COUNT($A$7:A24)+1</f>
        <v>5</v>
      </c>
      <c r="B27" s="47" t="s">
        <v>49</v>
      </c>
      <c r="C27" s="72"/>
      <c r="D27" s="69"/>
      <c r="E27" s="70"/>
      <c r="F27" s="70"/>
    </row>
    <row r="28" spans="1:6" s="11" customFormat="1" x14ac:dyDescent="0.2">
      <c r="A28" s="117"/>
      <c r="B28" s="89" t="s">
        <v>50</v>
      </c>
      <c r="C28" s="72"/>
      <c r="D28" s="69"/>
      <c r="E28" s="70"/>
      <c r="F28" s="70"/>
    </row>
    <row r="29" spans="1:6" s="11" customFormat="1" x14ac:dyDescent="0.2">
      <c r="A29" s="117"/>
      <c r="B29" s="71" t="s">
        <v>91</v>
      </c>
      <c r="C29" s="72">
        <v>1</v>
      </c>
      <c r="D29" s="69" t="s">
        <v>1</v>
      </c>
      <c r="E29" s="28"/>
      <c r="F29" s="91">
        <f>C29*E29</f>
        <v>0</v>
      </c>
    </row>
    <row r="30" spans="1:6" s="11" customFormat="1" x14ac:dyDescent="0.2">
      <c r="A30" s="119"/>
      <c r="B30" s="74"/>
      <c r="C30" s="75"/>
      <c r="D30" s="90"/>
      <c r="E30" s="92"/>
      <c r="F30" s="92"/>
    </row>
    <row r="31" spans="1:6" s="11" customFormat="1" x14ac:dyDescent="0.2">
      <c r="A31" s="120"/>
      <c r="B31" s="77"/>
      <c r="C31" s="78"/>
      <c r="D31" s="79"/>
      <c r="E31" s="80"/>
      <c r="F31" s="80"/>
    </row>
    <row r="32" spans="1:6" s="11" customFormat="1" x14ac:dyDescent="0.2">
      <c r="A32" s="121">
        <f>COUNT($A$7:A31)+1</f>
        <v>6</v>
      </c>
      <c r="B32" s="47" t="s">
        <v>48</v>
      </c>
      <c r="C32" s="72"/>
      <c r="D32" s="69"/>
      <c r="E32" s="70"/>
      <c r="F32" s="70"/>
    </row>
    <row r="33" spans="1:6" s="11" customFormat="1" ht="25.5" x14ac:dyDescent="0.2">
      <c r="A33" s="117"/>
      <c r="B33" s="89" t="s">
        <v>67</v>
      </c>
      <c r="C33" s="72"/>
      <c r="D33" s="69"/>
      <c r="E33" s="70"/>
      <c r="F33" s="70"/>
    </row>
    <row r="34" spans="1:6" s="11" customFormat="1" x14ac:dyDescent="0.2">
      <c r="A34" s="117"/>
      <c r="B34" s="71" t="s">
        <v>91</v>
      </c>
      <c r="C34" s="72">
        <v>18</v>
      </c>
      <c r="D34" s="69" t="s">
        <v>1</v>
      </c>
      <c r="E34" s="28"/>
      <c r="F34" s="91">
        <f>C34*E34</f>
        <v>0</v>
      </c>
    </row>
    <row r="35" spans="1:6" s="11" customFormat="1" x14ac:dyDescent="0.2">
      <c r="A35" s="119"/>
      <c r="B35" s="74"/>
      <c r="C35" s="75"/>
      <c r="D35" s="90"/>
      <c r="E35" s="92"/>
      <c r="F35" s="92"/>
    </row>
    <row r="36" spans="1:6" s="11" customFormat="1" x14ac:dyDescent="0.2">
      <c r="A36" s="120"/>
      <c r="B36" s="81"/>
      <c r="C36" s="78"/>
      <c r="D36" s="79"/>
      <c r="E36" s="83"/>
      <c r="F36" s="83"/>
    </row>
    <row r="37" spans="1:6" s="11" customFormat="1" x14ac:dyDescent="0.2">
      <c r="A37" s="121">
        <f>COUNT($A$7:A36)+1</f>
        <v>7</v>
      </c>
      <c r="B37" s="47" t="s">
        <v>68</v>
      </c>
      <c r="C37" s="72"/>
      <c r="D37" s="69"/>
      <c r="E37" s="70"/>
      <c r="F37" s="70"/>
    </row>
    <row r="38" spans="1:6" s="11" customFormat="1" ht="25.5" x14ac:dyDescent="0.2">
      <c r="A38" s="117"/>
      <c r="B38" s="89" t="s">
        <v>15</v>
      </c>
      <c r="C38" s="72"/>
      <c r="D38" s="69"/>
      <c r="E38" s="70"/>
      <c r="F38" s="70"/>
    </row>
    <row r="39" spans="1:6" s="11" customFormat="1" x14ac:dyDescent="0.2">
      <c r="A39" s="117"/>
      <c r="B39" s="93" t="s">
        <v>90</v>
      </c>
      <c r="C39" s="72">
        <v>1</v>
      </c>
      <c r="D39" s="69" t="s">
        <v>1</v>
      </c>
      <c r="E39" s="28"/>
      <c r="F39" s="91">
        <f>C39*E39</f>
        <v>0</v>
      </c>
    </row>
    <row r="40" spans="1:6" s="11" customFormat="1" x14ac:dyDescent="0.2">
      <c r="A40" s="119"/>
      <c r="B40" s="94"/>
      <c r="C40" s="75"/>
      <c r="D40" s="90"/>
      <c r="E40" s="92"/>
      <c r="F40" s="92"/>
    </row>
    <row r="41" spans="1:6" s="11" customFormat="1" x14ac:dyDescent="0.2">
      <c r="A41" s="120"/>
      <c r="B41" s="77"/>
      <c r="C41" s="78"/>
      <c r="D41" s="79"/>
      <c r="E41" s="83"/>
      <c r="F41" s="83"/>
    </row>
    <row r="42" spans="1:6" s="11" customFormat="1" x14ac:dyDescent="0.2">
      <c r="A42" s="121">
        <f>COUNT($A$7:A40)+1</f>
        <v>8</v>
      </c>
      <c r="B42" s="47" t="s">
        <v>59</v>
      </c>
      <c r="C42" s="72"/>
      <c r="D42" s="69"/>
      <c r="E42" s="69"/>
      <c r="F42" s="70"/>
    </row>
    <row r="43" spans="1:6" s="11" customFormat="1" ht="102" x14ac:dyDescent="0.2">
      <c r="A43" s="117"/>
      <c r="B43" s="89" t="s">
        <v>115</v>
      </c>
      <c r="C43" s="72"/>
      <c r="D43" s="69"/>
      <c r="E43" s="70"/>
      <c r="F43" s="70"/>
    </row>
    <row r="44" spans="1:6" s="11" customFormat="1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s="11" customFormat="1" x14ac:dyDescent="0.2">
      <c r="A45" s="119"/>
      <c r="B45" s="94"/>
      <c r="C45" s="75"/>
      <c r="D45" s="90"/>
      <c r="E45" s="92"/>
      <c r="F45" s="92"/>
    </row>
    <row r="46" spans="1:6" s="1" customFormat="1" x14ac:dyDescent="0.2">
      <c r="A46" s="126"/>
      <c r="B46" s="106"/>
      <c r="C46" s="107"/>
      <c r="D46" s="108"/>
      <c r="E46" s="109"/>
      <c r="F46" s="127"/>
    </row>
    <row r="47" spans="1:6" s="11" customFormat="1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s="11" customFormat="1" ht="25.5" x14ac:dyDescent="0.2">
      <c r="A48" s="117"/>
      <c r="B48" s="89" t="s">
        <v>76</v>
      </c>
      <c r="C48" s="68"/>
      <c r="D48" s="69"/>
      <c r="E48" s="70"/>
      <c r="F48" s="91"/>
    </row>
    <row r="49" spans="1:6" s="11" customFormat="1" ht="14.25" x14ac:dyDescent="0.2">
      <c r="A49" s="117"/>
      <c r="B49" s="93"/>
      <c r="C49" s="68">
        <v>101</v>
      </c>
      <c r="D49" s="73" t="s">
        <v>22</v>
      </c>
      <c r="E49" s="28"/>
      <c r="F49" s="91">
        <f>C49*E49</f>
        <v>0</v>
      </c>
    </row>
    <row r="50" spans="1:6" s="11" customFormat="1" x14ac:dyDescent="0.2">
      <c r="A50" s="119"/>
      <c r="B50" s="94"/>
      <c r="C50" s="110"/>
      <c r="D50" s="90"/>
      <c r="E50" s="112"/>
      <c r="F50" s="92"/>
    </row>
    <row r="51" spans="1:6" s="11" customFormat="1" x14ac:dyDescent="0.2">
      <c r="A51" s="120"/>
      <c r="B51" s="77"/>
      <c r="C51" s="111"/>
      <c r="D51" s="79"/>
      <c r="E51" s="80"/>
      <c r="F51" s="83"/>
    </row>
    <row r="52" spans="1:6" s="11" customFormat="1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s="11" customFormat="1" ht="38.25" x14ac:dyDescent="0.2">
      <c r="A53" s="117"/>
      <c r="B53" s="115" t="s">
        <v>12</v>
      </c>
      <c r="C53" s="68"/>
      <c r="D53" s="69"/>
      <c r="E53" s="70"/>
      <c r="F53" s="91"/>
    </row>
    <row r="54" spans="1:6" s="11" customFormat="1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s="11" customFormat="1" x14ac:dyDescent="0.2">
      <c r="A55" s="129"/>
      <c r="B55" s="94"/>
      <c r="C55" s="110"/>
      <c r="D55" s="90"/>
      <c r="E55" s="92"/>
      <c r="F55" s="92"/>
    </row>
    <row r="56" spans="1:6" s="11" customFormat="1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Ytce7wy3ei2NZQpfxeY8jB9EIjtATUJ8haBlRdoXzh1PTVVzgKtl2TVpy0uIZsep2kPYond5QqwrqFBvX77/Gg==" saltValue="L+ULIHndRyQuBT71nDb17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4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196</v>
      </c>
      <c r="B3" s="278" t="s">
        <v>398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276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ERZ1RLdd2dbSMBdVmTalPO+Lwxw9sZ0Tt9zx7xmZaaMETdJYBgM6w8AmB9QhQ9EgsJymYkdnJ5YeV+FTI2GhYA==" saltValue="eVfWxOODbzIqAsEIUk4fsA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197</v>
      </c>
      <c r="B3" s="278" t="s">
        <v>399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278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jV6WwdO4CdVY4g2HH7O7I/O9/ieYpk71P9rrWNCSnpmY67vK3cu3+YT5LH+YqBhY+oNejAbVWrR705FIjlt7ow==" saltValue="qtIjbLANMNF2Lsppo7cbf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198</v>
      </c>
      <c r="B3" s="278" t="s">
        <v>400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280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AUgBx+5xH2eZNcVwpCR3pKskq5H1HG9RE8w8iIy6s/6d1tSXarvflj+GzVkEZaxx7U4OiKKLXA4Rqw7o/aEwJw==" saltValue="FRNQo+erZIGtvf++lMDWe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199</v>
      </c>
      <c r="B3" s="278" t="s">
        <v>401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282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dFiK+dZ+cmDOFiwy/zaTEXK1/MhUibv67s2OIB9NyuygUUBxCr+6qwhUKbJB7c6bfUICHas1i+ss3e6WAG9UkQ==" saltValue="a3M4alm4FHiprrnwXRypU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200</v>
      </c>
      <c r="B3" s="278" t="s">
        <v>402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284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d2iSZm5GHEKu1xgNKDFfpK8YAupV7O8daV7G3pjPR4MrV3oliNH73oomNhcw/kbUSv1DJWIY8g/LSWaX/EQanw==" saltValue="3IOsfjZvOGTamz+PNcUNd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201</v>
      </c>
      <c r="B3" s="278" t="s">
        <v>403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286</v>
      </c>
      <c r="C4" s="279"/>
      <c r="D4" s="280"/>
      <c r="E4" s="281"/>
      <c r="F4" s="282"/>
    </row>
    <row r="5" spans="1:7" ht="73.5" customHeight="1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.75" customHeight="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42" customHeight="1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11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202</v>
      </c>
      <c r="B3" s="278" t="s">
        <v>404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288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5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203</v>
      </c>
      <c r="B3" s="278" t="s">
        <v>405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290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10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204</v>
      </c>
      <c r="B3" s="278" t="s">
        <v>406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292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8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205</v>
      </c>
      <c r="B3" s="278" t="s">
        <v>407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294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113"/>
  <sheetViews>
    <sheetView zoomScaleNormal="100" workbookViewId="0">
      <selection activeCell="B35" sqref="B35:B36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30</v>
      </c>
      <c r="B3" s="182" t="s">
        <v>124</v>
      </c>
      <c r="C3" s="183"/>
      <c r="D3" s="184"/>
    </row>
    <row r="4" spans="1:6" x14ac:dyDescent="0.2">
      <c r="A4" s="29"/>
      <c r="B4" s="182" t="s">
        <v>157</v>
      </c>
      <c r="C4" s="183"/>
      <c r="D4" s="184"/>
    </row>
    <row r="5" spans="1:6" ht="74.25" customHeight="1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75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48</v>
      </c>
      <c r="C17" s="72"/>
      <c r="D17" s="69"/>
      <c r="E17" s="70"/>
      <c r="F17" s="70"/>
    </row>
    <row r="18" spans="1:6" ht="25.5" x14ac:dyDescent="0.2">
      <c r="A18" s="117"/>
      <c r="B18" s="89" t="s">
        <v>67</v>
      </c>
      <c r="C18" s="72"/>
      <c r="D18" s="69"/>
      <c r="E18" s="70"/>
      <c r="F18" s="70"/>
    </row>
    <row r="19" spans="1:6" x14ac:dyDescent="0.2">
      <c r="A19" s="117"/>
      <c r="B19" s="71" t="s">
        <v>91</v>
      </c>
      <c r="C19" s="72">
        <v>12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68</v>
      </c>
      <c r="C22" s="72"/>
      <c r="D22" s="69"/>
      <c r="E22" s="70"/>
      <c r="F22" s="70"/>
    </row>
    <row r="23" spans="1:6" ht="25.5" x14ac:dyDescent="0.2">
      <c r="A23" s="117"/>
      <c r="B23" s="89" t="s">
        <v>15</v>
      </c>
      <c r="C23" s="72"/>
      <c r="D23" s="69"/>
      <c r="E23" s="70"/>
      <c r="F23" s="70"/>
    </row>
    <row r="24" spans="1:6" x14ac:dyDescent="0.2">
      <c r="A24" s="117"/>
      <c r="B24" s="93" t="s">
        <v>90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9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3"/>
      <c r="F26" s="83"/>
    </row>
    <row r="27" spans="1:6" x14ac:dyDescent="0.2">
      <c r="A27" s="121">
        <f>COUNT($A$7:A25)+1</f>
        <v>5</v>
      </c>
      <c r="B27" s="47" t="s">
        <v>59</v>
      </c>
      <c r="C27" s="72"/>
      <c r="D27" s="69"/>
      <c r="E27" s="69"/>
      <c r="F27" s="70"/>
    </row>
    <row r="28" spans="1:6" ht="102" x14ac:dyDescent="0.2">
      <c r="A28" s="117"/>
      <c r="B28" s="89" t="s">
        <v>115</v>
      </c>
      <c r="C28" s="72"/>
      <c r="D28" s="69"/>
      <c r="E28" s="70"/>
      <c r="F28" s="70"/>
    </row>
    <row r="29" spans="1:6" x14ac:dyDescent="0.2">
      <c r="A29" s="117"/>
      <c r="B29" s="93"/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6"/>
      <c r="B31" s="106"/>
      <c r="C31" s="107"/>
      <c r="D31" s="108"/>
      <c r="E31" s="109"/>
      <c r="F31" s="127"/>
    </row>
    <row r="32" spans="1:6" x14ac:dyDescent="0.2">
      <c r="A32" s="121">
        <f>COUNT($A$7:A31)+1</f>
        <v>6</v>
      </c>
      <c r="B32" s="47" t="s">
        <v>19</v>
      </c>
      <c r="C32" s="68"/>
      <c r="D32" s="69"/>
      <c r="E32" s="70"/>
      <c r="F32" s="91"/>
    </row>
    <row r="33" spans="1:6" ht="25.5" x14ac:dyDescent="0.2">
      <c r="A33" s="117"/>
      <c r="B33" s="89" t="s">
        <v>76</v>
      </c>
      <c r="C33" s="68"/>
      <c r="D33" s="69"/>
      <c r="E33" s="70"/>
      <c r="F33" s="91"/>
    </row>
    <row r="34" spans="1:6" ht="14.25" x14ac:dyDescent="0.2">
      <c r="A34" s="117"/>
      <c r="B34" s="93"/>
      <c r="C34" s="68">
        <v>75</v>
      </c>
      <c r="D34" s="73" t="s">
        <v>22</v>
      </c>
      <c r="E34" s="28"/>
      <c r="F34" s="91">
        <f>C34*E34</f>
        <v>0</v>
      </c>
    </row>
    <row r="35" spans="1:6" x14ac:dyDescent="0.2">
      <c r="A35" s="119"/>
      <c r="B35" s="94"/>
      <c r="C35" s="110"/>
      <c r="D35" s="90"/>
      <c r="E35" s="112"/>
      <c r="F35" s="92"/>
    </row>
    <row r="36" spans="1:6" x14ac:dyDescent="0.2">
      <c r="A36" s="120"/>
      <c r="B36" s="77"/>
      <c r="C36" s="111"/>
      <c r="D36" s="79"/>
      <c r="E36" s="80"/>
      <c r="F36" s="83"/>
    </row>
    <row r="37" spans="1:6" x14ac:dyDescent="0.2">
      <c r="A37" s="121">
        <f>COUNT($A$7:A36)+1</f>
        <v>7</v>
      </c>
      <c r="B37" s="47" t="s">
        <v>77</v>
      </c>
      <c r="C37" s="68"/>
      <c r="D37" s="69"/>
      <c r="E37" s="91"/>
      <c r="F37" s="91"/>
    </row>
    <row r="38" spans="1:6" ht="27" customHeight="1" x14ac:dyDescent="0.2">
      <c r="A38" s="117"/>
      <c r="B38" s="115" t="s">
        <v>12</v>
      </c>
      <c r="C38" s="68"/>
      <c r="D38" s="69"/>
      <c r="E38" s="70"/>
      <c r="F38" s="91"/>
    </row>
    <row r="39" spans="1:6" x14ac:dyDescent="0.2">
      <c r="A39" s="128"/>
      <c r="B39" s="93"/>
      <c r="C39" s="68"/>
      <c r="D39" s="113">
        <v>0.1</v>
      </c>
      <c r="E39" s="70"/>
      <c r="F39" s="91">
        <f>D39*(SUM(F9:F34))</f>
        <v>0</v>
      </c>
    </row>
    <row r="40" spans="1:6" x14ac:dyDescent="0.2">
      <c r="A40" s="129"/>
      <c r="B40" s="94"/>
      <c r="C40" s="110"/>
      <c r="D40" s="90"/>
      <c r="E40" s="92"/>
      <c r="F40" s="92"/>
    </row>
    <row r="41" spans="1:6" x14ac:dyDescent="0.2">
      <c r="A41" s="61"/>
      <c r="B41" s="48" t="s">
        <v>2</v>
      </c>
      <c r="C41" s="49"/>
      <c r="D41" s="50"/>
      <c r="E41" s="51" t="s">
        <v>26</v>
      </c>
      <c r="F41" s="52">
        <f>SUM(F9:F40)</f>
        <v>0</v>
      </c>
    </row>
    <row r="42" spans="1:6" x14ac:dyDescent="0.2">
      <c r="A42" s="35"/>
      <c r="B42" s="35"/>
      <c r="C42" s="35"/>
      <c r="E42" s="35"/>
      <c r="F42" s="35"/>
    </row>
    <row r="43" spans="1:6" x14ac:dyDescent="0.2">
      <c r="A43" s="35"/>
      <c r="B43" s="35"/>
      <c r="C43" s="35"/>
      <c r="E43" s="35"/>
      <c r="F43" s="35"/>
    </row>
    <row r="44" spans="1:6" x14ac:dyDescent="0.2">
      <c r="A44" s="35"/>
      <c r="B44" s="35"/>
      <c r="C44" s="35"/>
      <c r="E44" s="35"/>
      <c r="F44" s="35"/>
    </row>
    <row r="45" spans="1:6" x14ac:dyDescent="0.2">
      <c r="A45" s="35"/>
      <c r="B45" s="35"/>
      <c r="C45" s="35"/>
      <c r="E45" s="35"/>
      <c r="F45" s="35"/>
    </row>
    <row r="46" spans="1:6" x14ac:dyDescent="0.2">
      <c r="A46" s="35"/>
      <c r="B46" s="35"/>
      <c r="C46" s="35"/>
      <c r="E46" s="35"/>
      <c r="F46" s="35"/>
    </row>
    <row r="47" spans="1:6" x14ac:dyDescent="0.2">
      <c r="A47" s="35"/>
      <c r="B47" s="35"/>
      <c r="C47" s="35"/>
      <c r="E47" s="35"/>
      <c r="F47" s="35"/>
    </row>
    <row r="48" spans="1:6" x14ac:dyDescent="0.2">
      <c r="A48" s="35"/>
      <c r="B48" s="35"/>
      <c r="C48" s="35"/>
      <c r="E48" s="35"/>
      <c r="F48" s="35"/>
    </row>
    <row r="49" spans="1:6" x14ac:dyDescent="0.2">
      <c r="A49" s="35"/>
      <c r="B49" s="35"/>
      <c r="C49" s="35"/>
      <c r="E49" s="35"/>
      <c r="F49" s="35"/>
    </row>
    <row r="50" spans="1:6" x14ac:dyDescent="0.2">
      <c r="A50" s="35"/>
      <c r="B50" s="35"/>
      <c r="C50" s="35"/>
      <c r="E50" s="35"/>
      <c r="F50" s="35"/>
    </row>
    <row r="51" spans="1:6" x14ac:dyDescent="0.2">
      <c r="A51" s="35"/>
      <c r="B51" s="35"/>
      <c r="C51" s="35"/>
      <c r="E51" s="35"/>
      <c r="F51" s="35"/>
    </row>
    <row r="52" spans="1:6" x14ac:dyDescent="0.2">
      <c r="A52" s="35"/>
      <c r="B52" s="35"/>
      <c r="C52" s="35"/>
      <c r="E52" s="35"/>
      <c r="F52" s="35"/>
    </row>
    <row r="53" spans="1:6" x14ac:dyDescent="0.2">
      <c r="A53" s="35"/>
      <c r="B53" s="35"/>
      <c r="C53" s="35"/>
      <c r="E53" s="35"/>
      <c r="F53" s="35"/>
    </row>
    <row r="54" spans="1:6" x14ac:dyDescent="0.2">
      <c r="A54" s="35"/>
      <c r="B54" s="35"/>
      <c r="C54" s="35"/>
      <c r="E54" s="35"/>
      <c r="F54" s="35"/>
    </row>
    <row r="55" spans="1:6" x14ac:dyDescent="0.2">
      <c r="A55" s="35"/>
      <c r="B55" s="35"/>
      <c r="C55" s="35"/>
      <c r="E55" s="35"/>
      <c r="F55" s="35"/>
    </row>
    <row r="56" spans="1:6" x14ac:dyDescent="0.2">
      <c r="A56" s="35"/>
      <c r="B56" s="35"/>
      <c r="C56" s="35"/>
      <c r="E56" s="35"/>
      <c r="F56" s="35"/>
    </row>
    <row r="57" spans="1:6" x14ac:dyDescent="0.2">
      <c r="A57" s="35"/>
      <c r="B57" s="35"/>
      <c r="C57" s="35"/>
      <c r="E57" s="35"/>
      <c r="F57" s="35"/>
    </row>
    <row r="58" spans="1:6" x14ac:dyDescent="0.2">
      <c r="A58" s="35"/>
      <c r="B58" s="35"/>
      <c r="C58" s="35"/>
      <c r="E58" s="35"/>
      <c r="F58" s="35"/>
    </row>
    <row r="59" spans="1:6" x14ac:dyDescent="0.2">
      <c r="A59" s="35"/>
      <c r="B59" s="35"/>
      <c r="C59" s="35"/>
      <c r="E59" s="35"/>
      <c r="F59" s="35"/>
    </row>
    <row r="60" spans="1:6" x14ac:dyDescent="0.2">
      <c r="A60" s="35"/>
      <c r="B60" s="35"/>
      <c r="C60" s="35"/>
      <c r="E60" s="35"/>
      <c r="F60" s="35"/>
    </row>
    <row r="61" spans="1:6" x14ac:dyDescent="0.2">
      <c r="A61" s="35"/>
      <c r="B61" s="35"/>
      <c r="C61" s="35"/>
      <c r="E61" s="35"/>
      <c r="F61" s="35"/>
    </row>
    <row r="62" spans="1:6" x14ac:dyDescent="0.2">
      <c r="A62" s="35"/>
      <c r="B62" s="35"/>
      <c r="C62" s="35"/>
      <c r="E62" s="35"/>
      <c r="F62" s="35"/>
    </row>
    <row r="63" spans="1:6" x14ac:dyDescent="0.2">
      <c r="A63" s="35"/>
      <c r="B63" s="35"/>
      <c r="C63" s="35"/>
      <c r="E63" s="35"/>
      <c r="F63" s="35"/>
    </row>
    <row r="64" spans="1:6" x14ac:dyDescent="0.2">
      <c r="A64" s="35"/>
      <c r="B64" s="35"/>
      <c r="C64" s="35"/>
      <c r="E64" s="35"/>
      <c r="F64" s="35"/>
    </row>
    <row r="65" spans="1:6" x14ac:dyDescent="0.2">
      <c r="A65" s="35"/>
      <c r="B65" s="35"/>
      <c r="C65" s="35"/>
      <c r="E65" s="35"/>
      <c r="F65" s="35"/>
    </row>
    <row r="66" spans="1:6" x14ac:dyDescent="0.2">
      <c r="A66" s="35"/>
      <c r="B66" s="35"/>
      <c r="C66" s="35"/>
      <c r="E66" s="35"/>
      <c r="F66" s="35"/>
    </row>
    <row r="67" spans="1:6" x14ac:dyDescent="0.2">
      <c r="A67" s="35"/>
      <c r="B67" s="35"/>
      <c r="C67" s="35"/>
      <c r="E67" s="35"/>
      <c r="F67" s="35"/>
    </row>
    <row r="68" spans="1:6" x14ac:dyDescent="0.2">
      <c r="A68" s="35"/>
      <c r="B68" s="35"/>
      <c r="C68" s="35"/>
      <c r="E68" s="35"/>
      <c r="F68" s="35"/>
    </row>
    <row r="69" spans="1:6" x14ac:dyDescent="0.2">
      <c r="A69" s="35"/>
      <c r="B69" s="35"/>
      <c r="C69" s="35"/>
      <c r="E69" s="35"/>
      <c r="F69" s="35"/>
    </row>
    <row r="70" spans="1:6" x14ac:dyDescent="0.2">
      <c r="A70" s="35"/>
      <c r="B70" s="35"/>
      <c r="C70" s="35"/>
      <c r="E70" s="35"/>
      <c r="F70" s="35"/>
    </row>
    <row r="71" spans="1:6" x14ac:dyDescent="0.2">
      <c r="A71" s="35"/>
      <c r="B71" s="35"/>
      <c r="C71" s="35"/>
      <c r="E71" s="35"/>
      <c r="F71" s="35"/>
    </row>
    <row r="72" spans="1:6" x14ac:dyDescent="0.2">
      <c r="A72" s="35"/>
      <c r="B72" s="35"/>
      <c r="C72" s="35"/>
      <c r="E72" s="35"/>
      <c r="F72" s="35"/>
    </row>
    <row r="73" spans="1:6" x14ac:dyDescent="0.2">
      <c r="A73" s="35"/>
      <c r="B73" s="35"/>
      <c r="C73" s="35"/>
      <c r="E73" s="35"/>
      <c r="F73" s="35"/>
    </row>
    <row r="74" spans="1:6" x14ac:dyDescent="0.2">
      <c r="A74" s="35"/>
      <c r="B74" s="35"/>
      <c r="C74" s="35"/>
      <c r="E74" s="35"/>
      <c r="F74" s="35"/>
    </row>
    <row r="75" spans="1:6" x14ac:dyDescent="0.2">
      <c r="A75" s="35"/>
      <c r="B75" s="35"/>
      <c r="C75" s="35"/>
      <c r="E75" s="35"/>
      <c r="F75" s="35"/>
    </row>
    <row r="76" spans="1:6" x14ac:dyDescent="0.2">
      <c r="A76" s="35"/>
      <c r="B76" s="35"/>
      <c r="C76" s="35"/>
      <c r="E76" s="35"/>
      <c r="F76" s="35"/>
    </row>
    <row r="77" spans="1:6" x14ac:dyDescent="0.2">
      <c r="A77" s="35"/>
      <c r="B77" s="35"/>
      <c r="C77" s="35"/>
      <c r="E77" s="35"/>
      <c r="F77" s="35"/>
    </row>
    <row r="78" spans="1:6" x14ac:dyDescent="0.2">
      <c r="A78" s="35"/>
      <c r="B78" s="35"/>
      <c r="C78" s="35"/>
      <c r="E78" s="35"/>
      <c r="F78" s="35"/>
    </row>
    <row r="79" spans="1:6" x14ac:dyDescent="0.2">
      <c r="A79" s="35"/>
      <c r="B79" s="35"/>
      <c r="C79" s="35"/>
      <c r="E79" s="35"/>
      <c r="F79" s="35"/>
    </row>
    <row r="80" spans="1:6" x14ac:dyDescent="0.2">
      <c r="A80" s="35"/>
      <c r="B80" s="35"/>
      <c r="C80" s="35"/>
      <c r="E80" s="35"/>
      <c r="F80" s="35"/>
    </row>
    <row r="81" spans="1:6" x14ac:dyDescent="0.2">
      <c r="A81" s="35"/>
      <c r="B81" s="35"/>
      <c r="C81" s="35"/>
      <c r="E81" s="35"/>
      <c r="F81" s="35"/>
    </row>
    <row r="82" spans="1:6" x14ac:dyDescent="0.2">
      <c r="A82" s="35"/>
      <c r="B82" s="35"/>
      <c r="C82" s="35"/>
      <c r="E82" s="35"/>
      <c r="F82" s="35"/>
    </row>
    <row r="83" spans="1:6" x14ac:dyDescent="0.2">
      <c r="A83" s="35"/>
      <c r="B83" s="35"/>
      <c r="C83" s="35"/>
      <c r="E83" s="35"/>
      <c r="F83" s="35"/>
    </row>
    <row r="84" spans="1:6" x14ac:dyDescent="0.2">
      <c r="A84" s="35"/>
      <c r="B84" s="35"/>
      <c r="C84" s="35"/>
      <c r="E84" s="35"/>
      <c r="F84" s="35"/>
    </row>
    <row r="85" spans="1:6" x14ac:dyDescent="0.2">
      <c r="A85" s="35"/>
      <c r="B85" s="35"/>
      <c r="C85" s="35"/>
      <c r="E85" s="35"/>
      <c r="F85" s="35"/>
    </row>
    <row r="86" spans="1:6" x14ac:dyDescent="0.2">
      <c r="A86" s="35"/>
      <c r="B86" s="35"/>
      <c r="C86" s="35"/>
      <c r="E86" s="35"/>
      <c r="F86" s="35"/>
    </row>
    <row r="87" spans="1:6" x14ac:dyDescent="0.2">
      <c r="A87" s="35"/>
      <c r="B87" s="35"/>
      <c r="C87" s="35"/>
      <c r="E87" s="35"/>
      <c r="F87" s="35"/>
    </row>
    <row r="88" spans="1:6" x14ac:dyDescent="0.2">
      <c r="A88" s="35"/>
      <c r="B88" s="35"/>
      <c r="C88" s="35"/>
      <c r="E88" s="35"/>
      <c r="F88" s="35"/>
    </row>
    <row r="89" spans="1:6" x14ac:dyDescent="0.2">
      <c r="A89" s="35"/>
      <c r="B89" s="35"/>
      <c r="C89" s="35"/>
      <c r="E89" s="35"/>
      <c r="F89" s="35"/>
    </row>
    <row r="90" spans="1:6" x14ac:dyDescent="0.2">
      <c r="A90" s="35"/>
      <c r="B90" s="35"/>
      <c r="C90" s="35"/>
      <c r="E90" s="35"/>
      <c r="F90" s="35"/>
    </row>
    <row r="91" spans="1:6" x14ac:dyDescent="0.2">
      <c r="A91" s="35"/>
      <c r="B91" s="35"/>
      <c r="C91" s="35"/>
      <c r="E91" s="35"/>
      <c r="F91" s="35"/>
    </row>
    <row r="92" spans="1:6" x14ac:dyDescent="0.2">
      <c r="A92" s="35"/>
      <c r="B92" s="35"/>
      <c r="C92" s="35"/>
      <c r="E92" s="35"/>
      <c r="F92" s="35"/>
    </row>
    <row r="93" spans="1:6" x14ac:dyDescent="0.2">
      <c r="A93" s="35"/>
      <c r="B93" s="35"/>
      <c r="C93" s="35"/>
      <c r="E93" s="35"/>
      <c r="F93" s="35"/>
    </row>
    <row r="94" spans="1:6" x14ac:dyDescent="0.2">
      <c r="A94" s="35"/>
      <c r="B94" s="35"/>
      <c r="C94" s="35"/>
      <c r="E94" s="35"/>
      <c r="F94" s="35"/>
    </row>
    <row r="95" spans="1:6" x14ac:dyDescent="0.2">
      <c r="A95" s="35"/>
      <c r="B95" s="35"/>
      <c r="C95" s="35"/>
      <c r="E95" s="35"/>
      <c r="F95" s="35"/>
    </row>
    <row r="96" spans="1:6" x14ac:dyDescent="0.2">
      <c r="A96" s="35"/>
      <c r="B96" s="35"/>
      <c r="C96" s="35"/>
      <c r="E96" s="35"/>
      <c r="F96" s="35"/>
    </row>
    <row r="97" spans="1:6" x14ac:dyDescent="0.2">
      <c r="A97" s="35"/>
      <c r="B97" s="35"/>
      <c r="C97" s="35"/>
      <c r="E97" s="35"/>
      <c r="F97" s="35"/>
    </row>
    <row r="98" spans="1:6" x14ac:dyDescent="0.2">
      <c r="A98" s="35"/>
      <c r="B98" s="35"/>
      <c r="C98" s="35"/>
      <c r="E98" s="35"/>
      <c r="F98" s="35"/>
    </row>
    <row r="99" spans="1:6" x14ac:dyDescent="0.2">
      <c r="A99" s="35"/>
      <c r="B99" s="35"/>
      <c r="C99" s="35"/>
      <c r="E99" s="35"/>
      <c r="F99" s="35"/>
    </row>
    <row r="100" spans="1:6" x14ac:dyDescent="0.2">
      <c r="A100" s="35"/>
      <c r="B100" s="35"/>
      <c r="C100" s="35"/>
      <c r="E100" s="35"/>
      <c r="F100" s="35"/>
    </row>
    <row r="101" spans="1:6" x14ac:dyDescent="0.2">
      <c r="A101" s="35"/>
      <c r="B101" s="35"/>
      <c r="C101" s="35"/>
      <c r="E101" s="35"/>
      <c r="F101" s="35"/>
    </row>
    <row r="102" spans="1:6" x14ac:dyDescent="0.2">
      <c r="A102" s="35"/>
      <c r="B102" s="35"/>
      <c r="C102" s="35"/>
      <c r="E102" s="35"/>
      <c r="F102" s="35"/>
    </row>
    <row r="103" spans="1:6" x14ac:dyDescent="0.2">
      <c r="A103" s="35"/>
      <c r="B103" s="35"/>
      <c r="C103" s="35"/>
      <c r="E103" s="35"/>
      <c r="F103" s="35"/>
    </row>
    <row r="104" spans="1:6" x14ac:dyDescent="0.2">
      <c r="A104" s="35"/>
      <c r="B104" s="35"/>
      <c r="C104" s="35"/>
      <c r="E104" s="35"/>
      <c r="F104" s="35"/>
    </row>
    <row r="105" spans="1:6" x14ac:dyDescent="0.2">
      <c r="A105" s="35"/>
      <c r="B105" s="35"/>
      <c r="C105" s="35"/>
      <c r="E105" s="35"/>
      <c r="F105" s="35"/>
    </row>
    <row r="106" spans="1:6" x14ac:dyDescent="0.2">
      <c r="A106" s="35"/>
      <c r="B106" s="35"/>
      <c r="C106" s="35"/>
      <c r="E106" s="35"/>
      <c r="F106" s="35"/>
    </row>
    <row r="107" spans="1:6" x14ac:dyDescent="0.2">
      <c r="A107" s="35"/>
      <c r="B107" s="35"/>
      <c r="C107" s="35"/>
      <c r="E107" s="35"/>
      <c r="F107" s="35"/>
    </row>
    <row r="108" spans="1:6" x14ac:dyDescent="0.2">
      <c r="A108" s="35"/>
      <c r="B108" s="35"/>
      <c r="C108" s="35"/>
      <c r="E108" s="35"/>
      <c r="F108" s="35"/>
    </row>
    <row r="109" spans="1:6" x14ac:dyDescent="0.2">
      <c r="A109" s="35"/>
      <c r="B109" s="35"/>
      <c r="C109" s="35"/>
      <c r="E109" s="35"/>
      <c r="F109" s="35"/>
    </row>
    <row r="110" spans="1:6" x14ac:dyDescent="0.2">
      <c r="A110" s="35"/>
      <c r="B110" s="35"/>
      <c r="C110" s="35"/>
      <c r="E110" s="35"/>
      <c r="F110" s="35"/>
    </row>
    <row r="111" spans="1:6" x14ac:dyDescent="0.2">
      <c r="A111" s="35"/>
      <c r="B111" s="35"/>
      <c r="C111" s="35"/>
      <c r="E111" s="35"/>
      <c r="F111" s="35"/>
    </row>
    <row r="112" spans="1:6" x14ac:dyDescent="0.2">
      <c r="A112" s="35"/>
      <c r="B112" s="35"/>
      <c r="C112" s="35"/>
      <c r="E112" s="35"/>
      <c r="F112" s="35"/>
    </row>
    <row r="113" spans="1:6" x14ac:dyDescent="0.2">
      <c r="A113" s="35"/>
      <c r="B113" s="35"/>
      <c r="C113" s="35"/>
      <c r="E113" s="35"/>
      <c r="F113" s="35"/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2" manualBreakCount="2">
    <brk id="47" max="5" man="1"/>
    <brk id="78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11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206</v>
      </c>
      <c r="B3" s="278" t="s">
        <v>408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296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topLeftCell="A19" zoomScaleNormal="100" zoomScaleSheetLayoutView="100" workbookViewId="0">
      <selection activeCell="E33" sqref="E33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207</v>
      </c>
      <c r="B3" s="278" t="s">
        <v>409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298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46</v>
      </c>
      <c r="C15" s="7"/>
      <c r="D15" s="38"/>
      <c r="E15" s="294"/>
      <c r="F15" s="294"/>
    </row>
    <row r="16" spans="1:7" x14ac:dyDescent="0.2">
      <c r="B16" s="289" t="s">
        <v>47</v>
      </c>
      <c r="C16" s="7"/>
      <c r="D16" s="38"/>
      <c r="E16" s="294"/>
      <c r="F16" s="294"/>
    </row>
    <row r="17" spans="1:6" x14ac:dyDescent="0.2">
      <c r="A17" s="187"/>
      <c r="B17" s="296" t="s">
        <v>212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" si="1">C21*E21</f>
        <v>0</v>
      </c>
    </row>
    <row r="22" spans="1:6" x14ac:dyDescent="0.2">
      <c r="B22" s="35"/>
      <c r="C22" s="7"/>
      <c r="D22" s="38"/>
      <c r="E22" s="299"/>
      <c r="F22" s="294"/>
    </row>
    <row r="23" spans="1:6" x14ac:dyDescent="0.2">
      <c r="A23" s="187">
        <f>COUNT($A$7:A22)+1</f>
        <v>5</v>
      </c>
      <c r="B23" s="293" t="s">
        <v>38</v>
      </c>
      <c r="C23" s="7"/>
      <c r="D23" s="38"/>
      <c r="E23" s="294"/>
      <c r="F23" s="294"/>
    </row>
    <row r="24" spans="1:6" ht="51" x14ac:dyDescent="0.2">
      <c r="B24" s="289" t="s">
        <v>39</v>
      </c>
      <c r="C24" s="7"/>
      <c r="D24" s="38"/>
      <c r="E24" s="294"/>
      <c r="F24" s="294"/>
    </row>
    <row r="25" spans="1:6" x14ac:dyDescent="0.2">
      <c r="B25" s="296" t="s">
        <v>43</v>
      </c>
      <c r="C25" s="7">
        <v>1</v>
      </c>
      <c r="D25" s="38" t="s">
        <v>1</v>
      </c>
      <c r="E25" s="298"/>
      <c r="F25" s="299">
        <f>C25*E25</f>
        <v>0</v>
      </c>
    </row>
    <row r="26" spans="1:6" x14ac:dyDescent="0.2">
      <c r="B26" s="296"/>
      <c r="C26" s="7"/>
      <c r="D26" s="38"/>
      <c r="E26" s="299"/>
      <c r="F26" s="299"/>
    </row>
    <row r="27" spans="1:6" x14ac:dyDescent="0.2">
      <c r="A27" s="187">
        <f>COUNT($A$7:A26)+1</f>
        <v>6</v>
      </c>
      <c r="B27" s="293" t="s">
        <v>68</v>
      </c>
      <c r="C27" s="7"/>
      <c r="D27" s="38"/>
      <c r="E27" s="294"/>
      <c r="F27" s="294"/>
    </row>
    <row r="28" spans="1:6" ht="38.25" x14ac:dyDescent="0.2">
      <c r="B28" s="289" t="s">
        <v>15</v>
      </c>
      <c r="C28" s="7"/>
      <c r="D28" s="38"/>
      <c r="E28" s="294"/>
      <c r="F28" s="294"/>
    </row>
    <row r="29" spans="1:6" x14ac:dyDescent="0.2">
      <c r="B29" s="35" t="s">
        <v>90</v>
      </c>
      <c r="C29" s="7">
        <v>1</v>
      </c>
      <c r="D29" s="38" t="s">
        <v>1</v>
      </c>
      <c r="E29" s="298"/>
      <c r="F29" s="299">
        <f>C29*E29</f>
        <v>0</v>
      </c>
    </row>
    <row r="30" spans="1:6" x14ac:dyDescent="0.2">
      <c r="B30" s="35"/>
      <c r="C30" s="7"/>
      <c r="D30" s="38"/>
      <c r="E30" s="294"/>
      <c r="F30" s="294"/>
    </row>
    <row r="31" spans="1:6" x14ac:dyDescent="0.2">
      <c r="A31" s="187">
        <f>COUNT($A$7:A30)+1</f>
        <v>7</v>
      </c>
      <c r="B31" s="293" t="s">
        <v>19</v>
      </c>
      <c r="C31" s="7"/>
      <c r="D31" s="38"/>
      <c r="E31" s="294"/>
      <c r="F31" s="299"/>
    </row>
    <row r="32" spans="1:6" ht="38.25" x14ac:dyDescent="0.2">
      <c r="B32" s="289" t="s">
        <v>76</v>
      </c>
      <c r="C32" s="7"/>
      <c r="D32" s="38"/>
      <c r="E32" s="294"/>
      <c r="F32" s="299"/>
    </row>
    <row r="33" spans="1:6" ht="14.25" x14ac:dyDescent="0.2">
      <c r="B33" s="35"/>
      <c r="C33" s="7">
        <v>4</v>
      </c>
      <c r="D33" s="297" t="s">
        <v>22</v>
      </c>
      <c r="E33" s="298"/>
      <c r="F33" s="299">
        <f>C33*E33</f>
        <v>0</v>
      </c>
    </row>
    <row r="34" spans="1:6" x14ac:dyDescent="0.2">
      <c r="B34" s="35"/>
      <c r="C34" s="7"/>
      <c r="D34" s="38"/>
      <c r="E34" s="294"/>
      <c r="F34" s="299"/>
    </row>
    <row r="35" spans="1:6" x14ac:dyDescent="0.2">
      <c r="A35" s="187">
        <f>COUNT($A$7:A34)+1</f>
        <v>8</v>
      </c>
      <c r="B35" s="293" t="s">
        <v>77</v>
      </c>
      <c r="C35" s="7"/>
      <c r="D35" s="38"/>
      <c r="E35" s="299"/>
      <c r="F35" s="299"/>
    </row>
    <row r="36" spans="1:6" ht="38.25" x14ac:dyDescent="0.2">
      <c r="B36" s="316" t="s">
        <v>12</v>
      </c>
      <c r="C36" s="7"/>
      <c r="D36" s="38"/>
      <c r="E36" s="294"/>
      <c r="F36" s="299"/>
    </row>
    <row r="37" spans="1:6" x14ac:dyDescent="0.2">
      <c r="A37" s="189"/>
      <c r="B37" s="35"/>
      <c r="C37" s="7"/>
      <c r="D37" s="337">
        <v>0.1</v>
      </c>
      <c r="E37" s="294"/>
      <c r="F37" s="299">
        <f>D37*(SUM(F9:F33))</f>
        <v>0</v>
      </c>
    </row>
    <row r="38" spans="1:6" x14ac:dyDescent="0.2">
      <c r="A38" s="189"/>
      <c r="B38" s="35"/>
      <c r="C38" s="7"/>
      <c r="D38" s="38"/>
      <c r="E38" s="299"/>
      <c r="F38" s="299"/>
    </row>
    <row r="39" spans="1:6" x14ac:dyDescent="0.2">
      <c r="A39" s="338"/>
      <c r="B39" s="48" t="s">
        <v>2</v>
      </c>
      <c r="C39" s="49"/>
      <c r="D39" s="50"/>
      <c r="E39" s="51" t="s">
        <v>26</v>
      </c>
      <c r="F39" s="52">
        <f>SUM(F8:F38)</f>
        <v>0</v>
      </c>
    </row>
    <row r="40" spans="1:6" x14ac:dyDescent="0.2">
      <c r="A40" s="189"/>
      <c r="B40" s="35"/>
      <c r="C40" s="7"/>
      <c r="D40" s="11"/>
      <c r="E40" s="42"/>
      <c r="F40" s="42"/>
    </row>
  </sheetData>
  <sheetProtection password="CF65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208</v>
      </c>
      <c r="B3" s="278" t="s">
        <v>410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300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rhh6COvb8f8Yun95CCdOLNcYmwj3OTbRBvzq9MldzlwFwADUmcV0wJW9+MN5Qp8eV+KdYm8PIboiiXqzsoAfRg==" saltValue="O22bFqrPcG0QAUvq8To/Q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8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209</v>
      </c>
      <c r="B3" s="278" t="s">
        <v>411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302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ygObNdsHhsh5dPGUNhUXxbLCad2ShY9nNHaCV+zqjuDZq1Tz1MxBPc92GIVtNlzFQoGekS435Ch6+OhCLkyuUg==" saltValue="sRRk7aQIhiOrcp5T+V/rpQ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8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210</v>
      </c>
      <c r="B3" s="278" t="s">
        <v>412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304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uL7x8CHGIps0YDNoKaOiap4Le5LgF3TCBfJPYOI6rZBLEtM4IHYAWwcYDTvlTCCkr0MuFhpBnSOmWoYfBHO7vA==" saltValue="67dltk3uGgz48avYKvtTg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0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211</v>
      </c>
      <c r="B3" s="278" t="s">
        <v>413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306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LlmZ8C/Y/lEX/HLT6Hodx3x94Hn3aixFHOuPS8l5d4ceQ9WyH9CK97iqdydQl0NOPuMBJejT1/nAD7phw9ICVA==" saltValue="qbQLJQzc+jiAZF1NMMRdl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2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308</v>
      </c>
      <c r="B3" s="278" t="s">
        <v>414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309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G5zstfvYkCU73Xd8tZ3y4Dcb4XOmRg9ZJywyHxbLMZ4ylTBNvYKqfwjZGmh9CnZRihbVehQcA/omwtVDghOpDA==" saltValue="3iOHt9B/b0R+QkCQMxeAyA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8" zoomScaleNormal="100" zoomScaleSheetLayoutView="100" workbookViewId="0">
      <selection activeCell="H69" sqref="H69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311</v>
      </c>
      <c r="B3" s="278" t="s">
        <v>415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312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Qswacl1xDuFnVGhoF0DcEqf1lp7N9kYtg7YTKPyEKn0uTxB7pxnvX+0lLLaJ6wo8DrREn0N5pOEDI6kkN9rtsQ==" saltValue="bALb1xGW12tK/zVHJZW/w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2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314</v>
      </c>
      <c r="B3" s="278" t="s">
        <v>416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315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y21dYYI8yCe7CJy5eZ+9rWOfDsZv2F/ULZ1WbF6SnrCVAvw6Tji30zWC6V16h/uZovBPJHj9Cav7ICMR6TllNA==" saltValue="cogzlP+gdKGmaOWXfhVzA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31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317</v>
      </c>
      <c r="B3" s="278" t="s">
        <v>417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318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W+nyFqP+HaJeV7bRL7d9gMdlQCh9xoYgTq/py5RbZKZBrzXSmsSzW/h5T98c1LUcDchH7tYM93R2Fn+nKF948Q==" saltValue="bD8UhQinVcBNTtQsr0UAb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16" zoomScaleNormal="100" zoomScaleSheetLayoutView="50" workbookViewId="0">
      <selection activeCell="E34" sqref="E34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31</v>
      </c>
      <c r="B3" s="182" t="s">
        <v>125</v>
      </c>
      <c r="C3" s="183"/>
      <c r="D3" s="184"/>
    </row>
    <row r="4" spans="1:6" x14ac:dyDescent="0.2">
      <c r="A4" s="29"/>
      <c r="B4" s="182" t="s">
        <v>158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164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81"/>
      <c r="C11" s="78"/>
      <c r="D11" s="82"/>
      <c r="E11" s="83"/>
      <c r="F11" s="83"/>
    </row>
    <row r="12" spans="1:6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x14ac:dyDescent="0.2">
      <c r="A13" s="117"/>
      <c r="B13" s="89" t="s">
        <v>41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4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x14ac:dyDescent="0.2">
      <c r="A18" s="117"/>
      <c r="B18" s="89" t="s">
        <v>45</v>
      </c>
      <c r="C18" s="72"/>
      <c r="D18" s="69"/>
      <c r="E18" s="70"/>
      <c r="F18" s="70"/>
    </row>
    <row r="19" spans="1:6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s="11" customFormat="1" x14ac:dyDescent="0.2">
      <c r="A21" s="190"/>
      <c r="B21" s="191"/>
      <c r="C21" s="78"/>
      <c r="D21" s="79"/>
      <c r="E21" s="80"/>
      <c r="F21" s="80"/>
    </row>
    <row r="22" spans="1:6" s="11" customFormat="1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s="11" customFormat="1" x14ac:dyDescent="0.2">
      <c r="A23" s="117"/>
      <c r="B23" s="89" t="s">
        <v>47</v>
      </c>
      <c r="C23" s="72"/>
      <c r="D23" s="69"/>
      <c r="E23" s="70"/>
      <c r="F23" s="70"/>
    </row>
    <row r="24" spans="1:6" s="11" customFormat="1" x14ac:dyDescent="0.2">
      <c r="A24" s="117"/>
      <c r="B24" s="71" t="s">
        <v>212</v>
      </c>
      <c r="C24" s="72">
        <v>1</v>
      </c>
      <c r="D24" s="69" t="s">
        <v>1</v>
      </c>
      <c r="E24" s="28"/>
      <c r="F24" s="91">
        <f>C24*E24</f>
        <v>0</v>
      </c>
    </row>
    <row r="25" spans="1:6" s="11" customFormat="1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0"/>
      <c r="F26" s="80"/>
    </row>
    <row r="27" spans="1:6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ht="25.5" x14ac:dyDescent="0.2">
      <c r="A28" s="117"/>
      <c r="B28" s="89" t="s">
        <v>67</v>
      </c>
      <c r="C28" s="72"/>
      <c r="D28" s="69"/>
      <c r="E28" s="70"/>
      <c r="F28" s="70"/>
    </row>
    <row r="29" spans="1:6" x14ac:dyDescent="0.2">
      <c r="A29" s="117"/>
      <c r="B29" s="71" t="s">
        <v>91</v>
      </c>
      <c r="C29" s="72">
        <v>31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74"/>
      <c r="C30" s="75"/>
      <c r="D30" s="90"/>
      <c r="E30" s="92"/>
      <c r="F30" s="92"/>
    </row>
    <row r="31" spans="1:6" x14ac:dyDescent="0.2">
      <c r="A31" s="120"/>
      <c r="B31" s="81"/>
      <c r="C31" s="78"/>
      <c r="D31" s="79"/>
      <c r="E31" s="83"/>
      <c r="F31" s="83"/>
    </row>
    <row r="32" spans="1:6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ht="25.5" x14ac:dyDescent="0.2">
      <c r="A33" s="117"/>
      <c r="B33" s="89" t="s">
        <v>15</v>
      </c>
      <c r="C33" s="72"/>
      <c r="D33" s="69"/>
      <c r="E33" s="70"/>
      <c r="F33" s="70"/>
    </row>
    <row r="34" spans="1:6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s="11" customFormat="1" x14ac:dyDescent="0.2">
      <c r="A36" s="120"/>
      <c r="B36" s="77"/>
      <c r="C36" s="78"/>
      <c r="D36" s="79"/>
      <c r="E36" s="80"/>
      <c r="F36" s="80"/>
    </row>
    <row r="37" spans="1:6" s="11" customFormat="1" x14ac:dyDescent="0.2">
      <c r="A37" s="121">
        <f>COUNT($A$7:A34)+1</f>
        <v>7</v>
      </c>
      <c r="B37" s="47" t="s">
        <v>58</v>
      </c>
      <c r="C37" s="72"/>
      <c r="D37" s="69"/>
      <c r="E37" s="70"/>
      <c r="F37" s="70"/>
    </row>
    <row r="38" spans="1:6" s="11" customFormat="1" ht="102" x14ac:dyDescent="0.2">
      <c r="A38" s="117"/>
      <c r="B38" s="89" t="s">
        <v>114</v>
      </c>
      <c r="C38" s="72"/>
      <c r="D38" s="69"/>
      <c r="E38" s="70"/>
      <c r="F38" s="70"/>
    </row>
    <row r="39" spans="1:6" s="11" customFormat="1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s="11" customFormat="1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3"/>
      <c r="F41" s="83"/>
    </row>
    <row r="42" spans="1:6" x14ac:dyDescent="0.2">
      <c r="A42" s="121">
        <f>COUNT($A$7:A41)+1</f>
        <v>8</v>
      </c>
      <c r="B42" s="47" t="s">
        <v>59</v>
      </c>
      <c r="C42" s="72"/>
      <c r="D42" s="69"/>
      <c r="E42" s="69"/>
      <c r="F42" s="70"/>
    </row>
    <row r="43" spans="1:6" ht="102" x14ac:dyDescent="0.2">
      <c r="A43" s="117"/>
      <c r="B43" s="89" t="s">
        <v>115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x14ac:dyDescent="0.2">
      <c r="A46" s="126"/>
      <c r="B46" s="106"/>
      <c r="C46" s="107"/>
      <c r="D46" s="108"/>
      <c r="E46" s="109"/>
      <c r="F46" s="127"/>
    </row>
    <row r="47" spans="1:6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ht="25.5" x14ac:dyDescent="0.2">
      <c r="A48" s="117"/>
      <c r="B48" s="89" t="s">
        <v>76</v>
      </c>
      <c r="C48" s="68"/>
      <c r="D48" s="69"/>
      <c r="E48" s="70"/>
      <c r="F48" s="91"/>
    </row>
    <row r="49" spans="1:6" ht="14.25" x14ac:dyDescent="0.2">
      <c r="A49" s="117"/>
      <c r="B49" s="93"/>
      <c r="C49" s="68">
        <v>164</v>
      </c>
      <c r="D49" s="73" t="s">
        <v>22</v>
      </c>
      <c r="E49" s="28"/>
      <c r="F49" s="91">
        <f>C49*E49</f>
        <v>0</v>
      </c>
    </row>
    <row r="50" spans="1:6" x14ac:dyDescent="0.2">
      <c r="A50" s="119"/>
      <c r="B50" s="94"/>
      <c r="C50" s="110"/>
      <c r="D50" s="90"/>
      <c r="E50" s="112"/>
      <c r="F50" s="92"/>
    </row>
    <row r="51" spans="1:6" x14ac:dyDescent="0.2">
      <c r="A51" s="120"/>
      <c r="B51" s="77"/>
      <c r="C51" s="111"/>
      <c r="D51" s="79"/>
      <c r="E51" s="80"/>
      <c r="F51" s="83"/>
    </row>
    <row r="52" spans="1:6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ht="38.25" x14ac:dyDescent="0.2">
      <c r="A53" s="117"/>
      <c r="B53" s="115" t="s">
        <v>12</v>
      </c>
      <c r="C53" s="68"/>
      <c r="D53" s="69"/>
      <c r="E53" s="70"/>
      <c r="F53" s="91"/>
    </row>
    <row r="54" spans="1:6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x14ac:dyDescent="0.2">
      <c r="A55" s="129"/>
      <c r="B55" s="94"/>
      <c r="C55" s="110"/>
      <c r="D55" s="90"/>
      <c r="E55" s="92"/>
      <c r="F55" s="92"/>
    </row>
    <row r="56" spans="1:6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o/M9AvrisLIYjtnLXnAJQennQQBrMC1gS42tHNbcxfHt/J11SneqCllALt7h58etP3B603YR1hwJ8zhkvWp+6Q==" saltValue="y1aefkCl0dpJAyI7Kdru2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8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320</v>
      </c>
      <c r="B3" s="278" t="s">
        <v>418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321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JQjufb+f6Ys6bX7eC7j9Qc9OB9JTd9pv1Oc+oJK1IztdcPbBwxuBdHjKO92u5oZJnTSHW+wsyvlnflZXyB0Qcg==" saltValue="KUVfH0GlUGmnGgNSXi2XAA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26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323</v>
      </c>
      <c r="B3" s="278" t="s">
        <v>419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324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3eaFk9ETsthBxVKaQ3rDTUSyY8Krarci/2n1OhFcYsgrgEe9tKNuYjvrQbkVR4xj162rmxkmvR3l2MPO3cR2tA==" saltValue="uzhTIQjXOkzQ2ZsVByzAfw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19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326</v>
      </c>
      <c r="B3" s="278" t="s">
        <v>420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327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3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leQKqev8JJDQ98h7/LA18Xyewo6lvaOZjeRyHI43qLgyIHlF+QJOjmZy5/ZOvQgVUnJxvkUHHs5UUANglhbrzw==" saltValue="TaU/oPO5DzZqHb8VFadhWQ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topLeftCell="A19" zoomScaleNormal="100" zoomScaleSheetLayoutView="100" workbookViewId="0">
      <selection activeCell="E46" sqref="E46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5">
      <c r="A3" s="341" t="s">
        <v>329</v>
      </c>
      <c r="B3" s="278" t="s">
        <v>421</v>
      </c>
      <c r="C3" s="279"/>
      <c r="D3" s="280"/>
      <c r="E3" s="281"/>
      <c r="F3" s="282"/>
    </row>
    <row r="4" spans="1:7" s="283" customFormat="1" ht="15.75" x14ac:dyDescent="0.25">
      <c r="A4" s="277"/>
      <c r="B4" s="278" t="s">
        <v>330</v>
      </c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290">
        <v>1</v>
      </c>
      <c r="B6" s="114"/>
      <c r="C6" s="291"/>
      <c r="D6" s="77"/>
      <c r="E6" s="292"/>
      <c r="F6" s="291"/>
    </row>
    <row r="7" spans="1:7" ht="15.75" x14ac:dyDescent="0.25">
      <c r="A7" s="182">
        <f>COUNT(A6+1)</f>
        <v>1</v>
      </c>
      <c r="B7" s="47" t="s">
        <v>37</v>
      </c>
      <c r="C7" s="44"/>
      <c r="D7" s="45"/>
      <c r="E7" s="46"/>
      <c r="F7" s="46"/>
    </row>
    <row r="8" spans="1:7" ht="25.5" x14ac:dyDescent="0.2">
      <c r="B8" s="295" t="s">
        <v>66</v>
      </c>
      <c r="C8" s="7"/>
      <c r="D8" s="38"/>
      <c r="E8" s="294"/>
      <c r="F8" s="294"/>
    </row>
    <row r="9" spans="1:7" ht="14.25" x14ac:dyDescent="0.2">
      <c r="B9" s="296" t="s">
        <v>80</v>
      </c>
      <c r="C9" s="7">
        <v>14</v>
      </c>
      <c r="D9" s="297" t="s">
        <v>22</v>
      </c>
      <c r="E9" s="298"/>
      <c r="F9" s="299">
        <f>C9*E9</f>
        <v>0</v>
      </c>
    </row>
    <row r="10" spans="1:7" x14ac:dyDescent="0.2">
      <c r="B10" s="35"/>
      <c r="C10" s="7"/>
      <c r="D10" s="38"/>
      <c r="E10" s="294"/>
      <c r="F10" s="294"/>
    </row>
    <row r="11" spans="1:7" x14ac:dyDescent="0.2">
      <c r="A11" s="187">
        <f>COUNT($A$7:A10)+1</f>
        <v>2</v>
      </c>
      <c r="B11" s="293" t="s">
        <v>49</v>
      </c>
      <c r="C11" s="7"/>
      <c r="D11" s="38"/>
      <c r="E11" s="294"/>
      <c r="F11" s="294"/>
    </row>
    <row r="12" spans="1:7" x14ac:dyDescent="0.2">
      <c r="B12" s="289" t="s">
        <v>50</v>
      </c>
      <c r="C12" s="7"/>
      <c r="D12" s="38"/>
      <c r="E12" s="294"/>
      <c r="F12" s="294"/>
    </row>
    <row r="13" spans="1:7" x14ac:dyDescent="0.2">
      <c r="B13" s="296" t="s">
        <v>43</v>
      </c>
      <c r="C13" s="7">
        <v>1</v>
      </c>
      <c r="D13" s="38" t="s">
        <v>1</v>
      </c>
      <c r="E13" s="298"/>
      <c r="F13" s="299">
        <f>C13*E13</f>
        <v>0</v>
      </c>
    </row>
    <row r="14" spans="1:7" x14ac:dyDescent="0.2">
      <c r="B14" s="35"/>
      <c r="C14" s="7"/>
      <c r="D14" s="38"/>
      <c r="E14" s="294"/>
      <c r="F14" s="294"/>
    </row>
    <row r="15" spans="1:7" x14ac:dyDescent="0.2">
      <c r="A15" s="187">
        <f>COUNT($A$7:A14)+1</f>
        <v>3</v>
      </c>
      <c r="B15" s="293" t="s">
        <v>54</v>
      </c>
      <c r="C15" s="7"/>
      <c r="D15" s="38"/>
      <c r="E15" s="294"/>
      <c r="F15" s="294"/>
    </row>
    <row r="16" spans="1:7" ht="25.5" x14ac:dyDescent="0.2">
      <c r="B16" s="289" t="s">
        <v>55</v>
      </c>
      <c r="C16" s="7"/>
      <c r="D16" s="38"/>
      <c r="E16" s="294"/>
      <c r="F16" s="294"/>
    </row>
    <row r="17" spans="1:6" x14ac:dyDescent="0.2">
      <c r="A17" s="187"/>
      <c r="B17" s="296" t="s">
        <v>56</v>
      </c>
      <c r="C17" s="7">
        <v>1</v>
      </c>
      <c r="D17" s="38" t="s">
        <v>1</v>
      </c>
      <c r="E17" s="298"/>
      <c r="F17" s="299">
        <f t="shared" ref="F17" si="0">C17*E17</f>
        <v>0</v>
      </c>
    </row>
    <row r="18" spans="1:6" x14ac:dyDescent="0.2">
      <c r="B18" s="35"/>
      <c r="C18" s="7"/>
      <c r="D18" s="38"/>
      <c r="E18" s="294"/>
      <c r="F18" s="294"/>
    </row>
    <row r="19" spans="1:6" x14ac:dyDescent="0.2">
      <c r="A19" s="187">
        <f>COUNT($A$7:A18)+1</f>
        <v>4</v>
      </c>
      <c r="B19" s="293" t="s">
        <v>48</v>
      </c>
      <c r="C19" s="7"/>
      <c r="D19" s="38"/>
      <c r="E19" s="294"/>
      <c r="F19" s="294"/>
    </row>
    <row r="20" spans="1:6" ht="25.5" x14ac:dyDescent="0.2">
      <c r="B20" s="289" t="s">
        <v>67</v>
      </c>
      <c r="C20" s="7"/>
      <c r="D20" s="38"/>
      <c r="E20" s="294"/>
      <c r="F20" s="294"/>
    </row>
    <row r="21" spans="1:6" x14ac:dyDescent="0.2">
      <c r="B21" s="296" t="s">
        <v>91</v>
      </c>
      <c r="C21" s="7">
        <v>4</v>
      </c>
      <c r="D21" s="38" t="s">
        <v>1</v>
      </c>
      <c r="E21" s="298"/>
      <c r="F21" s="299">
        <f t="shared" ref="F21:F22" si="1">C21*E21</f>
        <v>0</v>
      </c>
    </row>
    <row r="22" spans="1:6" x14ac:dyDescent="0.2">
      <c r="B22" s="296" t="s">
        <v>93</v>
      </c>
      <c r="C22" s="7">
        <v>2</v>
      </c>
      <c r="D22" s="38" t="s">
        <v>1</v>
      </c>
      <c r="E22" s="298"/>
      <c r="F22" s="299">
        <f t="shared" si="1"/>
        <v>0</v>
      </c>
    </row>
    <row r="23" spans="1:6" x14ac:dyDescent="0.2">
      <c r="B23" s="35"/>
      <c r="C23" s="7"/>
      <c r="D23" s="38"/>
      <c r="E23" s="299"/>
      <c r="F23" s="294"/>
    </row>
    <row r="24" spans="1:6" x14ac:dyDescent="0.2">
      <c r="A24" s="187">
        <f>COUNT($A$7:A23)+1</f>
        <v>5</v>
      </c>
      <c r="B24" s="293" t="s">
        <v>38</v>
      </c>
      <c r="C24" s="7"/>
      <c r="D24" s="38"/>
      <c r="E24" s="294"/>
      <c r="F24" s="294"/>
    </row>
    <row r="25" spans="1:6" ht="66" customHeight="1" x14ac:dyDescent="0.2">
      <c r="B25" s="289" t="s">
        <v>39</v>
      </c>
      <c r="C25" s="7"/>
      <c r="D25" s="38"/>
      <c r="E25" s="294"/>
      <c r="F25" s="294"/>
    </row>
    <row r="26" spans="1:6" x14ac:dyDescent="0.2">
      <c r="B26" s="296" t="s">
        <v>43</v>
      </c>
      <c r="C26" s="7">
        <v>1</v>
      </c>
      <c r="D26" s="38" t="s">
        <v>1</v>
      </c>
      <c r="E26" s="298"/>
      <c r="F26" s="299">
        <f>C26*E26</f>
        <v>0</v>
      </c>
    </row>
    <row r="27" spans="1:6" x14ac:dyDescent="0.2">
      <c r="B27" s="296"/>
      <c r="C27" s="7"/>
      <c r="D27" s="38"/>
      <c r="E27" s="299"/>
      <c r="F27" s="299"/>
    </row>
    <row r="28" spans="1:6" x14ac:dyDescent="0.2">
      <c r="A28" s="187">
        <f>COUNT($A$7:A27)+1</f>
        <v>6</v>
      </c>
      <c r="B28" s="293" t="s">
        <v>68</v>
      </c>
      <c r="C28" s="7"/>
      <c r="D28" s="38"/>
      <c r="E28" s="294"/>
      <c r="F28" s="294"/>
    </row>
    <row r="29" spans="1:6" ht="38.25" x14ac:dyDescent="0.2">
      <c r="B29" s="289" t="s">
        <v>15</v>
      </c>
      <c r="C29" s="7"/>
      <c r="D29" s="38"/>
      <c r="E29" s="294"/>
      <c r="F29" s="294"/>
    </row>
    <row r="30" spans="1:6" x14ac:dyDescent="0.2">
      <c r="B30" s="35" t="s">
        <v>90</v>
      </c>
      <c r="C30" s="7">
        <v>1</v>
      </c>
      <c r="D30" s="38" t="s">
        <v>1</v>
      </c>
      <c r="E30" s="298"/>
      <c r="F30" s="299">
        <f>C30*E30</f>
        <v>0</v>
      </c>
    </row>
    <row r="31" spans="1:6" x14ac:dyDescent="0.2">
      <c r="B31" s="35"/>
      <c r="C31" s="7"/>
      <c r="D31" s="38"/>
      <c r="E31" s="294"/>
      <c r="F31" s="294"/>
    </row>
    <row r="32" spans="1:6" x14ac:dyDescent="0.2">
      <c r="A32" s="187">
        <f>COUNT($A$7:A31)+1</f>
        <v>7</v>
      </c>
      <c r="B32" s="293" t="s">
        <v>16</v>
      </c>
      <c r="C32" s="327"/>
      <c r="D32" s="328"/>
      <c r="E32" s="299"/>
      <c r="F32" s="329"/>
    </row>
    <row r="33" spans="1:6" ht="25.5" x14ac:dyDescent="0.2">
      <c r="B33" s="295" t="s">
        <v>75</v>
      </c>
      <c r="C33" s="7"/>
      <c r="D33" s="38"/>
      <c r="E33" s="294"/>
      <c r="F33" s="294"/>
    </row>
    <row r="34" spans="1:6" ht="14.25" x14ac:dyDescent="0.2">
      <c r="B34" s="296" t="s">
        <v>53</v>
      </c>
      <c r="C34" s="7">
        <v>3</v>
      </c>
      <c r="D34" s="297" t="s">
        <v>22</v>
      </c>
      <c r="E34" s="298"/>
      <c r="F34" s="299">
        <f>C34*E34</f>
        <v>0</v>
      </c>
    </row>
    <row r="35" spans="1:6" x14ac:dyDescent="0.2">
      <c r="B35" s="296"/>
      <c r="C35" s="7"/>
      <c r="D35" s="38"/>
      <c r="E35" s="299"/>
      <c r="F35" s="299"/>
    </row>
    <row r="36" spans="1:6" x14ac:dyDescent="0.2">
      <c r="A36" s="187">
        <f>COUNT($A$7:A32)+1</f>
        <v>8</v>
      </c>
      <c r="B36" s="293" t="s">
        <v>64</v>
      </c>
      <c r="C36" s="7"/>
      <c r="D36" s="38"/>
      <c r="E36" s="299"/>
      <c r="F36" s="299"/>
    </row>
    <row r="37" spans="1:6" ht="25.5" x14ac:dyDescent="0.2">
      <c r="B37" s="330" t="s">
        <v>65</v>
      </c>
      <c r="C37" s="307"/>
      <c r="D37" s="308"/>
      <c r="E37" s="309"/>
      <c r="F37" s="309"/>
    </row>
    <row r="38" spans="1:6" x14ac:dyDescent="0.2">
      <c r="B38" s="331" t="s">
        <v>217</v>
      </c>
      <c r="C38" s="307">
        <v>4</v>
      </c>
      <c r="D38" s="308" t="s">
        <v>1</v>
      </c>
      <c r="E38" s="298"/>
      <c r="F38" s="332">
        <f>C38*E38</f>
        <v>0</v>
      </c>
    </row>
    <row r="39" spans="1:6" x14ac:dyDescent="0.2">
      <c r="B39" s="296"/>
      <c r="C39" s="327"/>
      <c r="D39" s="328"/>
      <c r="E39" s="299"/>
      <c r="F39" s="329"/>
    </row>
    <row r="40" spans="1:6" x14ac:dyDescent="0.2">
      <c r="A40" s="187">
        <f>COUNT($A$7:A39)+1</f>
        <v>9</v>
      </c>
      <c r="B40" s="293" t="s">
        <v>17</v>
      </c>
      <c r="C40" s="327"/>
      <c r="D40" s="328"/>
      <c r="E40" s="299"/>
      <c r="F40" s="329"/>
    </row>
    <row r="41" spans="1:6" ht="38.25" x14ac:dyDescent="0.2">
      <c r="B41" s="289" t="s">
        <v>18</v>
      </c>
      <c r="C41" s="7"/>
      <c r="D41" s="38"/>
      <c r="E41" s="294"/>
      <c r="F41" s="294"/>
    </row>
    <row r="42" spans="1:6" x14ac:dyDescent="0.2">
      <c r="B42" s="331" t="s">
        <v>217</v>
      </c>
      <c r="C42" s="7">
        <v>2</v>
      </c>
      <c r="D42" s="38" t="s">
        <v>1</v>
      </c>
      <c r="E42" s="298"/>
      <c r="F42" s="299">
        <f>C42*E42</f>
        <v>0</v>
      </c>
    </row>
    <row r="43" spans="1:6" x14ac:dyDescent="0.2">
      <c r="B43" s="296"/>
      <c r="C43" s="7"/>
      <c r="D43" s="38"/>
      <c r="E43" s="299"/>
      <c r="F43" s="299"/>
    </row>
    <row r="44" spans="1:6" x14ac:dyDescent="0.2">
      <c r="A44" s="187">
        <f>COUNT($A$7:A43)+1</f>
        <v>10</v>
      </c>
      <c r="B44" s="293" t="s">
        <v>19</v>
      </c>
      <c r="C44" s="7"/>
      <c r="D44" s="38"/>
      <c r="E44" s="294"/>
      <c r="F44" s="299"/>
    </row>
    <row r="45" spans="1:6" ht="42" customHeight="1" x14ac:dyDescent="0.2">
      <c r="B45" s="289" t="s">
        <v>76</v>
      </c>
      <c r="C45" s="7"/>
      <c r="D45" s="38"/>
      <c r="E45" s="294"/>
      <c r="F45" s="299"/>
    </row>
    <row r="46" spans="1:6" ht="14.25" x14ac:dyDescent="0.2">
      <c r="B46" s="35"/>
      <c r="C46" s="7">
        <v>14</v>
      </c>
      <c r="D46" s="297" t="s">
        <v>22</v>
      </c>
      <c r="E46" s="298"/>
      <c r="F46" s="299">
        <f>C46*E46</f>
        <v>0</v>
      </c>
    </row>
    <row r="47" spans="1:6" x14ac:dyDescent="0.2">
      <c r="B47" s="35"/>
      <c r="C47" s="7"/>
      <c r="D47" s="38"/>
      <c r="E47" s="294"/>
      <c r="F47" s="299"/>
    </row>
    <row r="48" spans="1:6" x14ac:dyDescent="0.2">
      <c r="A48" s="187">
        <f>COUNT($A$7:A47)+1</f>
        <v>11</v>
      </c>
      <c r="B48" s="293" t="s">
        <v>77</v>
      </c>
      <c r="C48" s="7"/>
      <c r="D48" s="38"/>
      <c r="E48" s="299"/>
      <c r="F48" s="299"/>
    </row>
    <row r="49" spans="1:6" ht="38.25" x14ac:dyDescent="0.2">
      <c r="B49" s="316" t="s">
        <v>12</v>
      </c>
      <c r="C49" s="7"/>
      <c r="D49" s="38"/>
      <c r="E49" s="294"/>
      <c r="F49" s="299"/>
    </row>
    <row r="50" spans="1:6" x14ac:dyDescent="0.2">
      <c r="A50" s="189"/>
      <c r="B50" s="35"/>
      <c r="C50" s="7"/>
      <c r="D50" s="337">
        <v>0.1</v>
      </c>
      <c r="E50" s="294"/>
      <c r="F50" s="299">
        <f>D50*(SUM(F9:F46))</f>
        <v>0</v>
      </c>
    </row>
    <row r="51" spans="1:6" x14ac:dyDescent="0.2">
      <c r="A51" s="189"/>
      <c r="B51" s="35"/>
      <c r="C51" s="7"/>
      <c r="D51" s="38"/>
      <c r="E51" s="299"/>
      <c r="F51" s="299"/>
    </row>
    <row r="52" spans="1:6" x14ac:dyDescent="0.2">
      <c r="A52" s="338"/>
      <c r="B52" s="48" t="s">
        <v>2</v>
      </c>
      <c r="C52" s="49"/>
      <c r="D52" s="50"/>
      <c r="E52" s="51" t="s">
        <v>26</v>
      </c>
      <c r="F52" s="52">
        <f>SUM(F8:F51)</f>
        <v>0</v>
      </c>
    </row>
    <row r="53" spans="1:6" x14ac:dyDescent="0.2">
      <c r="A53" s="189"/>
      <c r="B53" s="35"/>
      <c r="C53" s="7"/>
      <c r="D53" s="11"/>
      <c r="E53" s="42"/>
      <c r="F53" s="42"/>
    </row>
  </sheetData>
  <sheetProtection algorithmName="SHA-512" hashValue="KAz5INo38NQ4xEITAsppz8cIb2oFnGa0OgRfHUAUcnKCF7SBKbeucRFY5sQ3MSuXXRgmRgmMAphSxII1tp4qlw==" saltValue="woz4cOVUX27EScitYl5tgQ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1" manualBreakCount="1">
    <brk id="39" max="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5"/>
  <sheetViews>
    <sheetView zoomScaleNormal="100" zoomScaleSheetLayoutView="100" workbookViewId="0">
      <selection activeCell="E7" sqref="E7"/>
    </sheetView>
  </sheetViews>
  <sheetFormatPr defaultColWidth="9.140625" defaultRowHeight="12.75" x14ac:dyDescent="0.2"/>
  <cols>
    <col min="1" max="1" width="6.140625" style="182" bestFit="1" customWidth="1"/>
    <col min="2" max="2" width="37.5703125" style="41" customWidth="1"/>
    <col min="3" max="3" width="6.5703125" style="186" customWidth="1"/>
    <col min="4" max="4" width="4.5703125" style="35" customWidth="1"/>
    <col min="5" max="5" width="14.5703125" style="185" customWidth="1"/>
    <col min="6" max="6" width="14.5703125" style="186" customWidth="1"/>
    <col min="7" max="16384" width="9.140625" style="35"/>
  </cols>
  <sheetData>
    <row r="1" spans="1:7" s="283" customFormat="1" ht="15.75" x14ac:dyDescent="0.25">
      <c r="A1" s="277" t="s">
        <v>33</v>
      </c>
      <c r="B1" s="278" t="s">
        <v>8</v>
      </c>
      <c r="C1" s="279"/>
      <c r="D1" s="280"/>
      <c r="E1" s="281"/>
      <c r="F1" s="282"/>
    </row>
    <row r="2" spans="1:7" s="283" customFormat="1" ht="15.75" x14ac:dyDescent="0.25">
      <c r="A2" s="277" t="s">
        <v>338</v>
      </c>
      <c r="B2" s="278" t="s">
        <v>14</v>
      </c>
      <c r="C2" s="279"/>
      <c r="D2" s="280"/>
      <c r="E2" s="281"/>
      <c r="F2" s="282"/>
    </row>
    <row r="3" spans="1:7" s="283" customFormat="1" ht="15.75" x14ac:dyDescent="0.2">
      <c r="A3" s="341" t="s">
        <v>334</v>
      </c>
      <c r="B3" s="8" t="s">
        <v>422</v>
      </c>
      <c r="C3" s="279"/>
      <c r="D3" s="280"/>
      <c r="E3" s="281"/>
      <c r="F3" s="282"/>
    </row>
    <row r="4" spans="1:7" s="283" customFormat="1" ht="15.75" x14ac:dyDescent="0.25">
      <c r="A4" s="277"/>
      <c r="B4" s="278"/>
      <c r="C4" s="279"/>
      <c r="D4" s="280"/>
      <c r="E4" s="281"/>
      <c r="F4" s="282"/>
    </row>
    <row r="5" spans="1:7" ht="76.5" x14ac:dyDescent="0.2">
      <c r="A5" s="285" t="s">
        <v>0</v>
      </c>
      <c r="B5" s="286" t="s">
        <v>13</v>
      </c>
      <c r="C5" s="287" t="s">
        <v>9</v>
      </c>
      <c r="D5" s="287" t="s">
        <v>10</v>
      </c>
      <c r="E5" s="288" t="s">
        <v>23</v>
      </c>
      <c r="F5" s="288" t="s">
        <v>24</v>
      </c>
      <c r="G5" s="289"/>
    </row>
    <row r="6" spans="1:7" x14ac:dyDescent="0.2">
      <c r="A6" s="347"/>
      <c r="B6" s="348"/>
      <c r="C6" s="349"/>
      <c r="D6" s="349"/>
      <c r="E6" s="350"/>
      <c r="F6" s="350"/>
      <c r="G6" s="289"/>
    </row>
    <row r="7" spans="1:7" x14ac:dyDescent="0.2">
      <c r="A7" s="347"/>
      <c r="B7" s="166" t="s">
        <v>105</v>
      </c>
      <c r="C7" s="167">
        <v>40</v>
      </c>
      <c r="D7" s="168" t="s">
        <v>1</v>
      </c>
      <c r="E7" s="206"/>
      <c r="F7" s="169">
        <f>C7*E7</f>
        <v>0</v>
      </c>
      <c r="G7" s="289"/>
    </row>
    <row r="8" spans="1:7" x14ac:dyDescent="0.2">
      <c r="A8" s="347"/>
      <c r="B8" s="348"/>
      <c r="C8" s="349"/>
      <c r="D8" s="349"/>
      <c r="E8" s="350"/>
      <c r="F8" s="350"/>
      <c r="G8" s="289"/>
    </row>
    <row r="9" spans="1:7" x14ac:dyDescent="0.2">
      <c r="A9" s="62"/>
      <c r="B9" s="25" t="s">
        <v>94</v>
      </c>
      <c r="C9" s="58"/>
      <c r="D9" s="26"/>
      <c r="E9" s="27"/>
      <c r="F9" s="27">
        <f>SUM(F11:F66)</f>
        <v>0</v>
      </c>
      <c r="G9" s="289"/>
    </row>
    <row r="10" spans="1:7" x14ac:dyDescent="0.2">
      <c r="A10" s="290">
        <v>1</v>
      </c>
      <c r="B10" s="114"/>
      <c r="C10" s="291"/>
      <c r="D10" s="77"/>
      <c r="E10" s="292"/>
      <c r="F10" s="291"/>
    </row>
    <row r="11" spans="1:7" ht="15.75" x14ac:dyDescent="0.25">
      <c r="A11" s="182">
        <f>COUNT(A10+1)</f>
        <v>1</v>
      </c>
      <c r="B11" s="39" t="s">
        <v>37</v>
      </c>
      <c r="C11" s="44"/>
      <c r="D11" s="45"/>
      <c r="E11" s="46"/>
      <c r="F11" s="46"/>
    </row>
    <row r="12" spans="1:7" ht="25.5" x14ac:dyDescent="0.2">
      <c r="B12" s="351" t="s">
        <v>66</v>
      </c>
      <c r="C12" s="7"/>
      <c r="D12" s="11"/>
      <c r="E12" s="42"/>
      <c r="F12" s="42"/>
    </row>
    <row r="13" spans="1:7" ht="14.25" x14ac:dyDescent="0.2">
      <c r="B13" s="352" t="s">
        <v>79</v>
      </c>
      <c r="C13" s="7">
        <v>400</v>
      </c>
      <c r="D13" s="297" t="s">
        <v>22</v>
      </c>
      <c r="E13" s="298"/>
      <c r="F13" s="299">
        <f>C13*E13</f>
        <v>0</v>
      </c>
    </row>
    <row r="14" spans="1:7" x14ac:dyDescent="0.2">
      <c r="B14" s="352"/>
      <c r="C14" s="7"/>
      <c r="D14" s="11"/>
      <c r="E14" s="353"/>
      <c r="F14" s="299"/>
    </row>
    <row r="15" spans="1:7" x14ac:dyDescent="0.2">
      <c r="A15" s="182">
        <f>COUNT($A$10:A14)+1</f>
        <v>3</v>
      </c>
      <c r="B15" s="341" t="s">
        <v>57</v>
      </c>
      <c r="C15" s="7"/>
      <c r="D15" s="11"/>
      <c r="E15" s="353"/>
      <c r="F15" s="42"/>
    </row>
    <row r="16" spans="1:7" ht="38.25" x14ac:dyDescent="0.2">
      <c r="B16" s="315" t="s">
        <v>83</v>
      </c>
      <c r="C16" s="7"/>
      <c r="D16" s="11"/>
      <c r="E16" s="353"/>
      <c r="F16" s="42"/>
    </row>
    <row r="17" spans="1:6" x14ac:dyDescent="0.2">
      <c r="B17" s="352" t="s">
        <v>220</v>
      </c>
      <c r="C17" s="7">
        <v>5</v>
      </c>
      <c r="D17" s="11" t="s">
        <v>1</v>
      </c>
      <c r="E17" s="298"/>
      <c r="F17" s="299">
        <f t="shared" ref="F17:F18" si="0">C17*E17</f>
        <v>0</v>
      </c>
    </row>
    <row r="18" spans="1:6" x14ac:dyDescent="0.2">
      <c r="B18" s="352" t="s">
        <v>84</v>
      </c>
      <c r="C18" s="7">
        <v>35</v>
      </c>
      <c r="D18" s="11" t="s">
        <v>1</v>
      </c>
      <c r="E18" s="298"/>
      <c r="F18" s="299">
        <f t="shared" si="0"/>
        <v>0</v>
      </c>
    </row>
    <row r="19" spans="1:6" x14ac:dyDescent="0.2">
      <c r="B19" s="352"/>
      <c r="C19" s="7"/>
      <c r="D19" s="11"/>
      <c r="E19" s="353"/>
      <c r="F19" s="299"/>
    </row>
    <row r="20" spans="1:6" x14ac:dyDescent="0.2">
      <c r="A20" s="182">
        <f>COUNT($A$10:A19)+1</f>
        <v>4</v>
      </c>
      <c r="B20" s="182" t="s">
        <v>27</v>
      </c>
      <c r="C20" s="354"/>
      <c r="D20" s="355"/>
      <c r="E20" s="299"/>
      <c r="F20" s="356"/>
    </row>
    <row r="21" spans="1:6" ht="51" x14ac:dyDescent="0.2">
      <c r="B21" s="357" t="s">
        <v>63</v>
      </c>
      <c r="C21" s="307"/>
      <c r="D21" s="1"/>
      <c r="E21" s="332"/>
      <c r="F21" s="332"/>
    </row>
    <row r="22" spans="1:6" x14ac:dyDescent="0.2">
      <c r="B22" s="358" t="s">
        <v>61</v>
      </c>
      <c r="C22" s="307">
        <v>40</v>
      </c>
      <c r="D22" s="1" t="s">
        <v>1</v>
      </c>
      <c r="E22" s="298"/>
      <c r="F22" s="299">
        <f>C22*E22</f>
        <v>0</v>
      </c>
    </row>
    <row r="23" spans="1:6" x14ac:dyDescent="0.2">
      <c r="B23" s="43"/>
      <c r="C23" s="7"/>
      <c r="D23" s="11"/>
      <c r="E23" s="353"/>
      <c r="F23" s="42"/>
    </row>
    <row r="24" spans="1:6" ht="14.25" x14ac:dyDescent="0.2">
      <c r="A24" s="182">
        <f>COUNT($A$10:A23)+1</f>
        <v>5</v>
      </c>
      <c r="B24" s="341" t="s">
        <v>371</v>
      </c>
      <c r="C24" s="7"/>
      <c r="D24" s="11"/>
      <c r="E24" s="353"/>
      <c r="F24" s="299"/>
    </row>
    <row r="25" spans="1:6" ht="14.25" x14ac:dyDescent="0.2">
      <c r="B25" s="315" t="s">
        <v>372</v>
      </c>
      <c r="C25" s="7"/>
      <c r="D25" s="11"/>
      <c r="E25" s="353"/>
      <c r="F25" s="42"/>
    </row>
    <row r="26" spans="1:6" x14ac:dyDescent="0.2">
      <c r="B26" s="352" t="s">
        <v>42</v>
      </c>
      <c r="C26" s="7">
        <v>40</v>
      </c>
      <c r="D26" s="11" t="s">
        <v>1</v>
      </c>
      <c r="E26" s="298"/>
      <c r="F26" s="299">
        <f>C26*E26</f>
        <v>0</v>
      </c>
    </row>
    <row r="27" spans="1:6" x14ac:dyDescent="0.2">
      <c r="B27" s="43"/>
      <c r="C27" s="7"/>
      <c r="D27" s="11"/>
      <c r="E27" s="353"/>
      <c r="F27" s="42"/>
    </row>
    <row r="28" spans="1:6" ht="14.25" x14ac:dyDescent="0.2">
      <c r="A28" s="182">
        <f>COUNT($A$10:A27)+1</f>
        <v>6</v>
      </c>
      <c r="B28" s="341" t="s">
        <v>373</v>
      </c>
      <c r="C28" s="7"/>
      <c r="D28" s="11"/>
      <c r="E28" s="353"/>
      <c r="F28" s="42"/>
    </row>
    <row r="29" spans="1:6" ht="14.25" x14ac:dyDescent="0.2">
      <c r="B29" s="315" t="s">
        <v>374</v>
      </c>
      <c r="C29" s="7"/>
      <c r="D29" s="11"/>
      <c r="E29" s="353"/>
      <c r="F29" s="42"/>
    </row>
    <row r="30" spans="1:6" x14ac:dyDescent="0.2">
      <c r="B30" s="352" t="s">
        <v>42</v>
      </c>
      <c r="C30" s="7">
        <v>40</v>
      </c>
      <c r="D30" s="11" t="s">
        <v>1</v>
      </c>
      <c r="E30" s="298"/>
      <c r="F30" s="299">
        <f>C30*E30</f>
        <v>0</v>
      </c>
    </row>
    <row r="31" spans="1:6" x14ac:dyDescent="0.2">
      <c r="B31" s="43" t="s">
        <v>20</v>
      </c>
      <c r="C31" s="7"/>
      <c r="D31" s="11"/>
      <c r="E31" s="353"/>
      <c r="F31" s="42"/>
    </row>
    <row r="32" spans="1:6" x14ac:dyDescent="0.2">
      <c r="A32" s="182">
        <f>COUNT($A$10:A31)+1</f>
        <v>7</v>
      </c>
      <c r="B32" s="341" t="s">
        <v>48</v>
      </c>
      <c r="C32" s="7"/>
      <c r="D32" s="11"/>
      <c r="E32" s="353"/>
      <c r="F32" s="42"/>
    </row>
    <row r="33" spans="1:6" ht="25.5" x14ac:dyDescent="0.2">
      <c r="B33" s="315" t="s">
        <v>67</v>
      </c>
      <c r="C33" s="7"/>
      <c r="D33" s="11"/>
      <c r="E33" s="353"/>
      <c r="F33" s="42"/>
    </row>
    <row r="34" spans="1:6" x14ac:dyDescent="0.2">
      <c r="B34" s="352" t="s">
        <v>92</v>
      </c>
      <c r="C34" s="7">
        <v>200</v>
      </c>
      <c r="D34" s="11" t="s">
        <v>1</v>
      </c>
      <c r="E34" s="298"/>
      <c r="F34" s="299">
        <f>C34*E34</f>
        <v>0</v>
      </c>
    </row>
    <row r="35" spans="1:6" x14ac:dyDescent="0.2">
      <c r="B35" s="352"/>
      <c r="C35" s="7"/>
      <c r="D35" s="11"/>
      <c r="E35" s="353"/>
      <c r="F35" s="299"/>
    </row>
    <row r="36" spans="1:6" x14ac:dyDescent="0.2">
      <c r="A36" s="182">
        <f>COUNT($A$10:A35)+1</f>
        <v>8</v>
      </c>
      <c r="B36" s="341" t="s">
        <v>62</v>
      </c>
      <c r="C36" s="7"/>
      <c r="D36" s="11"/>
      <c r="E36" s="353"/>
      <c r="F36" s="299"/>
    </row>
    <row r="37" spans="1:6" x14ac:dyDescent="0.2">
      <c r="B37" s="359" t="s">
        <v>423</v>
      </c>
      <c r="C37" s="7"/>
      <c r="D37" s="11"/>
      <c r="E37" s="11"/>
      <c r="F37" s="11"/>
    </row>
    <row r="38" spans="1:6" x14ac:dyDescent="0.2">
      <c r="B38" s="43" t="s">
        <v>424</v>
      </c>
      <c r="C38" s="7"/>
      <c r="D38" s="11"/>
      <c r="E38" s="11"/>
      <c r="F38" s="11"/>
    </row>
    <row r="39" spans="1:6" ht="25.5" x14ac:dyDescent="0.2">
      <c r="B39" s="359" t="s">
        <v>425</v>
      </c>
      <c r="C39" s="7"/>
      <c r="D39" s="11"/>
      <c r="E39" s="11"/>
      <c r="F39" s="11"/>
    </row>
    <row r="40" spans="1:6" ht="25.5" x14ac:dyDescent="0.2">
      <c r="B40" s="359" t="s">
        <v>426</v>
      </c>
      <c r="C40" s="7"/>
      <c r="D40" s="11"/>
      <c r="E40" s="11"/>
      <c r="F40" s="11"/>
    </row>
    <row r="41" spans="1:6" ht="51" x14ac:dyDescent="0.2">
      <c r="B41" s="359" t="s">
        <v>427</v>
      </c>
      <c r="C41" s="7"/>
      <c r="D41" s="11"/>
      <c r="E41" s="11"/>
      <c r="F41" s="11"/>
    </row>
    <row r="42" spans="1:6" ht="38.25" x14ac:dyDescent="0.2">
      <c r="B42" s="359" t="s">
        <v>428</v>
      </c>
      <c r="C42" s="7"/>
      <c r="D42" s="11"/>
      <c r="E42" s="11"/>
      <c r="F42" s="11"/>
    </row>
    <row r="43" spans="1:6" ht="38.25" x14ac:dyDescent="0.2">
      <c r="B43" s="359" t="s">
        <v>429</v>
      </c>
      <c r="C43" s="7"/>
      <c r="D43" s="11"/>
      <c r="E43" s="11"/>
      <c r="F43" s="11"/>
    </row>
    <row r="44" spans="1:6" x14ac:dyDescent="0.2">
      <c r="B44" s="352" t="s">
        <v>87</v>
      </c>
      <c r="C44" s="7">
        <v>30</v>
      </c>
      <c r="D44" s="11" t="s">
        <v>1</v>
      </c>
      <c r="E44" s="298"/>
      <c r="F44" s="299">
        <f>C44*E44</f>
        <v>0</v>
      </c>
    </row>
    <row r="45" spans="1:6" x14ac:dyDescent="0.2">
      <c r="B45" s="43"/>
      <c r="C45" s="7"/>
      <c r="D45" s="11"/>
      <c r="E45" s="11"/>
      <c r="F45" s="11"/>
    </row>
    <row r="46" spans="1:6" x14ac:dyDescent="0.2">
      <c r="A46" s="182">
        <f>COUNT($A$10:A45)+1</f>
        <v>9</v>
      </c>
      <c r="B46" s="341" t="s">
        <v>117</v>
      </c>
      <c r="C46" s="7"/>
      <c r="D46" s="11"/>
      <c r="E46" s="353"/>
      <c r="F46" s="299"/>
    </row>
    <row r="47" spans="1:6" x14ac:dyDescent="0.2">
      <c r="B47" s="359" t="s">
        <v>423</v>
      </c>
      <c r="C47" s="7"/>
      <c r="D47" s="11"/>
      <c r="E47" s="11"/>
      <c r="F47" s="11"/>
    </row>
    <row r="48" spans="1:6" x14ac:dyDescent="0.2">
      <c r="B48" s="43" t="s">
        <v>424</v>
      </c>
      <c r="C48" s="7"/>
      <c r="D48" s="11"/>
      <c r="E48" s="11"/>
      <c r="F48" s="11"/>
    </row>
    <row r="49" spans="1:6" ht="25.5" x14ac:dyDescent="0.2">
      <c r="B49" s="359" t="s">
        <v>425</v>
      </c>
      <c r="C49" s="7"/>
      <c r="D49" s="11"/>
      <c r="E49" s="11"/>
      <c r="F49" s="11"/>
    </row>
    <row r="50" spans="1:6" ht="25.5" x14ac:dyDescent="0.2">
      <c r="B50" s="359" t="s">
        <v>426</v>
      </c>
      <c r="C50" s="7"/>
      <c r="D50" s="11"/>
      <c r="E50" s="11"/>
      <c r="F50" s="11"/>
    </row>
    <row r="51" spans="1:6" ht="51" x14ac:dyDescent="0.2">
      <c r="B51" s="359" t="s">
        <v>427</v>
      </c>
      <c r="C51" s="7"/>
      <c r="D51" s="11"/>
      <c r="E51" s="11"/>
      <c r="F51" s="11"/>
    </row>
    <row r="52" spans="1:6" ht="25.5" x14ac:dyDescent="0.2">
      <c r="B52" s="359" t="s">
        <v>430</v>
      </c>
      <c r="C52" s="7"/>
      <c r="D52" s="11"/>
      <c r="E52" s="11"/>
      <c r="F52" s="11"/>
    </row>
    <row r="53" spans="1:6" ht="38.25" x14ac:dyDescent="0.2">
      <c r="B53" s="359" t="s">
        <v>431</v>
      </c>
      <c r="C53" s="7"/>
      <c r="D53" s="11"/>
      <c r="E53" s="11"/>
      <c r="F53" s="11"/>
    </row>
    <row r="54" spans="1:6" x14ac:dyDescent="0.2">
      <c r="B54" s="352" t="s">
        <v>87</v>
      </c>
      <c r="C54" s="7">
        <v>10</v>
      </c>
      <c r="D54" s="11" t="s">
        <v>1</v>
      </c>
      <c r="E54" s="298"/>
      <c r="F54" s="299">
        <f>C54*E54</f>
        <v>0</v>
      </c>
    </row>
    <row r="55" spans="1:6" x14ac:dyDescent="0.2">
      <c r="B55" s="43"/>
      <c r="C55" s="7"/>
      <c r="D55" s="11"/>
      <c r="E55" s="11"/>
      <c r="F55" s="11"/>
    </row>
    <row r="56" spans="1:6" x14ac:dyDescent="0.2">
      <c r="A56" s="182">
        <f>COUNT($A$10:A55)+1</f>
        <v>10</v>
      </c>
      <c r="B56" s="341" t="s">
        <v>69</v>
      </c>
      <c r="C56" s="7"/>
      <c r="D56" s="11"/>
      <c r="E56" s="42"/>
      <c r="F56" s="42"/>
    </row>
    <row r="57" spans="1:6" ht="38.25" x14ac:dyDescent="0.2">
      <c r="B57" s="359" t="s">
        <v>70</v>
      </c>
      <c r="C57" s="7"/>
      <c r="D57" s="11"/>
      <c r="E57" s="42"/>
      <c r="F57" s="42"/>
    </row>
    <row r="58" spans="1:6" ht="14.25" x14ac:dyDescent="0.2">
      <c r="B58" s="43"/>
      <c r="C58" s="7">
        <v>400</v>
      </c>
      <c r="D58" s="297" t="s">
        <v>22</v>
      </c>
      <c r="E58" s="298"/>
      <c r="F58" s="299">
        <f>C58*E58</f>
        <v>0</v>
      </c>
    </row>
    <row r="59" spans="1:6" x14ac:dyDescent="0.2">
      <c r="B59" s="43"/>
      <c r="C59" s="7"/>
      <c r="D59" s="11"/>
      <c r="E59" s="42"/>
      <c r="F59" s="42"/>
    </row>
    <row r="60" spans="1:6" x14ac:dyDescent="0.2">
      <c r="A60" s="182">
        <f>COUNT($A$10:A59)+1</f>
        <v>11</v>
      </c>
      <c r="B60" s="341" t="s">
        <v>71</v>
      </c>
      <c r="C60" s="7"/>
      <c r="D60" s="11"/>
      <c r="E60" s="42"/>
      <c r="F60" s="42"/>
    </row>
    <row r="61" spans="1:6" ht="38.25" x14ac:dyDescent="0.2">
      <c r="B61" s="359" t="s">
        <v>72</v>
      </c>
      <c r="C61" s="7"/>
      <c r="D61" s="11"/>
      <c r="E61" s="42"/>
      <c r="F61" s="42"/>
    </row>
    <row r="62" spans="1:6" x14ac:dyDescent="0.2">
      <c r="B62" s="43"/>
      <c r="C62" s="360"/>
      <c r="D62" s="337">
        <v>0.03</v>
      </c>
      <c r="E62" s="42"/>
      <c r="F62" s="299">
        <f>D62*(SUM(F13:F58))</f>
        <v>0</v>
      </c>
    </row>
    <row r="63" spans="1:6" x14ac:dyDescent="0.2">
      <c r="B63" s="43"/>
      <c r="C63" s="7"/>
      <c r="D63" s="11"/>
      <c r="E63" s="42"/>
      <c r="F63" s="42"/>
    </row>
    <row r="64" spans="1:6" x14ac:dyDescent="0.2">
      <c r="A64" s="187">
        <f>COUNT($A$10:A63)+1</f>
        <v>12</v>
      </c>
      <c r="B64" s="341" t="s">
        <v>73</v>
      </c>
      <c r="C64" s="7"/>
      <c r="D64" s="11"/>
      <c r="E64" s="42"/>
      <c r="F64" s="42"/>
    </row>
    <row r="65" spans="1:6" ht="38.25" x14ac:dyDescent="0.2">
      <c r="B65" s="359" t="s">
        <v>12</v>
      </c>
      <c r="C65" s="7"/>
      <c r="D65" s="11"/>
      <c r="E65" s="42"/>
      <c r="F65" s="299"/>
    </row>
    <row r="66" spans="1:6" x14ac:dyDescent="0.2">
      <c r="A66" s="189"/>
      <c r="B66" s="43"/>
      <c r="C66" s="360"/>
      <c r="D66" s="337">
        <v>0.1</v>
      </c>
      <c r="E66" s="42"/>
      <c r="F66" s="299">
        <f>D66*(SUM(F13:F58))</f>
        <v>0</v>
      </c>
    </row>
    <row r="67" spans="1:6" x14ac:dyDescent="0.2">
      <c r="A67" s="189"/>
      <c r="B67" s="43"/>
      <c r="C67" s="7"/>
      <c r="D67" s="11"/>
      <c r="E67" s="42"/>
      <c r="F67" s="42"/>
    </row>
    <row r="68" spans="1:6" x14ac:dyDescent="0.2">
      <c r="A68" s="338"/>
      <c r="B68" s="361" t="s">
        <v>2</v>
      </c>
      <c r="C68" s="49"/>
      <c r="D68" s="362"/>
      <c r="E68" s="51" t="s">
        <v>26</v>
      </c>
      <c r="F68" s="363">
        <f>SUM(F13:F66)</f>
        <v>0</v>
      </c>
    </row>
    <row r="69" spans="1:6" x14ac:dyDescent="0.2">
      <c r="A69" s="189"/>
      <c r="B69" s="43"/>
      <c r="C69" s="7"/>
      <c r="D69" s="11"/>
      <c r="E69" s="42"/>
      <c r="F69" s="42"/>
    </row>
    <row r="70" spans="1:6" x14ac:dyDescent="0.2">
      <c r="A70" s="189"/>
      <c r="B70" s="43"/>
      <c r="C70" s="7"/>
      <c r="D70" s="11"/>
      <c r="E70" s="42"/>
      <c r="F70" s="42"/>
    </row>
    <row r="71" spans="1:6" x14ac:dyDescent="0.2">
      <c r="A71" s="189"/>
      <c r="B71" s="43"/>
      <c r="C71" s="7"/>
      <c r="D71" s="11"/>
      <c r="E71" s="42"/>
      <c r="F71" s="42"/>
    </row>
    <row r="72" spans="1:6" x14ac:dyDescent="0.2">
      <c r="A72" s="189"/>
      <c r="B72" s="43"/>
      <c r="C72" s="7"/>
      <c r="D72" s="11"/>
      <c r="E72" s="42"/>
      <c r="F72" s="42"/>
    </row>
    <row r="73" spans="1:6" x14ac:dyDescent="0.2">
      <c r="A73" s="189"/>
      <c r="B73" s="43"/>
      <c r="C73" s="7"/>
      <c r="D73" s="11"/>
      <c r="E73" s="42"/>
      <c r="F73" s="42"/>
    </row>
    <row r="74" spans="1:6" x14ac:dyDescent="0.2">
      <c r="A74" s="189"/>
      <c r="B74" s="43"/>
      <c r="C74" s="7"/>
      <c r="D74" s="11"/>
      <c r="E74" s="42"/>
      <c r="F74" s="42"/>
    </row>
    <row r="75" spans="1:6" x14ac:dyDescent="0.2">
      <c r="A75" s="189"/>
      <c r="B75" s="43"/>
      <c r="C75" s="7"/>
      <c r="D75" s="11"/>
      <c r="E75" s="42"/>
      <c r="F75" s="42"/>
    </row>
    <row r="76" spans="1:6" x14ac:dyDescent="0.2">
      <c r="A76" s="189"/>
      <c r="B76" s="43"/>
      <c r="C76" s="7"/>
      <c r="D76" s="11"/>
      <c r="E76" s="42"/>
      <c r="F76" s="42"/>
    </row>
    <row r="77" spans="1:6" x14ac:dyDescent="0.2">
      <c r="A77" s="189"/>
      <c r="B77" s="43"/>
      <c r="C77" s="7"/>
      <c r="D77" s="11"/>
      <c r="E77" s="42"/>
      <c r="F77" s="42"/>
    </row>
    <row r="78" spans="1:6" x14ac:dyDescent="0.2">
      <c r="A78" s="189"/>
      <c r="B78" s="43"/>
      <c r="C78" s="7"/>
      <c r="D78" s="11"/>
      <c r="E78" s="42"/>
      <c r="F78" s="42"/>
    </row>
    <row r="79" spans="1:6" x14ac:dyDescent="0.2">
      <c r="A79" s="189"/>
      <c r="B79" s="43"/>
      <c r="C79" s="7"/>
      <c r="D79" s="11"/>
      <c r="E79" s="42"/>
      <c r="F79" s="42"/>
    </row>
    <row r="80" spans="1:6" x14ac:dyDescent="0.2">
      <c r="A80" s="189"/>
      <c r="B80" s="43"/>
      <c r="C80" s="7"/>
      <c r="D80" s="11"/>
      <c r="E80" s="42"/>
      <c r="F80" s="42"/>
    </row>
    <row r="81" spans="1:6" x14ac:dyDescent="0.2">
      <c r="A81" s="189"/>
      <c r="B81" s="43"/>
      <c r="C81" s="7"/>
      <c r="D81" s="11"/>
      <c r="E81" s="42"/>
      <c r="F81" s="42"/>
    </row>
    <row r="82" spans="1:6" x14ac:dyDescent="0.2">
      <c r="A82" s="189"/>
      <c r="B82" s="43"/>
      <c r="C82" s="7"/>
      <c r="D82" s="11"/>
      <c r="E82" s="42"/>
      <c r="F82" s="42"/>
    </row>
    <row r="83" spans="1:6" x14ac:dyDescent="0.2">
      <c r="A83" s="189"/>
      <c r="B83" s="43"/>
      <c r="C83" s="7"/>
      <c r="D83" s="11"/>
      <c r="E83" s="42"/>
      <c r="F83" s="42"/>
    </row>
    <row r="84" spans="1:6" x14ac:dyDescent="0.2">
      <c r="A84" s="189"/>
      <c r="B84" s="43"/>
      <c r="C84" s="7"/>
      <c r="D84" s="11"/>
      <c r="E84" s="42"/>
      <c r="F84" s="42"/>
    </row>
    <row r="85" spans="1:6" x14ac:dyDescent="0.2">
      <c r="A85" s="189"/>
      <c r="B85" s="43"/>
      <c r="C85" s="7"/>
      <c r="D85" s="11"/>
      <c r="E85" s="42"/>
      <c r="F85" s="42"/>
    </row>
    <row r="86" spans="1:6" x14ac:dyDescent="0.2">
      <c r="A86" s="189"/>
      <c r="B86" s="43"/>
      <c r="C86" s="7"/>
      <c r="D86" s="11"/>
      <c r="E86" s="42"/>
      <c r="F86" s="42"/>
    </row>
    <row r="87" spans="1:6" x14ac:dyDescent="0.2">
      <c r="A87" s="189"/>
      <c r="B87" s="43"/>
      <c r="C87" s="7"/>
      <c r="D87" s="11"/>
      <c r="E87" s="42"/>
      <c r="F87" s="42"/>
    </row>
    <row r="88" spans="1:6" x14ac:dyDescent="0.2">
      <c r="A88" s="189"/>
      <c r="B88" s="43"/>
      <c r="C88" s="7"/>
      <c r="D88" s="11"/>
      <c r="E88" s="42"/>
      <c r="F88" s="42"/>
    </row>
    <row r="89" spans="1:6" x14ac:dyDescent="0.2">
      <c r="A89" s="189"/>
      <c r="B89" s="43"/>
      <c r="C89" s="7"/>
      <c r="D89" s="11"/>
      <c r="E89" s="42"/>
      <c r="F89" s="42"/>
    </row>
    <row r="90" spans="1:6" x14ac:dyDescent="0.2">
      <c r="A90" s="189"/>
      <c r="B90" s="43"/>
      <c r="C90" s="7"/>
      <c r="D90" s="11"/>
      <c r="E90" s="42"/>
      <c r="F90" s="42"/>
    </row>
    <row r="91" spans="1:6" x14ac:dyDescent="0.2">
      <c r="A91" s="189"/>
      <c r="B91" s="43"/>
      <c r="C91" s="7"/>
      <c r="D91" s="11"/>
      <c r="E91" s="42"/>
      <c r="F91" s="42"/>
    </row>
    <row r="92" spans="1:6" x14ac:dyDescent="0.2">
      <c r="A92" s="189"/>
      <c r="B92" s="43"/>
      <c r="C92" s="7"/>
      <c r="D92" s="11"/>
      <c r="E92" s="42"/>
      <c r="F92" s="42"/>
    </row>
    <row r="93" spans="1:6" x14ac:dyDescent="0.2">
      <c r="A93" s="189"/>
      <c r="B93" s="43"/>
      <c r="C93" s="7"/>
      <c r="D93" s="11"/>
      <c r="E93" s="42"/>
      <c r="F93" s="42"/>
    </row>
    <row r="94" spans="1:6" x14ac:dyDescent="0.2">
      <c r="A94" s="189"/>
      <c r="B94" s="43"/>
      <c r="C94" s="7"/>
      <c r="D94" s="11"/>
      <c r="E94" s="42"/>
      <c r="F94" s="42"/>
    </row>
    <row r="95" spans="1:6" x14ac:dyDescent="0.2">
      <c r="A95" s="189"/>
      <c r="B95" s="43"/>
      <c r="C95" s="7"/>
      <c r="D95" s="11"/>
      <c r="E95" s="42"/>
      <c r="F95" s="42"/>
    </row>
    <row r="96" spans="1:6" x14ac:dyDescent="0.2">
      <c r="A96" s="189"/>
      <c r="B96" s="43"/>
      <c r="C96" s="7"/>
      <c r="D96" s="11"/>
      <c r="E96" s="42"/>
      <c r="F96" s="42"/>
    </row>
    <row r="97" spans="1:6" x14ac:dyDescent="0.2">
      <c r="A97" s="189"/>
      <c r="B97" s="43"/>
      <c r="C97" s="7"/>
      <c r="D97" s="11"/>
      <c r="E97" s="42"/>
      <c r="F97" s="42"/>
    </row>
    <row r="98" spans="1:6" x14ac:dyDescent="0.2">
      <c r="A98" s="189"/>
      <c r="B98" s="43"/>
      <c r="C98" s="7"/>
      <c r="D98" s="11"/>
      <c r="E98" s="42"/>
      <c r="F98" s="42"/>
    </row>
    <row r="99" spans="1:6" x14ac:dyDescent="0.2">
      <c r="A99" s="189"/>
      <c r="B99" s="43"/>
      <c r="C99" s="7"/>
      <c r="D99" s="11"/>
      <c r="E99" s="42"/>
      <c r="F99" s="42"/>
    </row>
    <row r="100" spans="1:6" x14ac:dyDescent="0.2">
      <c r="A100" s="189"/>
      <c r="B100" s="43"/>
      <c r="C100" s="7"/>
      <c r="D100" s="11"/>
      <c r="E100" s="42"/>
      <c r="F100" s="42"/>
    </row>
    <row r="101" spans="1:6" x14ac:dyDescent="0.2">
      <c r="A101" s="189"/>
      <c r="B101" s="43"/>
      <c r="C101" s="7"/>
      <c r="D101" s="11"/>
      <c r="E101" s="42"/>
      <c r="F101" s="42"/>
    </row>
    <row r="102" spans="1:6" x14ac:dyDescent="0.2">
      <c r="A102" s="189"/>
      <c r="B102" s="43"/>
      <c r="C102" s="7"/>
      <c r="D102" s="11"/>
      <c r="E102" s="42"/>
      <c r="F102" s="42"/>
    </row>
    <row r="103" spans="1:6" x14ac:dyDescent="0.2">
      <c r="A103" s="189"/>
      <c r="B103" s="43"/>
      <c r="C103" s="7"/>
      <c r="D103" s="11"/>
      <c r="E103" s="42"/>
      <c r="F103" s="42"/>
    </row>
    <row r="104" spans="1:6" x14ac:dyDescent="0.2">
      <c r="A104" s="189"/>
      <c r="B104" s="43"/>
      <c r="C104" s="7"/>
      <c r="D104" s="11"/>
      <c r="E104" s="42"/>
      <c r="F104" s="42"/>
    </row>
    <row r="105" spans="1:6" x14ac:dyDescent="0.2">
      <c r="A105" s="189"/>
      <c r="B105" s="43"/>
      <c r="C105" s="7"/>
      <c r="D105" s="11"/>
      <c r="E105" s="42"/>
      <c r="F105" s="42"/>
    </row>
    <row r="106" spans="1:6" x14ac:dyDescent="0.2">
      <c r="A106" s="189"/>
      <c r="B106" s="43"/>
      <c r="C106" s="7"/>
      <c r="D106" s="11"/>
      <c r="E106" s="42"/>
      <c r="F106" s="42"/>
    </row>
    <row r="107" spans="1:6" x14ac:dyDescent="0.2">
      <c r="A107" s="189"/>
      <c r="B107" s="43"/>
      <c r="C107" s="7"/>
      <c r="D107" s="11"/>
      <c r="E107" s="42"/>
      <c r="F107" s="42"/>
    </row>
    <row r="108" spans="1:6" x14ac:dyDescent="0.2">
      <c r="A108" s="189"/>
      <c r="B108" s="43"/>
      <c r="C108" s="7"/>
      <c r="D108" s="11"/>
      <c r="E108" s="42"/>
      <c r="F108" s="42"/>
    </row>
    <row r="109" spans="1:6" x14ac:dyDescent="0.2">
      <c r="A109" s="189"/>
      <c r="B109" s="43"/>
      <c r="C109" s="7"/>
      <c r="D109" s="11"/>
      <c r="E109" s="42"/>
      <c r="F109" s="42"/>
    </row>
    <row r="110" spans="1:6" x14ac:dyDescent="0.2">
      <c r="A110" s="189"/>
      <c r="B110" s="43"/>
      <c r="C110" s="7"/>
      <c r="D110" s="11"/>
      <c r="E110" s="42"/>
      <c r="F110" s="42"/>
    </row>
    <row r="111" spans="1:6" x14ac:dyDescent="0.2">
      <c r="A111" s="189"/>
      <c r="B111" s="43"/>
      <c r="C111" s="7"/>
      <c r="D111" s="11"/>
      <c r="E111" s="42"/>
      <c r="F111" s="42"/>
    </row>
    <row r="112" spans="1:6" x14ac:dyDescent="0.2">
      <c r="A112" s="189"/>
      <c r="B112" s="43"/>
      <c r="C112" s="7"/>
      <c r="D112" s="11"/>
      <c r="E112" s="42"/>
      <c r="F112" s="42"/>
    </row>
    <row r="113" spans="1:6" x14ac:dyDescent="0.2">
      <c r="A113" s="189"/>
      <c r="B113" s="43"/>
      <c r="C113" s="7"/>
      <c r="D113" s="11"/>
      <c r="E113" s="42"/>
      <c r="F113" s="42"/>
    </row>
    <row r="114" spans="1:6" x14ac:dyDescent="0.2">
      <c r="A114" s="189"/>
      <c r="B114" s="43"/>
      <c r="C114" s="7"/>
      <c r="D114" s="11"/>
      <c r="E114" s="42"/>
      <c r="F114" s="42"/>
    </row>
    <row r="115" spans="1:6" x14ac:dyDescent="0.2">
      <c r="A115" s="189"/>
      <c r="B115" s="43"/>
      <c r="C115" s="7"/>
      <c r="D115" s="11"/>
      <c r="E115" s="42"/>
      <c r="F115" s="42"/>
    </row>
    <row r="116" spans="1:6" x14ac:dyDescent="0.2">
      <c r="A116" s="189"/>
      <c r="B116" s="43"/>
      <c r="C116" s="7"/>
      <c r="D116" s="11"/>
      <c r="E116" s="42"/>
      <c r="F116" s="42"/>
    </row>
    <row r="117" spans="1:6" x14ac:dyDescent="0.2">
      <c r="A117" s="189"/>
      <c r="B117" s="43"/>
      <c r="C117" s="7"/>
      <c r="D117" s="11"/>
      <c r="E117" s="42"/>
      <c r="F117" s="42"/>
    </row>
    <row r="118" spans="1:6" x14ac:dyDescent="0.2">
      <c r="A118" s="189"/>
      <c r="B118" s="43"/>
      <c r="C118" s="7"/>
      <c r="D118" s="11"/>
      <c r="E118" s="42"/>
      <c r="F118" s="42"/>
    </row>
    <row r="119" spans="1:6" x14ac:dyDescent="0.2">
      <c r="A119" s="189"/>
      <c r="B119" s="43"/>
      <c r="C119" s="7"/>
      <c r="D119" s="11"/>
      <c r="E119" s="42"/>
      <c r="F119" s="42"/>
    </row>
    <row r="120" spans="1:6" x14ac:dyDescent="0.2">
      <c r="A120" s="189"/>
      <c r="B120" s="43"/>
      <c r="C120" s="7"/>
      <c r="D120" s="11"/>
      <c r="E120" s="42"/>
      <c r="F120" s="42"/>
    </row>
    <row r="121" spans="1:6" x14ac:dyDescent="0.2">
      <c r="A121" s="189"/>
      <c r="B121" s="43"/>
      <c r="C121" s="7"/>
      <c r="D121" s="11"/>
      <c r="E121" s="42"/>
      <c r="F121" s="42"/>
    </row>
    <row r="122" spans="1:6" x14ac:dyDescent="0.2">
      <c r="A122" s="189"/>
      <c r="B122" s="43"/>
      <c r="C122" s="7"/>
      <c r="D122" s="11"/>
      <c r="E122" s="42"/>
      <c r="F122" s="42"/>
    </row>
    <row r="123" spans="1:6" x14ac:dyDescent="0.2">
      <c r="A123" s="189"/>
      <c r="B123" s="43"/>
      <c r="C123" s="7"/>
      <c r="D123" s="11"/>
      <c r="E123" s="42"/>
      <c r="F123" s="42"/>
    </row>
    <row r="124" spans="1:6" x14ac:dyDescent="0.2">
      <c r="A124" s="189"/>
      <c r="B124" s="43"/>
      <c r="C124" s="7"/>
      <c r="D124" s="11"/>
      <c r="E124" s="42"/>
      <c r="F124" s="42"/>
    </row>
    <row r="125" spans="1:6" x14ac:dyDescent="0.2">
      <c r="A125" s="189"/>
      <c r="B125" s="43"/>
      <c r="C125" s="7"/>
      <c r="D125" s="11"/>
      <c r="E125" s="42"/>
      <c r="F125" s="42"/>
    </row>
    <row r="126" spans="1:6" x14ac:dyDescent="0.2">
      <c r="A126" s="189"/>
      <c r="B126" s="43"/>
      <c r="C126" s="7"/>
      <c r="D126" s="11"/>
      <c r="E126" s="42"/>
      <c r="F126" s="42"/>
    </row>
    <row r="127" spans="1:6" x14ac:dyDescent="0.2">
      <c r="A127" s="189"/>
      <c r="B127" s="43"/>
      <c r="C127" s="7"/>
      <c r="D127" s="11"/>
      <c r="E127" s="42"/>
      <c r="F127" s="42"/>
    </row>
    <row r="128" spans="1:6" x14ac:dyDescent="0.2">
      <c r="A128" s="189"/>
      <c r="B128" s="43"/>
      <c r="C128" s="7"/>
      <c r="D128" s="11"/>
      <c r="E128" s="42"/>
      <c r="F128" s="42"/>
    </row>
    <row r="129" spans="1:6" x14ac:dyDescent="0.2">
      <c r="A129" s="189"/>
      <c r="B129" s="43"/>
      <c r="C129" s="7"/>
      <c r="D129" s="11"/>
      <c r="E129" s="42"/>
      <c r="F129" s="42"/>
    </row>
    <row r="130" spans="1:6" x14ac:dyDescent="0.2">
      <c r="A130" s="189"/>
      <c r="B130" s="43"/>
      <c r="C130" s="7"/>
      <c r="D130" s="11"/>
      <c r="E130" s="42"/>
      <c r="F130" s="42"/>
    </row>
    <row r="131" spans="1:6" x14ac:dyDescent="0.2">
      <c r="A131" s="189"/>
      <c r="B131" s="43"/>
      <c r="C131" s="7"/>
      <c r="D131" s="11"/>
      <c r="E131" s="42"/>
      <c r="F131" s="42"/>
    </row>
    <row r="132" spans="1:6" x14ac:dyDescent="0.2">
      <c r="A132" s="189"/>
      <c r="B132" s="43"/>
      <c r="C132" s="7"/>
      <c r="D132" s="11"/>
      <c r="E132" s="42"/>
      <c r="F132" s="42"/>
    </row>
    <row r="133" spans="1:6" x14ac:dyDescent="0.2">
      <c r="A133" s="189"/>
      <c r="B133" s="43"/>
      <c r="C133" s="7"/>
      <c r="D133" s="11"/>
      <c r="E133" s="42"/>
      <c r="F133" s="42"/>
    </row>
    <row r="134" spans="1:6" x14ac:dyDescent="0.2">
      <c r="A134" s="189"/>
      <c r="B134" s="43"/>
      <c r="C134" s="7"/>
      <c r="D134" s="11"/>
      <c r="E134" s="42"/>
      <c r="F134" s="42"/>
    </row>
    <row r="135" spans="1:6" x14ac:dyDescent="0.2">
      <c r="A135" s="189"/>
      <c r="B135" s="43"/>
      <c r="C135" s="7"/>
      <c r="D135" s="11"/>
      <c r="E135" s="42"/>
      <c r="F135" s="42"/>
    </row>
    <row r="136" spans="1:6" x14ac:dyDescent="0.2">
      <c r="A136" s="189"/>
      <c r="B136" s="43"/>
      <c r="C136" s="7"/>
      <c r="D136" s="11"/>
      <c r="E136" s="42"/>
      <c r="F136" s="42"/>
    </row>
    <row r="137" spans="1:6" x14ac:dyDescent="0.2">
      <c r="A137" s="189"/>
      <c r="B137" s="43"/>
      <c r="C137" s="7"/>
      <c r="D137" s="11"/>
      <c r="E137" s="42"/>
      <c r="F137" s="42"/>
    </row>
    <row r="138" spans="1:6" x14ac:dyDescent="0.2">
      <c r="A138" s="189"/>
      <c r="B138" s="43"/>
      <c r="C138" s="7"/>
      <c r="D138" s="11"/>
      <c r="E138" s="42"/>
      <c r="F138" s="42"/>
    </row>
    <row r="139" spans="1:6" x14ac:dyDescent="0.2">
      <c r="A139" s="189"/>
      <c r="B139" s="43"/>
      <c r="C139" s="7"/>
      <c r="D139" s="11"/>
      <c r="E139" s="42"/>
      <c r="F139" s="42"/>
    </row>
    <row r="140" spans="1:6" x14ac:dyDescent="0.2">
      <c r="A140" s="189"/>
      <c r="B140" s="43"/>
      <c r="C140" s="7"/>
      <c r="D140" s="11"/>
      <c r="E140" s="42"/>
      <c r="F140" s="42"/>
    </row>
    <row r="141" spans="1:6" x14ac:dyDescent="0.2">
      <c r="A141" s="189"/>
      <c r="B141" s="43"/>
      <c r="C141" s="7"/>
      <c r="D141" s="11"/>
      <c r="E141" s="42"/>
      <c r="F141" s="42"/>
    </row>
    <row r="142" spans="1:6" x14ac:dyDescent="0.2">
      <c r="A142" s="189"/>
      <c r="B142" s="43"/>
      <c r="C142" s="7"/>
      <c r="D142" s="11"/>
      <c r="E142" s="42"/>
      <c r="F142" s="42"/>
    </row>
    <row r="143" spans="1:6" x14ac:dyDescent="0.2">
      <c r="A143" s="189"/>
      <c r="B143" s="43"/>
      <c r="C143" s="7"/>
      <c r="D143" s="11"/>
      <c r="E143" s="42"/>
      <c r="F143" s="42"/>
    </row>
    <row r="144" spans="1:6" x14ac:dyDescent="0.2">
      <c r="A144" s="189"/>
      <c r="B144" s="43"/>
      <c r="C144" s="7"/>
      <c r="D144" s="11"/>
      <c r="E144" s="42"/>
      <c r="F144" s="42"/>
    </row>
    <row r="145" spans="1:6" x14ac:dyDescent="0.2">
      <c r="A145" s="189"/>
      <c r="B145" s="43"/>
      <c r="C145" s="7"/>
      <c r="D145" s="11"/>
      <c r="E145" s="42"/>
      <c r="F145" s="42"/>
    </row>
    <row r="146" spans="1:6" x14ac:dyDescent="0.2">
      <c r="A146" s="189"/>
      <c r="B146" s="43"/>
      <c r="C146" s="7"/>
      <c r="D146" s="11"/>
      <c r="E146" s="42"/>
      <c r="F146" s="42"/>
    </row>
    <row r="147" spans="1:6" x14ac:dyDescent="0.2">
      <c r="A147" s="189"/>
      <c r="B147" s="43"/>
      <c r="C147" s="7"/>
      <c r="D147" s="11"/>
      <c r="E147" s="42"/>
      <c r="F147" s="42"/>
    </row>
    <row r="148" spans="1:6" x14ac:dyDescent="0.2">
      <c r="A148" s="189"/>
      <c r="B148" s="43"/>
      <c r="C148" s="7"/>
      <c r="D148" s="11"/>
      <c r="E148" s="42"/>
      <c r="F148" s="42"/>
    </row>
    <row r="149" spans="1:6" x14ac:dyDescent="0.2">
      <c r="A149" s="189"/>
      <c r="B149" s="43"/>
      <c r="C149" s="7"/>
      <c r="D149" s="11"/>
      <c r="E149" s="42"/>
      <c r="F149" s="42"/>
    </row>
    <row r="150" spans="1:6" x14ac:dyDescent="0.2">
      <c r="A150" s="189"/>
      <c r="B150" s="43"/>
      <c r="C150" s="7"/>
      <c r="D150" s="11"/>
      <c r="E150" s="42"/>
      <c r="F150" s="42"/>
    </row>
    <row r="151" spans="1:6" x14ac:dyDescent="0.2">
      <c r="A151" s="189"/>
      <c r="B151" s="43"/>
      <c r="C151" s="7"/>
      <c r="D151" s="11"/>
      <c r="E151" s="42"/>
      <c r="F151" s="42"/>
    </row>
    <row r="152" spans="1:6" x14ac:dyDescent="0.2">
      <c r="A152" s="189"/>
      <c r="B152" s="43"/>
      <c r="C152" s="7"/>
      <c r="D152" s="11"/>
      <c r="E152" s="42"/>
      <c r="F152" s="42"/>
    </row>
    <row r="153" spans="1:6" x14ac:dyDescent="0.2">
      <c r="A153" s="189"/>
      <c r="B153" s="43"/>
      <c r="C153" s="7"/>
      <c r="D153" s="11"/>
      <c r="E153" s="42"/>
      <c r="F153" s="42"/>
    </row>
    <row r="154" spans="1:6" x14ac:dyDescent="0.2">
      <c r="A154" s="189"/>
      <c r="B154" s="43"/>
      <c r="C154" s="7"/>
      <c r="D154" s="11"/>
      <c r="E154" s="42"/>
      <c r="F154" s="42"/>
    </row>
    <row r="155" spans="1:6" x14ac:dyDescent="0.2">
      <c r="A155" s="189"/>
      <c r="B155" s="43"/>
      <c r="C155" s="7"/>
      <c r="D155" s="11"/>
      <c r="E155" s="42"/>
      <c r="F155" s="42"/>
    </row>
    <row r="156" spans="1:6" x14ac:dyDescent="0.2">
      <c r="A156" s="189"/>
      <c r="B156" s="43"/>
      <c r="C156" s="7"/>
      <c r="D156" s="11"/>
      <c r="E156" s="42"/>
      <c r="F156" s="42"/>
    </row>
    <row r="157" spans="1:6" x14ac:dyDescent="0.2">
      <c r="A157" s="189"/>
      <c r="B157" s="43"/>
      <c r="C157" s="7"/>
      <c r="D157" s="11"/>
      <c r="E157" s="42"/>
      <c r="F157" s="42"/>
    </row>
    <row r="158" spans="1:6" x14ac:dyDescent="0.2">
      <c r="A158" s="189"/>
      <c r="B158" s="43"/>
      <c r="C158" s="7"/>
      <c r="D158" s="11"/>
      <c r="E158" s="42"/>
      <c r="F158" s="42"/>
    </row>
    <row r="159" spans="1:6" x14ac:dyDescent="0.2">
      <c r="A159" s="189"/>
      <c r="B159" s="43"/>
      <c r="C159" s="7"/>
      <c r="D159" s="11"/>
      <c r="E159" s="42"/>
      <c r="F159" s="42"/>
    </row>
    <row r="160" spans="1:6" x14ac:dyDescent="0.2">
      <c r="A160" s="189"/>
      <c r="B160" s="43"/>
      <c r="C160" s="7"/>
      <c r="D160" s="11"/>
      <c r="E160" s="42"/>
      <c r="F160" s="42"/>
    </row>
    <row r="161" spans="1:6" x14ac:dyDescent="0.2">
      <c r="A161" s="189"/>
      <c r="B161" s="43"/>
      <c r="C161" s="7"/>
      <c r="D161" s="11"/>
      <c r="E161" s="42"/>
      <c r="F161" s="42"/>
    </row>
    <row r="162" spans="1:6" x14ac:dyDescent="0.2">
      <c r="A162" s="189"/>
      <c r="B162" s="43"/>
      <c r="C162" s="7"/>
      <c r="D162" s="11"/>
      <c r="E162" s="42"/>
      <c r="F162" s="42"/>
    </row>
    <row r="163" spans="1:6" x14ac:dyDescent="0.2">
      <c r="A163" s="189"/>
      <c r="B163" s="43"/>
      <c r="C163" s="7"/>
      <c r="D163" s="11"/>
      <c r="E163" s="42"/>
      <c r="F163" s="42"/>
    </row>
    <row r="164" spans="1:6" x14ac:dyDescent="0.2">
      <c r="A164" s="189"/>
      <c r="B164" s="43"/>
      <c r="C164" s="7"/>
      <c r="D164" s="11"/>
      <c r="E164" s="42"/>
      <c r="F164" s="42"/>
    </row>
    <row r="165" spans="1:6" x14ac:dyDescent="0.2">
      <c r="A165" s="189"/>
      <c r="B165" s="43"/>
      <c r="C165" s="7"/>
      <c r="D165" s="11"/>
      <c r="E165" s="42"/>
      <c r="F165" s="42"/>
    </row>
  </sheetData>
  <sheetProtection algorithmName="SHA-512" hashValue="Fq9RBBWQxAUOu3DiidoG1+K5dgoaDUfnltqySmhQon0+DE8mjfRUCQGpyeE9OigQw//+mf34i2iAexXbcSetxw==" saltValue="jbQo/9swb1fhwdgpLjlMfg==" spinCount="100000" sheet="1" objects="1" scenarios="1"/>
  <pageMargins left="0.98425196850393704" right="0.31496062992125984" top="0.98425196850393704" bottom="0.78740157480314965" header="0.31496062992125984" footer="0.31496062992125984"/>
  <pageSetup paperSize="9" orientation="portrait" r:id="rId1"/>
  <headerFooter alignWithMargins="0">
    <oddHeader>&amp;L&amp;"Arial,Navadno"&amp;8       ENERGETIKA LJUBLJANA d.o.o.
       SEKTOR ZA INŽENIRNING - SLUŽBA ZA PROJEKTIRANJE - PLIN
       št. projekta: S 4000/21977&amp;R30II-799-000</oddHeader>
    <oddFooter>&amp;LJPE-SIR-313/20&amp;C&amp;"Arial,Navadno"&amp;P / &amp;N</oddFooter>
  </headerFooter>
  <rowBreaks count="2" manualBreakCount="2">
    <brk id="35" max="5" man="1"/>
    <brk id="5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41"/>
  <sheetViews>
    <sheetView topLeftCell="A4" zoomScaleNormal="100" zoomScaleSheetLayoutView="70" workbookViewId="0">
      <selection activeCell="E19" sqref="E19"/>
    </sheetView>
  </sheetViews>
  <sheetFormatPr defaultColWidth="9.140625" defaultRowHeight="12.75" x14ac:dyDescent="0.2"/>
  <cols>
    <col min="1" max="1" width="5.7109375" style="183" customWidth="1"/>
    <col min="2" max="2" width="52.28515625" style="189" customWidth="1"/>
    <col min="3" max="3" width="6.7109375" style="186" customWidth="1"/>
    <col min="4" max="4" width="4.7109375" style="35" customWidth="1"/>
    <col min="5" max="5" width="11.7109375" style="185" customWidth="1"/>
    <col min="6" max="6" width="14.2851562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32</v>
      </c>
      <c r="B3" s="182" t="s">
        <v>159</v>
      </c>
      <c r="C3" s="183"/>
      <c r="D3" s="184"/>
    </row>
    <row r="4" spans="1:6" x14ac:dyDescent="0.2">
      <c r="A4" s="29"/>
      <c r="B4" s="182" t="s">
        <v>160</v>
      </c>
      <c r="C4" s="183"/>
      <c r="D4" s="184"/>
    </row>
    <row r="5" spans="1:6" ht="72" customHeight="1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2.75" customHeight="1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62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x14ac:dyDescent="0.2">
      <c r="A16" s="120"/>
      <c r="B16" s="77"/>
      <c r="C16" s="78"/>
      <c r="D16" s="79"/>
      <c r="E16" s="80"/>
      <c r="F16" s="80"/>
    </row>
    <row r="17" spans="1:6" x14ac:dyDescent="0.2">
      <c r="A17" s="121">
        <f>COUNT($A$7:A16)+1</f>
        <v>3</v>
      </c>
      <c r="B17" s="47" t="s">
        <v>48</v>
      </c>
      <c r="C17" s="72"/>
      <c r="D17" s="69"/>
      <c r="E17" s="70"/>
      <c r="F17" s="70"/>
    </row>
    <row r="18" spans="1:6" ht="25.5" x14ac:dyDescent="0.2">
      <c r="A18" s="117"/>
      <c r="B18" s="89" t="s">
        <v>67</v>
      </c>
      <c r="C18" s="72"/>
      <c r="D18" s="69"/>
      <c r="E18" s="70"/>
      <c r="F18" s="70"/>
    </row>
    <row r="19" spans="1:6" x14ac:dyDescent="0.2">
      <c r="A19" s="117"/>
      <c r="B19" s="71" t="s">
        <v>91</v>
      </c>
      <c r="C19" s="72">
        <v>11</v>
      </c>
      <c r="D19" s="69" t="s">
        <v>1</v>
      </c>
      <c r="E19" s="28"/>
      <c r="F19" s="91">
        <f>C19*E19</f>
        <v>0</v>
      </c>
    </row>
    <row r="20" spans="1:6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81"/>
      <c r="C21" s="78"/>
      <c r="D21" s="79"/>
      <c r="E21" s="83"/>
      <c r="F21" s="83"/>
    </row>
    <row r="22" spans="1:6" x14ac:dyDescent="0.2">
      <c r="A22" s="121">
        <f>COUNT($A$7:A21)+1</f>
        <v>4</v>
      </c>
      <c r="B22" s="47" t="s">
        <v>68</v>
      </c>
      <c r="C22" s="72"/>
      <c r="D22" s="69"/>
      <c r="E22" s="70"/>
      <c r="F22" s="70"/>
    </row>
    <row r="23" spans="1:6" ht="25.5" x14ac:dyDescent="0.2">
      <c r="A23" s="117"/>
      <c r="B23" s="89" t="s">
        <v>15</v>
      </c>
      <c r="C23" s="72"/>
      <c r="D23" s="69"/>
      <c r="E23" s="70"/>
      <c r="F23" s="70"/>
    </row>
    <row r="24" spans="1:6" x14ac:dyDescent="0.2">
      <c r="A24" s="117"/>
      <c r="B24" s="93" t="s">
        <v>90</v>
      </c>
      <c r="C24" s="72">
        <v>1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94"/>
      <c r="C25" s="75"/>
      <c r="D25" s="90"/>
      <c r="E25" s="92"/>
      <c r="F25" s="92"/>
    </row>
    <row r="26" spans="1:6" x14ac:dyDescent="0.2">
      <c r="A26" s="120"/>
      <c r="B26" s="77"/>
      <c r="C26" s="78"/>
      <c r="D26" s="79"/>
      <c r="E26" s="83"/>
      <c r="F26" s="83"/>
    </row>
    <row r="27" spans="1:6" x14ac:dyDescent="0.2">
      <c r="A27" s="121">
        <f>COUNT($A$7:A25)+1</f>
        <v>5</v>
      </c>
      <c r="B27" s="47" t="s">
        <v>58</v>
      </c>
      <c r="C27" s="72"/>
      <c r="D27" s="69"/>
      <c r="E27" s="70"/>
      <c r="F27" s="70"/>
    </row>
    <row r="28" spans="1:6" ht="102" x14ac:dyDescent="0.2">
      <c r="A28" s="117"/>
      <c r="B28" s="89" t="s">
        <v>114</v>
      </c>
      <c r="C28" s="72"/>
      <c r="D28" s="69"/>
      <c r="E28" s="70"/>
      <c r="F28" s="70"/>
    </row>
    <row r="29" spans="1:6" x14ac:dyDescent="0.2">
      <c r="A29" s="117"/>
      <c r="B29" s="93"/>
      <c r="C29" s="72">
        <v>1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6"/>
      <c r="B31" s="106"/>
      <c r="C31" s="107"/>
      <c r="D31" s="108"/>
      <c r="E31" s="109"/>
      <c r="F31" s="127"/>
    </row>
    <row r="32" spans="1:6" x14ac:dyDescent="0.2">
      <c r="A32" s="121">
        <f>COUNT($A$7:A31)+1</f>
        <v>6</v>
      </c>
      <c r="B32" s="47" t="s">
        <v>19</v>
      </c>
      <c r="C32" s="68"/>
      <c r="D32" s="69"/>
      <c r="E32" s="70"/>
      <c r="F32" s="91"/>
    </row>
    <row r="33" spans="1:6" ht="25.5" x14ac:dyDescent="0.2">
      <c r="A33" s="117"/>
      <c r="B33" s="89" t="s">
        <v>76</v>
      </c>
      <c r="C33" s="68"/>
      <c r="D33" s="69"/>
      <c r="E33" s="70"/>
      <c r="F33" s="91"/>
    </row>
    <row r="34" spans="1:6" ht="14.25" x14ac:dyDescent="0.2">
      <c r="A34" s="117"/>
      <c r="B34" s="93"/>
      <c r="C34" s="68">
        <v>62</v>
      </c>
      <c r="D34" s="73" t="s">
        <v>22</v>
      </c>
      <c r="E34" s="28"/>
      <c r="F34" s="91">
        <f>C34*E34</f>
        <v>0</v>
      </c>
    </row>
    <row r="35" spans="1:6" x14ac:dyDescent="0.2">
      <c r="A35" s="119"/>
      <c r="B35" s="94"/>
      <c r="C35" s="110"/>
      <c r="D35" s="90"/>
      <c r="E35" s="112"/>
      <c r="F35" s="92"/>
    </row>
    <row r="36" spans="1:6" x14ac:dyDescent="0.2">
      <c r="A36" s="120"/>
      <c r="B36" s="77"/>
      <c r="C36" s="111"/>
      <c r="D36" s="79"/>
      <c r="E36" s="80"/>
      <c r="F36" s="83"/>
    </row>
    <row r="37" spans="1:6" x14ac:dyDescent="0.2">
      <c r="A37" s="121">
        <f>COUNT($A$7:A36)+1</f>
        <v>7</v>
      </c>
      <c r="B37" s="47" t="s">
        <v>77</v>
      </c>
      <c r="C37" s="68"/>
      <c r="D37" s="69"/>
      <c r="E37" s="91"/>
      <c r="F37" s="91"/>
    </row>
    <row r="38" spans="1:6" ht="30.75" customHeight="1" x14ac:dyDescent="0.2">
      <c r="A38" s="117"/>
      <c r="B38" s="115" t="s">
        <v>12</v>
      </c>
      <c r="C38" s="68"/>
      <c r="D38" s="69"/>
      <c r="E38" s="70"/>
      <c r="F38" s="91"/>
    </row>
    <row r="39" spans="1:6" x14ac:dyDescent="0.2">
      <c r="A39" s="128"/>
      <c r="B39" s="93"/>
      <c r="C39" s="68"/>
      <c r="D39" s="113">
        <v>0.1</v>
      </c>
      <c r="E39" s="70"/>
      <c r="F39" s="91">
        <f>D39*(SUM(F9:F34))</f>
        <v>0</v>
      </c>
    </row>
    <row r="40" spans="1:6" ht="9.75" customHeight="1" x14ac:dyDescent="0.2">
      <c r="A40" s="129"/>
      <c r="B40" s="94"/>
      <c r="C40" s="110"/>
      <c r="D40" s="90"/>
      <c r="E40" s="92"/>
      <c r="F40" s="92"/>
    </row>
    <row r="41" spans="1:6" x14ac:dyDescent="0.2">
      <c r="A41" s="61"/>
      <c r="B41" s="48" t="s">
        <v>2</v>
      </c>
      <c r="C41" s="49"/>
      <c r="D41" s="50"/>
      <c r="E41" s="51" t="s">
        <v>26</v>
      </c>
      <c r="F41" s="52">
        <f>SUM(F9:F40)</f>
        <v>0</v>
      </c>
    </row>
  </sheetData>
  <sheetProtection password="CF65" sheet="1" objects="1" scenarios="1"/>
  <pageMargins left="0.78740157480314965" right="0.27559055118110237" top="0.86614173228346458" bottom="0.74803149606299213" header="0.31496062992125984" footer="0.31496062992125984"/>
  <pageSetup paperSize="9" scale="91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6"/>
  <sheetViews>
    <sheetView topLeftCell="A16" zoomScaleNormal="100" zoomScaleSheetLayoutView="40" workbookViewId="0">
      <selection activeCell="E29" sqref="E2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126</v>
      </c>
      <c r="B3" s="182" t="s">
        <v>161</v>
      </c>
      <c r="C3" s="183"/>
      <c r="D3" s="184"/>
    </row>
    <row r="4" spans="1:6" x14ac:dyDescent="0.2">
      <c r="A4" s="29"/>
      <c r="B4" s="182" t="s">
        <v>160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s="11" customFormat="1" ht="15.75" x14ac:dyDescent="0.25">
      <c r="A6" s="116">
        <v>1</v>
      </c>
      <c r="B6" s="63"/>
      <c r="C6" s="64"/>
      <c r="D6" s="65"/>
      <c r="E6" s="66"/>
      <c r="F6" s="66"/>
    </row>
    <row r="7" spans="1:6" s="11" customFormat="1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s="11" customFormat="1" ht="25.5" x14ac:dyDescent="0.2">
      <c r="A8" s="117"/>
      <c r="B8" s="67" t="s">
        <v>66</v>
      </c>
      <c r="C8" s="68"/>
      <c r="D8" s="69"/>
      <c r="E8" s="70"/>
      <c r="F8" s="70"/>
    </row>
    <row r="9" spans="1:6" s="11" customFormat="1" ht="14.25" x14ac:dyDescent="0.2">
      <c r="A9" s="117"/>
      <c r="B9" s="71" t="s">
        <v>80</v>
      </c>
      <c r="C9" s="72">
        <v>112</v>
      </c>
      <c r="D9" s="73" t="s">
        <v>22</v>
      </c>
      <c r="E9" s="28"/>
      <c r="F9" s="91">
        <f>C9*E9</f>
        <v>0</v>
      </c>
    </row>
    <row r="10" spans="1:6" s="11" customFormat="1" x14ac:dyDescent="0.2">
      <c r="A10" s="119"/>
      <c r="B10" s="74"/>
      <c r="C10" s="75"/>
      <c r="D10" s="76"/>
      <c r="E10" s="92"/>
      <c r="F10" s="92"/>
    </row>
    <row r="11" spans="1:6" s="11" customFormat="1" x14ac:dyDescent="0.2">
      <c r="A11" s="120"/>
      <c r="B11" s="81"/>
      <c r="C11" s="78"/>
      <c r="D11" s="82"/>
      <c r="E11" s="83"/>
      <c r="F11" s="83"/>
    </row>
    <row r="12" spans="1:6" s="11" customFormat="1" x14ac:dyDescent="0.2">
      <c r="A12" s="121">
        <f>COUNT($A$7:A11)+1</f>
        <v>2</v>
      </c>
      <c r="B12" s="47" t="s">
        <v>40</v>
      </c>
      <c r="C12" s="72"/>
      <c r="D12" s="69"/>
      <c r="E12" s="70"/>
      <c r="F12" s="70"/>
    </row>
    <row r="13" spans="1:6" s="11" customFormat="1" x14ac:dyDescent="0.2">
      <c r="A13" s="117"/>
      <c r="B13" s="89" t="s">
        <v>41</v>
      </c>
      <c r="C13" s="72"/>
      <c r="D13" s="69"/>
      <c r="E13" s="70"/>
      <c r="F13" s="70"/>
    </row>
    <row r="14" spans="1:6" s="11" customFormat="1" x14ac:dyDescent="0.2">
      <c r="A14" s="117"/>
      <c r="B14" s="71" t="s">
        <v>43</v>
      </c>
      <c r="C14" s="72">
        <v>2</v>
      </c>
      <c r="D14" s="69" t="s">
        <v>1</v>
      </c>
      <c r="E14" s="28"/>
      <c r="F14" s="91">
        <f>C14*E14</f>
        <v>0</v>
      </c>
    </row>
    <row r="15" spans="1:6" s="11" customFormat="1" x14ac:dyDescent="0.2">
      <c r="A15" s="119"/>
      <c r="B15" s="74"/>
      <c r="C15" s="75"/>
      <c r="D15" s="90"/>
      <c r="E15" s="92"/>
      <c r="F15" s="92"/>
    </row>
    <row r="16" spans="1:6" s="11" customFormat="1" x14ac:dyDescent="0.2">
      <c r="A16" s="120"/>
      <c r="B16" s="77"/>
      <c r="C16" s="78"/>
      <c r="D16" s="79"/>
      <c r="E16" s="80"/>
      <c r="F16" s="80"/>
    </row>
    <row r="17" spans="1:6" s="11" customFormat="1" x14ac:dyDescent="0.2">
      <c r="A17" s="121">
        <f>COUNT($A$7:A16)+1</f>
        <v>3</v>
      </c>
      <c r="B17" s="47" t="s">
        <v>44</v>
      </c>
      <c r="C17" s="72"/>
      <c r="D17" s="69"/>
      <c r="E17" s="70"/>
      <c r="F17" s="70"/>
    </row>
    <row r="18" spans="1:6" s="11" customFormat="1" x14ac:dyDescent="0.2">
      <c r="A18" s="117"/>
      <c r="B18" s="89" t="s">
        <v>45</v>
      </c>
      <c r="C18" s="72"/>
      <c r="D18" s="69"/>
      <c r="E18" s="70"/>
      <c r="F18" s="70"/>
    </row>
    <row r="19" spans="1:6" s="11" customFormat="1" x14ac:dyDescent="0.2">
      <c r="A19" s="117"/>
      <c r="B19" s="71" t="s">
        <v>43</v>
      </c>
      <c r="C19" s="72">
        <v>1</v>
      </c>
      <c r="D19" s="69" t="s">
        <v>1</v>
      </c>
      <c r="E19" s="28"/>
      <c r="F19" s="91">
        <f>C19*E19</f>
        <v>0</v>
      </c>
    </row>
    <row r="20" spans="1:6" s="11" customFormat="1" x14ac:dyDescent="0.2">
      <c r="A20" s="119"/>
      <c r="B20" s="74"/>
      <c r="C20" s="75"/>
      <c r="D20" s="90"/>
      <c r="E20" s="92"/>
      <c r="F20" s="92"/>
    </row>
    <row r="21" spans="1:6" s="11" customFormat="1" x14ac:dyDescent="0.2">
      <c r="A21" s="190"/>
      <c r="B21" s="191"/>
      <c r="C21" s="78"/>
      <c r="D21" s="79"/>
      <c r="E21" s="80"/>
      <c r="F21" s="80"/>
    </row>
    <row r="22" spans="1:6" s="11" customFormat="1" x14ac:dyDescent="0.2">
      <c r="A22" s="121">
        <f>COUNT($A$7:A21)+1</f>
        <v>4</v>
      </c>
      <c r="B22" s="47" t="s">
        <v>46</v>
      </c>
      <c r="C22" s="72"/>
      <c r="D22" s="69"/>
      <c r="E22" s="70"/>
      <c r="F22" s="70"/>
    </row>
    <row r="23" spans="1:6" s="11" customFormat="1" x14ac:dyDescent="0.2">
      <c r="A23" s="117"/>
      <c r="B23" s="89" t="s">
        <v>47</v>
      </c>
      <c r="C23" s="72"/>
      <c r="D23" s="69"/>
      <c r="E23" s="70"/>
      <c r="F23" s="70"/>
    </row>
    <row r="24" spans="1:6" s="11" customFormat="1" x14ac:dyDescent="0.2">
      <c r="A24" s="117"/>
      <c r="B24" s="71" t="s">
        <v>212</v>
      </c>
      <c r="C24" s="72">
        <v>1</v>
      </c>
      <c r="D24" s="69" t="s">
        <v>1</v>
      </c>
      <c r="E24" s="28"/>
      <c r="F24" s="91">
        <f>C24*E24</f>
        <v>0</v>
      </c>
    </row>
    <row r="25" spans="1:6" s="11" customFormat="1" x14ac:dyDescent="0.2">
      <c r="A25" s="119"/>
      <c r="B25" s="74"/>
      <c r="C25" s="75"/>
      <c r="D25" s="90"/>
      <c r="E25" s="92"/>
      <c r="F25" s="92"/>
    </row>
    <row r="26" spans="1:6" s="11" customFormat="1" x14ac:dyDescent="0.2">
      <c r="A26" s="120"/>
      <c r="B26" s="77"/>
      <c r="C26" s="78"/>
      <c r="D26" s="79"/>
      <c r="E26" s="80"/>
      <c r="F26" s="80"/>
    </row>
    <row r="27" spans="1:6" s="11" customFormat="1" x14ac:dyDescent="0.2">
      <c r="A27" s="121">
        <f>COUNT($A$7:A26)+1</f>
        <v>5</v>
      </c>
      <c r="B27" s="47" t="s">
        <v>48</v>
      </c>
      <c r="C27" s="72"/>
      <c r="D27" s="69"/>
      <c r="E27" s="70"/>
      <c r="F27" s="70"/>
    </row>
    <row r="28" spans="1:6" s="11" customFormat="1" ht="25.5" x14ac:dyDescent="0.2">
      <c r="A28" s="117"/>
      <c r="B28" s="89" t="s">
        <v>67</v>
      </c>
      <c r="C28" s="72"/>
      <c r="D28" s="69"/>
      <c r="E28" s="70"/>
      <c r="F28" s="70"/>
    </row>
    <row r="29" spans="1:6" s="11" customFormat="1" x14ac:dyDescent="0.2">
      <c r="A29" s="117"/>
      <c r="B29" s="71" t="s">
        <v>91</v>
      </c>
      <c r="C29" s="72">
        <v>23</v>
      </c>
      <c r="D29" s="69" t="s">
        <v>1</v>
      </c>
      <c r="E29" s="28"/>
      <c r="F29" s="91">
        <f>C29*E29</f>
        <v>0</v>
      </c>
    </row>
    <row r="30" spans="1:6" s="11" customFormat="1" x14ac:dyDescent="0.2">
      <c r="A30" s="119"/>
      <c r="B30" s="74"/>
      <c r="C30" s="75"/>
      <c r="D30" s="90"/>
      <c r="E30" s="92"/>
      <c r="F30" s="92"/>
    </row>
    <row r="31" spans="1:6" s="11" customFormat="1" x14ac:dyDescent="0.2">
      <c r="A31" s="120"/>
      <c r="B31" s="81"/>
      <c r="C31" s="78"/>
      <c r="D31" s="79"/>
      <c r="E31" s="83"/>
      <c r="F31" s="83"/>
    </row>
    <row r="32" spans="1:6" s="11" customFormat="1" x14ac:dyDescent="0.2">
      <c r="A32" s="121">
        <f>COUNT($A$7:A31)+1</f>
        <v>6</v>
      </c>
      <c r="B32" s="47" t="s">
        <v>68</v>
      </c>
      <c r="C32" s="72"/>
      <c r="D32" s="69"/>
      <c r="E32" s="70"/>
      <c r="F32" s="70"/>
    </row>
    <row r="33" spans="1:6" s="11" customFormat="1" ht="25.5" x14ac:dyDescent="0.2">
      <c r="A33" s="117"/>
      <c r="B33" s="89" t="s">
        <v>15</v>
      </c>
      <c r="C33" s="72"/>
      <c r="D33" s="69"/>
      <c r="E33" s="70"/>
      <c r="F33" s="70"/>
    </row>
    <row r="34" spans="1:6" s="11" customFormat="1" x14ac:dyDescent="0.2">
      <c r="A34" s="117"/>
      <c r="B34" s="93" t="s">
        <v>90</v>
      </c>
      <c r="C34" s="72">
        <v>2</v>
      </c>
      <c r="D34" s="69" t="s">
        <v>1</v>
      </c>
      <c r="E34" s="28"/>
      <c r="F34" s="91">
        <f>C34*E34</f>
        <v>0</v>
      </c>
    </row>
    <row r="35" spans="1:6" s="11" customFormat="1" x14ac:dyDescent="0.2">
      <c r="A35" s="119"/>
      <c r="B35" s="94"/>
      <c r="C35" s="75"/>
      <c r="D35" s="90"/>
      <c r="E35" s="92"/>
      <c r="F35" s="92"/>
    </row>
    <row r="36" spans="1:6" s="11" customFormat="1" x14ac:dyDescent="0.2">
      <c r="A36" s="120"/>
      <c r="B36" s="77"/>
      <c r="C36" s="78"/>
      <c r="D36" s="79"/>
      <c r="E36" s="83"/>
      <c r="F36" s="83"/>
    </row>
    <row r="37" spans="1:6" s="11" customFormat="1" x14ac:dyDescent="0.2">
      <c r="A37" s="121">
        <f>COUNT($A$7:A35)+1</f>
        <v>7</v>
      </c>
      <c r="B37" s="47" t="s">
        <v>59</v>
      </c>
      <c r="C37" s="72"/>
      <c r="D37" s="69"/>
      <c r="E37" s="69"/>
      <c r="F37" s="70"/>
    </row>
    <row r="38" spans="1:6" s="11" customFormat="1" ht="102" x14ac:dyDescent="0.2">
      <c r="A38" s="117"/>
      <c r="B38" s="89" t="s">
        <v>115</v>
      </c>
      <c r="C38" s="72"/>
      <c r="D38" s="69"/>
      <c r="E38" s="70"/>
      <c r="F38" s="70"/>
    </row>
    <row r="39" spans="1:6" s="11" customFormat="1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s="11" customFormat="1" x14ac:dyDescent="0.2">
      <c r="A40" s="119"/>
      <c r="B40" s="94"/>
      <c r="C40" s="75"/>
      <c r="D40" s="90"/>
      <c r="E40" s="92"/>
      <c r="F40" s="92"/>
    </row>
    <row r="41" spans="1:6" x14ac:dyDescent="0.2">
      <c r="A41" s="120"/>
      <c r="B41" s="77"/>
      <c r="C41" s="78"/>
      <c r="D41" s="79"/>
      <c r="E41" s="83"/>
      <c r="F41" s="83"/>
    </row>
    <row r="42" spans="1:6" x14ac:dyDescent="0.2">
      <c r="A42" s="121">
        <f>COUNT($A$7:A40)+1</f>
        <v>8</v>
      </c>
      <c r="B42" s="47" t="s">
        <v>58</v>
      </c>
      <c r="C42" s="72"/>
      <c r="D42" s="69"/>
      <c r="E42" s="70"/>
      <c r="F42" s="70"/>
    </row>
    <row r="43" spans="1:6" ht="102" x14ac:dyDescent="0.2">
      <c r="A43" s="117"/>
      <c r="B43" s="89" t="s">
        <v>114</v>
      </c>
      <c r="C43" s="72"/>
      <c r="D43" s="69"/>
      <c r="E43" s="70"/>
      <c r="F43" s="70"/>
    </row>
    <row r="44" spans="1:6" x14ac:dyDescent="0.2">
      <c r="A44" s="117"/>
      <c r="B44" s="93"/>
      <c r="C44" s="72">
        <v>1</v>
      </c>
      <c r="D44" s="69" t="s">
        <v>1</v>
      </c>
      <c r="E44" s="28"/>
      <c r="F44" s="91">
        <f>C44*E44</f>
        <v>0</v>
      </c>
    </row>
    <row r="45" spans="1:6" x14ac:dyDescent="0.2">
      <c r="A45" s="119"/>
      <c r="B45" s="94"/>
      <c r="C45" s="75"/>
      <c r="D45" s="90"/>
      <c r="E45" s="92"/>
      <c r="F45" s="92"/>
    </row>
    <row r="46" spans="1:6" s="1" customFormat="1" x14ac:dyDescent="0.2">
      <c r="A46" s="126"/>
      <c r="B46" s="106"/>
      <c r="C46" s="107"/>
      <c r="D46" s="108"/>
      <c r="E46" s="109"/>
      <c r="F46" s="127"/>
    </row>
    <row r="47" spans="1:6" s="11" customFormat="1" x14ac:dyDescent="0.2">
      <c r="A47" s="121">
        <f>COUNT($A$7:A46)+1</f>
        <v>9</v>
      </c>
      <c r="B47" s="47" t="s">
        <v>19</v>
      </c>
      <c r="C47" s="68"/>
      <c r="D47" s="69"/>
      <c r="E47" s="70"/>
      <c r="F47" s="91"/>
    </row>
    <row r="48" spans="1:6" s="11" customFormat="1" ht="25.5" x14ac:dyDescent="0.2">
      <c r="A48" s="117"/>
      <c r="B48" s="89" t="s">
        <v>76</v>
      </c>
      <c r="C48" s="68"/>
      <c r="D48" s="69"/>
      <c r="E48" s="70"/>
      <c r="F48" s="91"/>
    </row>
    <row r="49" spans="1:6" s="11" customFormat="1" ht="14.25" x14ac:dyDescent="0.2">
      <c r="A49" s="117"/>
      <c r="B49" s="93"/>
      <c r="C49" s="68">
        <v>112</v>
      </c>
      <c r="D49" s="73" t="s">
        <v>22</v>
      </c>
      <c r="E49" s="28"/>
      <c r="F49" s="91">
        <f>C49*E49</f>
        <v>0</v>
      </c>
    </row>
    <row r="50" spans="1:6" s="11" customFormat="1" x14ac:dyDescent="0.2">
      <c r="A50" s="119"/>
      <c r="B50" s="94"/>
      <c r="C50" s="110"/>
      <c r="D50" s="90"/>
      <c r="E50" s="112"/>
      <c r="F50" s="92"/>
    </row>
    <row r="51" spans="1:6" s="11" customFormat="1" x14ac:dyDescent="0.2">
      <c r="A51" s="120"/>
      <c r="B51" s="77"/>
      <c r="C51" s="111"/>
      <c r="D51" s="79"/>
      <c r="E51" s="80"/>
      <c r="F51" s="83"/>
    </row>
    <row r="52" spans="1:6" s="11" customFormat="1" x14ac:dyDescent="0.2">
      <c r="A52" s="121">
        <f>COUNT($A$7:A51)+1</f>
        <v>10</v>
      </c>
      <c r="B52" s="47" t="s">
        <v>77</v>
      </c>
      <c r="C52" s="68"/>
      <c r="D52" s="69"/>
      <c r="E52" s="91"/>
      <c r="F52" s="91"/>
    </row>
    <row r="53" spans="1:6" s="11" customFormat="1" ht="38.25" x14ac:dyDescent="0.2">
      <c r="A53" s="117"/>
      <c r="B53" s="115" t="s">
        <v>12</v>
      </c>
      <c r="C53" s="68"/>
      <c r="D53" s="69"/>
      <c r="E53" s="70"/>
      <c r="F53" s="91"/>
    </row>
    <row r="54" spans="1:6" s="11" customFormat="1" x14ac:dyDescent="0.2">
      <c r="A54" s="128"/>
      <c r="B54" s="93"/>
      <c r="C54" s="68"/>
      <c r="D54" s="113">
        <v>0.1</v>
      </c>
      <c r="E54" s="70"/>
      <c r="F54" s="91">
        <f>D54*(SUM(F9:F49))</f>
        <v>0</v>
      </c>
    </row>
    <row r="55" spans="1:6" s="11" customFormat="1" x14ac:dyDescent="0.2">
      <c r="A55" s="129"/>
      <c r="B55" s="94"/>
      <c r="C55" s="110"/>
      <c r="D55" s="90"/>
      <c r="E55" s="92"/>
      <c r="F55" s="92"/>
    </row>
    <row r="56" spans="1:6" s="11" customFormat="1" x14ac:dyDescent="0.2">
      <c r="A56" s="61"/>
      <c r="B56" s="48" t="s">
        <v>2</v>
      </c>
      <c r="C56" s="49"/>
      <c r="D56" s="50"/>
      <c r="E56" s="51" t="s">
        <v>26</v>
      </c>
      <c r="F56" s="52">
        <f>SUM(F9:F55)</f>
        <v>0</v>
      </c>
    </row>
  </sheetData>
  <sheetProtection algorithmName="SHA-512" hashValue="8hxa8hwElKMn5NYD1tvsTKs180e0a2GFx8NANYFqC+kgv5jPPDLyw8OsLu+WPxyD7o0z9qr/ALxucg+wt4uLCw==" saltValue="DG7BQVFTPx3gunZjL5V7K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51"/>
  <sheetViews>
    <sheetView zoomScaleNormal="100" zoomScaleSheetLayoutView="70" workbookViewId="0">
      <selection activeCell="E29" sqref="E29"/>
    </sheetView>
  </sheetViews>
  <sheetFormatPr defaultColWidth="9.140625" defaultRowHeight="12.75" x14ac:dyDescent="0.2"/>
  <cols>
    <col min="1" max="1" width="5.7109375" style="183" customWidth="1"/>
    <col min="2" max="2" width="50.7109375" style="189" customWidth="1"/>
    <col min="3" max="3" width="7.7109375" style="186" customWidth="1"/>
    <col min="4" max="4" width="4.7109375" style="35" customWidth="1"/>
    <col min="5" max="5" width="11.7109375" style="185" customWidth="1"/>
    <col min="6" max="6" width="12.7109375" style="186" customWidth="1"/>
    <col min="7" max="16384" width="9.140625" style="35"/>
  </cols>
  <sheetData>
    <row r="1" spans="1:6" x14ac:dyDescent="0.2">
      <c r="A1" s="29" t="s">
        <v>33</v>
      </c>
      <c r="B1" s="182" t="s">
        <v>8</v>
      </c>
      <c r="C1" s="183"/>
      <c r="D1" s="184"/>
    </row>
    <row r="2" spans="1:6" x14ac:dyDescent="0.2">
      <c r="A2" s="29" t="s">
        <v>152</v>
      </c>
      <c r="B2" s="182" t="s">
        <v>153</v>
      </c>
      <c r="C2" s="183"/>
      <c r="D2" s="184"/>
    </row>
    <row r="3" spans="1:6" x14ac:dyDescent="0.2">
      <c r="A3" s="29" t="s">
        <v>192</v>
      </c>
      <c r="B3" s="182" t="s">
        <v>162</v>
      </c>
      <c r="C3" s="183"/>
      <c r="D3" s="184"/>
    </row>
    <row r="4" spans="1:6" x14ac:dyDescent="0.2">
      <c r="A4" s="29"/>
      <c r="B4" s="182" t="s">
        <v>163</v>
      </c>
      <c r="C4" s="183"/>
      <c r="D4" s="184"/>
    </row>
    <row r="5" spans="1:6" ht="76.5" x14ac:dyDescent="0.2">
      <c r="A5" s="176" t="s">
        <v>0</v>
      </c>
      <c r="B5" s="188" t="s">
        <v>13</v>
      </c>
      <c r="C5" s="178" t="s">
        <v>9</v>
      </c>
      <c r="D5" s="178" t="s">
        <v>10</v>
      </c>
      <c r="E5" s="179" t="s">
        <v>23</v>
      </c>
      <c r="F5" s="179" t="s">
        <v>24</v>
      </c>
    </row>
    <row r="6" spans="1:6" ht="15.75" x14ac:dyDescent="0.25">
      <c r="A6" s="116">
        <v>1</v>
      </c>
      <c r="B6" s="63"/>
      <c r="C6" s="64"/>
      <c r="D6" s="65"/>
      <c r="E6" s="66"/>
      <c r="F6" s="66"/>
    </row>
    <row r="7" spans="1:6" ht="15.75" x14ac:dyDescent="0.25">
      <c r="A7" s="117">
        <f>COUNT(A6+1)</f>
        <v>1</v>
      </c>
      <c r="B7" s="47" t="s">
        <v>37</v>
      </c>
      <c r="C7" s="44"/>
      <c r="D7" s="45"/>
      <c r="E7" s="46"/>
      <c r="F7" s="46"/>
    </row>
    <row r="8" spans="1:6" ht="25.5" x14ac:dyDescent="0.2">
      <c r="A8" s="117"/>
      <c r="B8" s="67" t="s">
        <v>66</v>
      </c>
      <c r="C8" s="68"/>
      <c r="D8" s="69"/>
      <c r="E8" s="70"/>
      <c r="F8" s="70"/>
    </row>
    <row r="9" spans="1:6" ht="14.25" x14ac:dyDescent="0.2">
      <c r="A9" s="117"/>
      <c r="B9" s="71" t="s">
        <v>80</v>
      </c>
      <c r="C9" s="72">
        <v>114</v>
      </c>
      <c r="D9" s="73" t="s">
        <v>22</v>
      </c>
      <c r="E9" s="28"/>
      <c r="F9" s="91">
        <f>C9*E9</f>
        <v>0</v>
      </c>
    </row>
    <row r="10" spans="1:6" x14ac:dyDescent="0.2">
      <c r="A10" s="119"/>
      <c r="B10" s="74"/>
      <c r="C10" s="75"/>
      <c r="D10" s="76"/>
      <c r="E10" s="92"/>
      <c r="F10" s="92"/>
    </row>
    <row r="11" spans="1:6" x14ac:dyDescent="0.2">
      <c r="A11" s="120"/>
      <c r="B11" s="77"/>
      <c r="C11" s="78"/>
      <c r="D11" s="79"/>
      <c r="E11" s="80"/>
      <c r="F11" s="80"/>
    </row>
    <row r="12" spans="1:6" x14ac:dyDescent="0.2">
      <c r="A12" s="121">
        <f>COUNT($A$7:A11)+1</f>
        <v>2</v>
      </c>
      <c r="B12" s="47" t="s">
        <v>44</v>
      </c>
      <c r="C12" s="72"/>
      <c r="D12" s="69"/>
      <c r="E12" s="70"/>
      <c r="F12" s="70"/>
    </row>
    <row r="13" spans="1:6" x14ac:dyDescent="0.2">
      <c r="A13" s="117"/>
      <c r="B13" s="89" t="s">
        <v>45</v>
      </c>
      <c r="C13" s="72"/>
      <c r="D13" s="69"/>
      <c r="E13" s="70"/>
      <c r="F13" s="70"/>
    </row>
    <row r="14" spans="1:6" x14ac:dyDescent="0.2">
      <c r="A14" s="117"/>
      <c r="B14" s="71" t="s">
        <v>43</v>
      </c>
      <c r="C14" s="72">
        <v>1</v>
      </c>
      <c r="D14" s="69" t="s">
        <v>1</v>
      </c>
      <c r="E14" s="28"/>
      <c r="F14" s="91">
        <f>C14*E14</f>
        <v>0</v>
      </c>
    </row>
    <row r="15" spans="1:6" x14ac:dyDescent="0.2">
      <c r="A15" s="119"/>
      <c r="B15" s="74"/>
      <c r="C15" s="75"/>
      <c r="D15" s="90"/>
      <c r="E15" s="92"/>
      <c r="F15" s="92"/>
    </row>
    <row r="16" spans="1:6" s="11" customFormat="1" x14ac:dyDescent="0.2">
      <c r="A16" s="190"/>
      <c r="B16" s="191"/>
      <c r="C16" s="78"/>
      <c r="D16" s="79"/>
      <c r="E16" s="80"/>
      <c r="F16" s="80"/>
    </row>
    <row r="17" spans="1:6" s="11" customFormat="1" x14ac:dyDescent="0.2">
      <c r="A17" s="121">
        <f>COUNT($A$7:A16)+1</f>
        <v>3</v>
      </c>
      <c r="B17" s="47" t="s">
        <v>46</v>
      </c>
      <c r="C17" s="72"/>
      <c r="D17" s="69"/>
      <c r="E17" s="70"/>
      <c r="F17" s="70"/>
    </row>
    <row r="18" spans="1:6" s="11" customFormat="1" x14ac:dyDescent="0.2">
      <c r="A18" s="117"/>
      <c r="B18" s="89" t="s">
        <v>47</v>
      </c>
      <c r="C18" s="72"/>
      <c r="D18" s="69"/>
      <c r="E18" s="70"/>
      <c r="F18" s="70"/>
    </row>
    <row r="19" spans="1:6" s="11" customFormat="1" x14ac:dyDescent="0.2">
      <c r="A19" s="117"/>
      <c r="B19" s="71" t="s">
        <v>212</v>
      </c>
      <c r="C19" s="72">
        <v>1</v>
      </c>
      <c r="D19" s="69" t="s">
        <v>1</v>
      </c>
      <c r="E19" s="28"/>
      <c r="F19" s="91">
        <f>C19*E19</f>
        <v>0</v>
      </c>
    </row>
    <row r="20" spans="1:6" s="11" customFormat="1" x14ac:dyDescent="0.2">
      <c r="A20" s="119"/>
      <c r="B20" s="74"/>
      <c r="C20" s="75"/>
      <c r="D20" s="90"/>
      <c r="E20" s="92"/>
      <c r="F20" s="92"/>
    </row>
    <row r="21" spans="1:6" x14ac:dyDescent="0.2">
      <c r="A21" s="120"/>
      <c r="B21" s="77"/>
      <c r="C21" s="78"/>
      <c r="D21" s="79"/>
      <c r="E21" s="80"/>
      <c r="F21" s="80"/>
    </row>
    <row r="22" spans="1:6" x14ac:dyDescent="0.2">
      <c r="A22" s="121">
        <f>COUNT($A$7:A21)+1</f>
        <v>4</v>
      </c>
      <c r="B22" s="47" t="s">
        <v>48</v>
      </c>
      <c r="C22" s="72"/>
      <c r="D22" s="69"/>
      <c r="E22" s="70"/>
      <c r="F22" s="70"/>
    </row>
    <row r="23" spans="1:6" ht="25.5" x14ac:dyDescent="0.2">
      <c r="A23" s="117"/>
      <c r="B23" s="89" t="s">
        <v>67</v>
      </c>
      <c r="C23" s="72"/>
      <c r="D23" s="69"/>
      <c r="E23" s="70"/>
      <c r="F23" s="70"/>
    </row>
    <row r="24" spans="1:6" x14ac:dyDescent="0.2">
      <c r="A24" s="117"/>
      <c r="B24" s="71" t="s">
        <v>91</v>
      </c>
      <c r="C24" s="72">
        <v>19</v>
      </c>
      <c r="D24" s="69" t="s">
        <v>1</v>
      </c>
      <c r="E24" s="28"/>
      <c r="F24" s="91">
        <f>C24*E24</f>
        <v>0</v>
      </c>
    </row>
    <row r="25" spans="1:6" x14ac:dyDescent="0.2">
      <c r="A25" s="119"/>
      <c r="B25" s="74"/>
      <c r="C25" s="75"/>
      <c r="D25" s="90"/>
      <c r="E25" s="92"/>
      <c r="F25" s="92"/>
    </row>
    <row r="26" spans="1:6" x14ac:dyDescent="0.2">
      <c r="A26" s="120"/>
      <c r="B26" s="81"/>
      <c r="C26" s="78"/>
      <c r="D26" s="79"/>
      <c r="E26" s="83"/>
      <c r="F26" s="83"/>
    </row>
    <row r="27" spans="1:6" x14ac:dyDescent="0.2">
      <c r="A27" s="121">
        <f>COUNT($A$7:A26)+1</f>
        <v>5</v>
      </c>
      <c r="B27" s="47" t="s">
        <v>68</v>
      </c>
      <c r="C27" s="72"/>
      <c r="D27" s="69"/>
      <c r="E27" s="70"/>
      <c r="F27" s="70"/>
    </row>
    <row r="28" spans="1:6" ht="25.5" x14ac:dyDescent="0.2">
      <c r="A28" s="117"/>
      <c r="B28" s="89" t="s">
        <v>15</v>
      </c>
      <c r="C28" s="72"/>
      <c r="D28" s="69"/>
      <c r="E28" s="70"/>
      <c r="F28" s="70"/>
    </row>
    <row r="29" spans="1:6" x14ac:dyDescent="0.2">
      <c r="A29" s="117"/>
      <c r="B29" s="93" t="s">
        <v>90</v>
      </c>
      <c r="C29" s="72">
        <v>2</v>
      </c>
      <c r="D29" s="69" t="s">
        <v>1</v>
      </c>
      <c r="E29" s="28"/>
      <c r="F29" s="91">
        <f>C29*E29</f>
        <v>0</v>
      </c>
    </row>
    <row r="30" spans="1:6" x14ac:dyDescent="0.2">
      <c r="A30" s="119"/>
      <c r="B30" s="94"/>
      <c r="C30" s="75"/>
      <c r="D30" s="90"/>
      <c r="E30" s="92"/>
      <c r="F30" s="92"/>
    </row>
    <row r="31" spans="1:6" x14ac:dyDescent="0.2">
      <c r="A31" s="120"/>
      <c r="B31" s="77"/>
      <c r="C31" s="78"/>
      <c r="D31" s="79"/>
      <c r="E31" s="83"/>
      <c r="F31" s="83"/>
    </row>
    <row r="32" spans="1:6" x14ac:dyDescent="0.2">
      <c r="A32" s="121">
        <f>COUNT($A$7:A30)+1</f>
        <v>6</v>
      </c>
      <c r="B32" s="47" t="s">
        <v>59</v>
      </c>
      <c r="C32" s="72"/>
      <c r="D32" s="69"/>
      <c r="E32" s="69"/>
      <c r="F32" s="70"/>
    </row>
    <row r="33" spans="1:6" ht="102" x14ac:dyDescent="0.2">
      <c r="A33" s="117"/>
      <c r="B33" s="89" t="s">
        <v>115</v>
      </c>
      <c r="C33" s="72"/>
      <c r="D33" s="69"/>
      <c r="E33" s="70"/>
      <c r="F33" s="70"/>
    </row>
    <row r="34" spans="1:6" x14ac:dyDescent="0.2">
      <c r="A34" s="117"/>
      <c r="B34" s="93"/>
      <c r="C34" s="72">
        <v>1</v>
      </c>
      <c r="D34" s="69" t="s">
        <v>1</v>
      </c>
      <c r="E34" s="28"/>
      <c r="F34" s="91">
        <f>C34*E34</f>
        <v>0</v>
      </c>
    </row>
    <row r="35" spans="1:6" x14ac:dyDescent="0.2">
      <c r="A35" s="119"/>
      <c r="B35" s="94"/>
      <c r="C35" s="75"/>
      <c r="D35" s="90"/>
      <c r="E35" s="92"/>
      <c r="F35" s="92"/>
    </row>
    <row r="36" spans="1:6" x14ac:dyDescent="0.2">
      <c r="A36" s="120"/>
      <c r="B36" s="77"/>
      <c r="C36" s="78"/>
      <c r="D36" s="79"/>
      <c r="E36" s="83"/>
      <c r="F36" s="83"/>
    </row>
    <row r="37" spans="1:6" x14ac:dyDescent="0.2">
      <c r="A37" s="121">
        <f>COUNT($A$7:A35)+1</f>
        <v>7</v>
      </c>
      <c r="B37" s="47" t="s">
        <v>58</v>
      </c>
      <c r="C37" s="72"/>
      <c r="D37" s="69"/>
      <c r="E37" s="70"/>
      <c r="F37" s="70"/>
    </row>
    <row r="38" spans="1:6" ht="102" x14ac:dyDescent="0.2">
      <c r="A38" s="117"/>
      <c r="B38" s="89" t="s">
        <v>114</v>
      </c>
      <c r="C38" s="72"/>
      <c r="D38" s="69"/>
      <c r="E38" s="70"/>
      <c r="F38" s="70"/>
    </row>
    <row r="39" spans="1:6" x14ac:dyDescent="0.2">
      <c r="A39" s="117"/>
      <c r="B39" s="93"/>
      <c r="C39" s="72">
        <v>1</v>
      </c>
      <c r="D39" s="69" t="s">
        <v>1</v>
      </c>
      <c r="E39" s="28"/>
      <c r="F39" s="91">
        <f>C39*E39</f>
        <v>0</v>
      </c>
    </row>
    <row r="40" spans="1:6" x14ac:dyDescent="0.2">
      <c r="A40" s="119"/>
      <c r="B40" s="94"/>
      <c r="C40" s="75"/>
      <c r="D40" s="90"/>
      <c r="E40" s="92"/>
      <c r="F40" s="92"/>
    </row>
    <row r="41" spans="1:6" x14ac:dyDescent="0.2">
      <c r="A41" s="126"/>
      <c r="B41" s="106"/>
      <c r="C41" s="107"/>
      <c r="D41" s="108"/>
      <c r="E41" s="109"/>
      <c r="F41" s="127"/>
    </row>
    <row r="42" spans="1:6" x14ac:dyDescent="0.2">
      <c r="A42" s="121">
        <f>COUNT($A$7:A41)+1</f>
        <v>8</v>
      </c>
      <c r="B42" s="47" t="s">
        <v>19</v>
      </c>
      <c r="C42" s="68"/>
      <c r="D42" s="69"/>
      <c r="E42" s="70"/>
      <c r="F42" s="91"/>
    </row>
    <row r="43" spans="1:6" ht="25.5" x14ac:dyDescent="0.2">
      <c r="A43" s="117"/>
      <c r="B43" s="89" t="s">
        <v>76</v>
      </c>
      <c r="C43" s="68"/>
      <c r="D43" s="69"/>
      <c r="E43" s="70"/>
      <c r="F43" s="91"/>
    </row>
    <row r="44" spans="1:6" ht="14.25" x14ac:dyDescent="0.2">
      <c r="A44" s="117"/>
      <c r="B44" s="93"/>
      <c r="C44" s="68">
        <v>114</v>
      </c>
      <c r="D44" s="73" t="s">
        <v>22</v>
      </c>
      <c r="E44" s="28"/>
      <c r="F44" s="91">
        <f>C44*E44</f>
        <v>0</v>
      </c>
    </row>
    <row r="45" spans="1:6" x14ac:dyDescent="0.2">
      <c r="A45" s="119"/>
      <c r="B45" s="94"/>
      <c r="C45" s="110"/>
      <c r="D45" s="90"/>
      <c r="E45" s="112"/>
      <c r="F45" s="92"/>
    </row>
    <row r="46" spans="1:6" x14ac:dyDescent="0.2">
      <c r="A46" s="120"/>
      <c r="B46" s="77"/>
      <c r="C46" s="111"/>
      <c r="D46" s="79"/>
      <c r="E46" s="80"/>
      <c r="F46" s="83"/>
    </row>
    <row r="47" spans="1:6" x14ac:dyDescent="0.2">
      <c r="A47" s="121">
        <f>COUNT($A$7:A46)+1</f>
        <v>9</v>
      </c>
      <c r="B47" s="47" t="s">
        <v>77</v>
      </c>
      <c r="C47" s="68"/>
      <c r="D47" s="69"/>
      <c r="E47" s="91"/>
      <c r="F47" s="91"/>
    </row>
    <row r="48" spans="1:6" ht="38.25" x14ac:dyDescent="0.2">
      <c r="A48" s="117"/>
      <c r="B48" s="115" t="s">
        <v>12</v>
      </c>
      <c r="C48" s="68"/>
      <c r="D48" s="69"/>
      <c r="E48" s="70"/>
      <c r="F48" s="91"/>
    </row>
    <row r="49" spans="1:6" x14ac:dyDescent="0.2">
      <c r="A49" s="128"/>
      <c r="B49" s="93"/>
      <c r="C49" s="68"/>
      <c r="D49" s="113">
        <v>0.1</v>
      </c>
      <c r="E49" s="70"/>
      <c r="F49" s="91">
        <f>D49*(SUM(F9:F44))</f>
        <v>0</v>
      </c>
    </row>
    <row r="50" spans="1:6" x14ac:dyDescent="0.2">
      <c r="A50" s="129"/>
      <c r="B50" s="94"/>
      <c r="C50" s="110"/>
      <c r="D50" s="90"/>
      <c r="E50" s="92"/>
      <c r="F50" s="92"/>
    </row>
    <row r="51" spans="1:6" x14ac:dyDescent="0.2">
      <c r="A51" s="61"/>
      <c r="B51" s="48" t="s">
        <v>2</v>
      </c>
      <c r="C51" s="49"/>
      <c r="D51" s="50"/>
      <c r="E51" s="51" t="s">
        <v>26</v>
      </c>
      <c r="F51" s="52">
        <f>SUM(F9:F50)</f>
        <v>0</v>
      </c>
    </row>
  </sheetData>
  <sheetProtection algorithmName="SHA-512" hashValue="kML46b2eQUHQjUKVPll7ikUKIRIJjpk6UcJ6K3TAevG2O0mU5Xv6JEUp6XgfpXjN5JFXxUS9N94OEv6s0RlT4g==" saltValue="8a0o04BR/38Nk+rS9CIfw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 xml:space="preserve">&amp;L&amp;"Arial,Navadno"&amp;8ENERGETIKA LJUBLJANA d.o.o.
SEKTOR ZA INVESTICIJE IN RAZVOJ - SLUŽBA ZA PROJEKTIRANJE
št. projekta: S2700/22062&amp;Ršt. inv.:30II-876-000 </oddHeader>
    <oddFooter>&amp;LJPE-SIR-313/20&amp;C&amp;"Arial,Navadno"&amp;P /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64</vt:i4>
      </vt:variant>
      <vt:variant>
        <vt:lpstr>Imenovani obsegi</vt:lpstr>
      </vt:variant>
      <vt:variant>
        <vt:i4>123</vt:i4>
      </vt:variant>
    </vt:vector>
  </HeadingPairs>
  <TitlesOfParts>
    <vt:vector size="187" baseType="lpstr">
      <vt:lpstr>Skupna rek.</vt:lpstr>
      <vt:lpstr>Rekapitulacija_SD 1. sklop</vt:lpstr>
      <vt:lpstr>S-2700_SD</vt:lpstr>
      <vt:lpstr>S-3581_SD</vt:lpstr>
      <vt:lpstr>S-3582_SD</vt:lpstr>
      <vt:lpstr>S-3583_SD</vt:lpstr>
      <vt:lpstr>S-3584_SD</vt:lpstr>
      <vt:lpstr>S-3585_SD</vt:lpstr>
      <vt:lpstr>S-3586_SD</vt:lpstr>
      <vt:lpstr>S-3587_SD</vt:lpstr>
      <vt:lpstr>S-3588_SD</vt:lpstr>
      <vt:lpstr>S-3589_SD</vt:lpstr>
      <vt:lpstr>S-3590_SD</vt:lpstr>
      <vt:lpstr>S-3591_SD</vt:lpstr>
      <vt:lpstr>S-3592_SD</vt:lpstr>
      <vt:lpstr>S-3593_SD</vt:lpstr>
      <vt:lpstr>S-3594_SD</vt:lpstr>
      <vt:lpstr>S-3595_SD</vt:lpstr>
      <vt:lpstr>S-3596_SD</vt:lpstr>
      <vt:lpstr>S-3597_SD</vt:lpstr>
      <vt:lpstr>S-3598_SD</vt:lpstr>
      <vt:lpstr>S-3599_SD</vt:lpstr>
      <vt:lpstr>S-3600_SD</vt:lpstr>
      <vt:lpstr>S-3601_SD</vt:lpstr>
      <vt:lpstr>S-3602_SD</vt:lpstr>
      <vt:lpstr>S-3603_SD</vt:lpstr>
      <vt:lpstr>S-3604_SD</vt:lpstr>
      <vt:lpstr>PRIKLJUCKI-TIP-I_SD</vt:lpstr>
      <vt:lpstr>Rekapitulacija_SD 2. sklop</vt:lpstr>
      <vt:lpstr>1_S 4000_SD</vt:lpstr>
      <vt:lpstr>2_S 4006 SD</vt:lpstr>
      <vt:lpstr>3_S 4020 SD</vt:lpstr>
      <vt:lpstr>4_S 4016 SD</vt:lpstr>
      <vt:lpstr>5_S 4017 SD</vt:lpstr>
      <vt:lpstr>6_S 4018 SD</vt:lpstr>
      <vt:lpstr>7_S 4010 SD</vt:lpstr>
      <vt:lpstr>8_S 4035 SD</vt:lpstr>
      <vt:lpstr>9_S 4039 SD </vt:lpstr>
      <vt:lpstr>10_SP 4005 SD</vt:lpstr>
      <vt:lpstr>11_SP 4007 SD</vt:lpstr>
      <vt:lpstr>12_SP 4008 SD</vt:lpstr>
      <vt:lpstr>13_SP 4015 SD</vt:lpstr>
      <vt:lpstr>14_SP 4001 SD</vt:lpstr>
      <vt:lpstr>15_SP 4009 SD</vt:lpstr>
      <vt:lpstr>16_SP 4021 SD</vt:lpstr>
      <vt:lpstr>17_SP 4022 SD</vt:lpstr>
      <vt:lpstr>18_SP 4013 SD</vt:lpstr>
      <vt:lpstr>19_SP 4019 SD</vt:lpstr>
      <vt:lpstr>20_SP 4014 SD</vt:lpstr>
      <vt:lpstr>21_SP 4027 SD</vt:lpstr>
      <vt:lpstr>22_SP 4028 SD</vt:lpstr>
      <vt:lpstr>23_SP 4024 SD</vt:lpstr>
      <vt:lpstr>24_SP 4025 SD</vt:lpstr>
      <vt:lpstr>25_SP 4023 SD</vt:lpstr>
      <vt:lpstr>26_SP 4026 SD</vt:lpstr>
      <vt:lpstr>27_SP 4029 SD</vt:lpstr>
      <vt:lpstr>28_SP 4031 SD</vt:lpstr>
      <vt:lpstr>29_SP 4032 SD</vt:lpstr>
      <vt:lpstr>30_SP 4033 SD</vt:lpstr>
      <vt:lpstr>31_SP 4034 SD</vt:lpstr>
      <vt:lpstr>32_SP 4037 SD</vt:lpstr>
      <vt:lpstr>33_SP 4036 SD</vt:lpstr>
      <vt:lpstr>34_SP 4038 SD</vt:lpstr>
      <vt:lpstr>35_priključki_SD</vt:lpstr>
      <vt:lpstr>'Rekapitulacija_SD 2. sklop'!investicija</vt:lpstr>
      <vt:lpstr>'1_S 4000_SD'!Področje_tiskanja</vt:lpstr>
      <vt:lpstr>'10_SP 4005 SD'!Področje_tiskanja</vt:lpstr>
      <vt:lpstr>'11_SP 4007 SD'!Področje_tiskanja</vt:lpstr>
      <vt:lpstr>'12_SP 4008 SD'!Področje_tiskanja</vt:lpstr>
      <vt:lpstr>'13_SP 4015 SD'!Področje_tiskanja</vt:lpstr>
      <vt:lpstr>'14_SP 4001 SD'!Področje_tiskanja</vt:lpstr>
      <vt:lpstr>'15_SP 4009 SD'!Področje_tiskanja</vt:lpstr>
      <vt:lpstr>'16_SP 4021 SD'!Področje_tiskanja</vt:lpstr>
      <vt:lpstr>'17_SP 4022 SD'!Področje_tiskanja</vt:lpstr>
      <vt:lpstr>'18_SP 4013 SD'!Področje_tiskanja</vt:lpstr>
      <vt:lpstr>'19_SP 4019 SD'!Področje_tiskanja</vt:lpstr>
      <vt:lpstr>'2_S 4006 SD'!Področje_tiskanja</vt:lpstr>
      <vt:lpstr>'20_SP 4014 SD'!Področje_tiskanja</vt:lpstr>
      <vt:lpstr>'21_SP 4027 SD'!Področje_tiskanja</vt:lpstr>
      <vt:lpstr>'22_SP 4028 SD'!Področje_tiskanja</vt:lpstr>
      <vt:lpstr>'23_SP 4024 SD'!Področje_tiskanja</vt:lpstr>
      <vt:lpstr>'24_SP 4025 SD'!Področje_tiskanja</vt:lpstr>
      <vt:lpstr>'25_SP 4023 SD'!Področje_tiskanja</vt:lpstr>
      <vt:lpstr>'26_SP 4026 SD'!Področje_tiskanja</vt:lpstr>
      <vt:lpstr>'27_SP 4029 SD'!Področje_tiskanja</vt:lpstr>
      <vt:lpstr>'28_SP 4031 SD'!Področje_tiskanja</vt:lpstr>
      <vt:lpstr>'29_SP 4032 SD'!Področje_tiskanja</vt:lpstr>
      <vt:lpstr>'3_S 4020 SD'!Področje_tiskanja</vt:lpstr>
      <vt:lpstr>'30_SP 4033 SD'!Področje_tiskanja</vt:lpstr>
      <vt:lpstr>'31_SP 4034 SD'!Področje_tiskanja</vt:lpstr>
      <vt:lpstr>'32_SP 4037 SD'!Področje_tiskanja</vt:lpstr>
      <vt:lpstr>'33_SP 4036 SD'!Področje_tiskanja</vt:lpstr>
      <vt:lpstr>'34_SP 4038 SD'!Področje_tiskanja</vt:lpstr>
      <vt:lpstr>'35_priključki_SD'!Področje_tiskanja</vt:lpstr>
      <vt:lpstr>'4_S 4016 SD'!Področje_tiskanja</vt:lpstr>
      <vt:lpstr>'5_S 4017 SD'!Področje_tiskanja</vt:lpstr>
      <vt:lpstr>'6_S 4018 SD'!Področje_tiskanja</vt:lpstr>
      <vt:lpstr>'7_S 4010 SD'!Področje_tiskanja</vt:lpstr>
      <vt:lpstr>'8_S 4035 SD'!Področje_tiskanja</vt:lpstr>
      <vt:lpstr>'9_S 4039 SD '!Področje_tiskanja</vt:lpstr>
      <vt:lpstr>'Rekapitulacija_SD 1. sklop'!Področje_tiskanja</vt:lpstr>
      <vt:lpstr>'S-2700_SD'!Področje_tiskanja</vt:lpstr>
      <vt:lpstr>'S-3581_SD'!Področje_tiskanja</vt:lpstr>
      <vt:lpstr>'S-3582_SD'!Področje_tiskanja</vt:lpstr>
      <vt:lpstr>'S-3583_SD'!Področje_tiskanja</vt:lpstr>
      <vt:lpstr>'S-3584_SD'!Področje_tiskanja</vt:lpstr>
      <vt:lpstr>'S-3585_SD'!Področje_tiskanja</vt:lpstr>
      <vt:lpstr>'S-3586_SD'!Področje_tiskanja</vt:lpstr>
      <vt:lpstr>'S-3587_SD'!Področje_tiskanja</vt:lpstr>
      <vt:lpstr>'S-3588_SD'!Področje_tiskanja</vt:lpstr>
      <vt:lpstr>'S-3589_SD'!Področje_tiskanja</vt:lpstr>
      <vt:lpstr>'S-3590_SD'!Področje_tiskanja</vt:lpstr>
      <vt:lpstr>'S-3591_SD'!Področje_tiskanja</vt:lpstr>
      <vt:lpstr>'S-3592_SD'!Področje_tiskanja</vt:lpstr>
      <vt:lpstr>'S-3593_SD'!Področje_tiskanja</vt:lpstr>
      <vt:lpstr>'S-3594_SD'!Področje_tiskanja</vt:lpstr>
      <vt:lpstr>'S-3595_SD'!Področje_tiskanja</vt:lpstr>
      <vt:lpstr>'S-3596_SD'!Področje_tiskanja</vt:lpstr>
      <vt:lpstr>'S-3597_SD'!Področje_tiskanja</vt:lpstr>
      <vt:lpstr>'S-3598_SD'!Področje_tiskanja</vt:lpstr>
      <vt:lpstr>'S-3599_SD'!Področje_tiskanja</vt:lpstr>
      <vt:lpstr>'S-3600_SD'!Področje_tiskanja</vt:lpstr>
      <vt:lpstr>'S-3601_SD'!Področje_tiskanja</vt:lpstr>
      <vt:lpstr>'S-3602_SD'!Področje_tiskanja</vt:lpstr>
      <vt:lpstr>'S-3603_SD'!Področje_tiskanja</vt:lpstr>
      <vt:lpstr>'S-3604_SD'!Področje_tiskanja</vt:lpstr>
      <vt:lpstr>'1_S 4000_SD'!Tiskanje_naslovov</vt:lpstr>
      <vt:lpstr>'10_SP 4005 SD'!Tiskanje_naslovov</vt:lpstr>
      <vt:lpstr>'11_SP 4007 SD'!Tiskanje_naslovov</vt:lpstr>
      <vt:lpstr>'12_SP 4008 SD'!Tiskanje_naslovov</vt:lpstr>
      <vt:lpstr>'13_SP 4015 SD'!Tiskanje_naslovov</vt:lpstr>
      <vt:lpstr>'14_SP 4001 SD'!Tiskanje_naslovov</vt:lpstr>
      <vt:lpstr>'15_SP 4009 SD'!Tiskanje_naslovov</vt:lpstr>
      <vt:lpstr>'16_SP 4021 SD'!Tiskanje_naslovov</vt:lpstr>
      <vt:lpstr>'17_SP 4022 SD'!Tiskanje_naslovov</vt:lpstr>
      <vt:lpstr>'18_SP 4013 SD'!Tiskanje_naslovov</vt:lpstr>
      <vt:lpstr>'19_SP 4019 SD'!Tiskanje_naslovov</vt:lpstr>
      <vt:lpstr>'2_S 4006 SD'!Tiskanje_naslovov</vt:lpstr>
      <vt:lpstr>'20_SP 4014 SD'!Tiskanje_naslovov</vt:lpstr>
      <vt:lpstr>'21_SP 4027 SD'!Tiskanje_naslovov</vt:lpstr>
      <vt:lpstr>'22_SP 4028 SD'!Tiskanje_naslovov</vt:lpstr>
      <vt:lpstr>'23_SP 4024 SD'!Tiskanje_naslovov</vt:lpstr>
      <vt:lpstr>'24_SP 4025 SD'!Tiskanje_naslovov</vt:lpstr>
      <vt:lpstr>'25_SP 4023 SD'!Tiskanje_naslovov</vt:lpstr>
      <vt:lpstr>'26_SP 4026 SD'!Tiskanje_naslovov</vt:lpstr>
      <vt:lpstr>'27_SP 4029 SD'!Tiskanje_naslovov</vt:lpstr>
      <vt:lpstr>'28_SP 4031 SD'!Tiskanje_naslovov</vt:lpstr>
      <vt:lpstr>'29_SP 4032 SD'!Tiskanje_naslovov</vt:lpstr>
      <vt:lpstr>'3_S 4020 SD'!Tiskanje_naslovov</vt:lpstr>
      <vt:lpstr>'30_SP 4033 SD'!Tiskanje_naslovov</vt:lpstr>
      <vt:lpstr>'31_SP 4034 SD'!Tiskanje_naslovov</vt:lpstr>
      <vt:lpstr>'32_SP 4037 SD'!Tiskanje_naslovov</vt:lpstr>
      <vt:lpstr>'33_SP 4036 SD'!Tiskanje_naslovov</vt:lpstr>
      <vt:lpstr>'34_SP 4038 SD'!Tiskanje_naslovov</vt:lpstr>
      <vt:lpstr>'35_priključki_SD'!Tiskanje_naslovov</vt:lpstr>
      <vt:lpstr>'4_S 4016 SD'!Tiskanje_naslovov</vt:lpstr>
      <vt:lpstr>'5_S 4017 SD'!Tiskanje_naslovov</vt:lpstr>
      <vt:lpstr>'6_S 4018 SD'!Tiskanje_naslovov</vt:lpstr>
      <vt:lpstr>'7_S 4010 SD'!Tiskanje_naslovov</vt:lpstr>
      <vt:lpstr>'8_S 4035 SD'!Tiskanje_naslovov</vt:lpstr>
      <vt:lpstr>'9_S 4039 SD '!Tiskanje_naslovov</vt:lpstr>
      <vt:lpstr>'PRIKLJUCKI-TIP-I_SD'!Tiskanje_naslovov</vt:lpstr>
      <vt:lpstr>'S-2700_SD'!Tiskanje_naslovov</vt:lpstr>
      <vt:lpstr>'S-3581_SD'!Tiskanje_naslovov</vt:lpstr>
      <vt:lpstr>'S-3582_SD'!Tiskanje_naslovov</vt:lpstr>
      <vt:lpstr>'S-3583_SD'!Tiskanje_naslovov</vt:lpstr>
      <vt:lpstr>'S-3584_SD'!Tiskanje_naslovov</vt:lpstr>
      <vt:lpstr>'S-3585_SD'!Tiskanje_naslovov</vt:lpstr>
      <vt:lpstr>'S-3586_SD'!Tiskanje_naslovov</vt:lpstr>
      <vt:lpstr>'S-3587_SD'!Tiskanje_naslovov</vt:lpstr>
      <vt:lpstr>'S-3588_SD'!Tiskanje_naslovov</vt:lpstr>
      <vt:lpstr>'S-3589_SD'!Tiskanje_naslovov</vt:lpstr>
      <vt:lpstr>'S-3590_SD'!Tiskanje_naslovov</vt:lpstr>
      <vt:lpstr>'S-3591_SD'!Tiskanje_naslovov</vt:lpstr>
      <vt:lpstr>'S-3592_SD'!Tiskanje_naslovov</vt:lpstr>
      <vt:lpstr>'S-3593_SD'!Tiskanje_naslovov</vt:lpstr>
      <vt:lpstr>'S-3594_SD'!Tiskanje_naslovov</vt:lpstr>
      <vt:lpstr>'S-3595_SD'!Tiskanje_naslovov</vt:lpstr>
      <vt:lpstr>'S-3596_SD'!Tiskanje_naslovov</vt:lpstr>
      <vt:lpstr>'S-3597_SD'!Tiskanje_naslovov</vt:lpstr>
      <vt:lpstr>'S-3598_SD'!Tiskanje_naslovov</vt:lpstr>
      <vt:lpstr>'S-3599_SD'!Tiskanje_naslovov</vt:lpstr>
      <vt:lpstr>'S-3600_SD'!Tiskanje_naslovov</vt:lpstr>
      <vt:lpstr>'S-3601_SD'!Tiskanje_naslovov</vt:lpstr>
      <vt:lpstr>'S-3602_SD'!Tiskanje_naslovov</vt:lpstr>
      <vt:lpstr>'S-3603_SD'!Tiskanje_naslovov</vt:lpstr>
      <vt:lpstr>'S-3604_SD'!Tiskanje_naslovov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Uporabnik sistema Windows</dc:creator>
  <dc:description>izdelan: 31/08-2005</dc:description>
  <cp:lastModifiedBy>test</cp:lastModifiedBy>
  <cp:lastPrinted>2020-09-28T06:43:24Z</cp:lastPrinted>
  <dcterms:created xsi:type="dcterms:W3CDTF">1999-05-03T05:58:28Z</dcterms:created>
  <dcterms:modified xsi:type="dcterms:W3CDTF">2020-10-05T14:34:58Z</dcterms:modified>
</cp:coreProperties>
</file>