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JPE\2022 JPE\VOD-SP\JPE-VOD-SP-259-22 Montaža gorilnikov VKL kotlov in ostale opreme v kotlovnici NTK\objava\"/>
    </mc:Choice>
  </mc:AlternateContent>
  <bookViews>
    <workbookView xWindow="-120" yWindow="-120" windowWidth="29040" windowHeight="16440" tabRatio="767"/>
  </bookViews>
  <sheets>
    <sheet name="REKAPITULACIJA" sheetId="24" r:id="rId1"/>
    <sheet name="A - Predelava VKL" sheetId="15" r:id="rId2"/>
    <sheet name="B - RECI kanal" sheetId="22" r:id="rId3"/>
    <sheet name="C - PLINOVOD-ZP_(VKL)" sheetId="16" r:id="rId4"/>
    <sheet name="D - PLINOVOD-ZP_(BKG)" sheetId="18" r:id="rId5"/>
    <sheet name="E - PLINOVOD-UNP" sheetId="19" r:id="rId6"/>
    <sheet name="F - KomprimiranZrak" sheetId="20" r:id="rId7"/>
    <sheet name="G - ELKO" sheetId="21" r:id="rId8"/>
    <sheet name="H - SPLOŠNO" sheetId="23" r:id="rId9"/>
  </sheets>
  <definedNames>
    <definedName name="_xlnm.Print_Area" localSheetId="1">'A - Predelava VKL'!$A$1:$I$297</definedName>
    <definedName name="_xlnm.Print_Area" localSheetId="2">'B - RECI kanal'!$A$1:$I$82</definedName>
    <definedName name="_xlnm.Print_Area" localSheetId="4">'D - PLINOVOD-ZP_(BKG)'!$A$1:$H$64</definedName>
    <definedName name="_xlnm.Print_Area" localSheetId="5">'E - PLINOVOD-UNP'!$A$1:$H$65</definedName>
    <definedName name="_xlnm.Print_Area" localSheetId="6">'F - KomprimiranZrak'!$A$1:$H$56</definedName>
    <definedName name="_xlnm.Print_Area" localSheetId="7">'G - ELKO'!$A$1:$H$59</definedName>
    <definedName name="_xlnm.Print_Area" localSheetId="8">'H - SPLOŠNO'!$A$1:$F$31</definedName>
    <definedName name="_xlnm.Print_Titles" localSheetId="1">'A - Predelava VKL'!$25:$25</definedName>
    <definedName name="_xlnm.Print_Titles" localSheetId="2">'B - RECI kanal'!$9:$9</definedName>
    <definedName name="_xlnm.Print_Titles" localSheetId="4">'D - PLINOVOD-ZP_(BKG)'!$7:$7</definedName>
    <definedName name="_xlnm.Print_Titles" localSheetId="5">'E - PLINOVOD-UNP'!$7:$7</definedName>
    <definedName name="_xlnm.Print_Titles" localSheetId="6">'F - KomprimiranZrak'!$7:$7</definedName>
    <definedName name="_xlnm.Print_Titles" localSheetId="7">'G - ELKO'!$8:$8</definedName>
    <definedName name="_xlnm.Print_Titles" localSheetId="8">'H - SPLOŠNO'!$4:$4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1" i="16" l="1"/>
  <c r="H50" i="15" l="1"/>
  <c r="H28" i="15"/>
  <c r="H32" i="15"/>
  <c r="C19" i="24" l="1"/>
  <c r="F30" i="23"/>
  <c r="C18" i="24"/>
  <c r="H57" i="21"/>
  <c r="H56" i="21"/>
  <c r="H52" i="21"/>
  <c r="H14" i="21"/>
  <c r="H59" i="18"/>
  <c r="I72" i="22"/>
  <c r="I79" i="22" s="1"/>
  <c r="H202" i="15"/>
  <c r="I202" i="15" s="1"/>
  <c r="H139" i="15"/>
  <c r="I139" i="15" s="1"/>
  <c r="H143" i="15"/>
  <c r="I143" i="15" s="1"/>
  <c r="H147" i="15"/>
  <c r="I147" i="15" s="1"/>
  <c r="H151" i="15"/>
  <c r="I151" i="15" s="1"/>
  <c r="H155" i="15"/>
  <c r="I155" i="15" s="1"/>
  <c r="H93" i="15"/>
  <c r="I93" i="15" s="1"/>
  <c r="H276" i="15"/>
  <c r="I276" i="15" s="1"/>
  <c r="H275" i="15"/>
  <c r="I275" i="15" s="1"/>
  <c r="H272" i="15"/>
  <c r="I272" i="15" s="1"/>
  <c r="H269" i="15"/>
  <c r="I269" i="15" s="1"/>
  <c r="H268" i="15"/>
  <c r="I268" i="15" s="1"/>
  <c r="H267" i="15"/>
  <c r="I267" i="15" s="1"/>
  <c r="H264" i="15"/>
  <c r="I264" i="15" s="1"/>
  <c r="H263" i="15"/>
  <c r="I263" i="15" s="1"/>
  <c r="H262" i="15"/>
  <c r="I262" i="15" s="1"/>
  <c r="H280" i="15"/>
  <c r="I280" i="15" s="1"/>
  <c r="H279" i="15"/>
  <c r="I279" i="15" s="1"/>
  <c r="H252" i="15"/>
  <c r="H250" i="15"/>
  <c r="H248" i="15"/>
  <c r="H246" i="15"/>
  <c r="H35" i="15"/>
  <c r="F9" i="23"/>
  <c r="F11" i="23"/>
  <c r="F13" i="23"/>
  <c r="F15" i="23"/>
  <c r="F17" i="23"/>
  <c r="F19" i="23"/>
  <c r="F21" i="23"/>
  <c r="F23" i="23"/>
  <c r="F25" i="23"/>
  <c r="F27" i="23"/>
  <c r="F29" i="23"/>
  <c r="F7" i="23"/>
  <c r="H67" i="22"/>
  <c r="I67" i="22" s="1"/>
  <c r="H71" i="22"/>
  <c r="I71" i="22" s="1"/>
  <c r="H69" i="22"/>
  <c r="I69" i="22" s="1"/>
  <c r="H65" i="22"/>
  <c r="I65" i="22" s="1"/>
  <c r="H62" i="22"/>
  <c r="I62" i="22" s="1"/>
  <c r="H63" i="22"/>
  <c r="I63" i="22" s="1"/>
  <c r="H61" i="22"/>
  <c r="I61" i="22" s="1"/>
  <c r="H58" i="22"/>
  <c r="I58" i="22" s="1"/>
  <c r="H55" i="22"/>
  <c r="I55" i="22" s="1"/>
  <c r="H52" i="22"/>
  <c r="I52" i="22" s="1"/>
  <c r="H49" i="22"/>
  <c r="I49" i="22" s="1"/>
  <c r="H47" i="22"/>
  <c r="I47" i="22" s="1"/>
  <c r="H45" i="22"/>
  <c r="I45" i="22" s="1"/>
  <c r="H42" i="22"/>
  <c r="I42" i="22" s="1"/>
  <c r="H39" i="22"/>
  <c r="I39" i="22" s="1"/>
  <c r="H38" i="22"/>
  <c r="I38" i="22" s="1"/>
  <c r="H37" i="22"/>
  <c r="I37" i="22" s="1"/>
  <c r="H36" i="22"/>
  <c r="I36" i="22" s="1"/>
  <c r="H33" i="22"/>
  <c r="I33" i="22" s="1"/>
  <c r="H32" i="22"/>
  <c r="I32" i="22" s="1"/>
  <c r="H27" i="22"/>
  <c r="I27" i="22" s="1"/>
  <c r="H28" i="22"/>
  <c r="I28" i="22" s="1"/>
  <c r="H29" i="22"/>
  <c r="I29" i="22" s="1"/>
  <c r="H26" i="22"/>
  <c r="I26" i="22" s="1"/>
  <c r="H23" i="22"/>
  <c r="I23" i="22" s="1"/>
  <c r="H22" i="22"/>
  <c r="I22" i="22" s="1"/>
  <c r="H21" i="22"/>
  <c r="I21" i="22" s="1"/>
  <c r="H11" i="22"/>
  <c r="I11" i="22" s="1"/>
  <c r="I16" i="22" s="1"/>
  <c r="I78" i="22" s="1"/>
  <c r="I80" i="22" s="1"/>
  <c r="C13" i="24" s="1"/>
  <c r="H13" i="22"/>
  <c r="I13" i="22" s="1"/>
  <c r="H15" i="22"/>
  <c r="I15" i="22" s="1"/>
  <c r="G51" i="21"/>
  <c r="H51" i="21" s="1"/>
  <c r="G50" i="21"/>
  <c r="H50" i="21" s="1"/>
  <c r="G47" i="21"/>
  <c r="H47" i="21" s="1"/>
  <c r="G45" i="21"/>
  <c r="H45" i="21" s="1"/>
  <c r="G42" i="21"/>
  <c r="H42" i="21" s="1"/>
  <c r="G41" i="21"/>
  <c r="H41" i="21" s="1"/>
  <c r="G38" i="21"/>
  <c r="H38" i="21" s="1"/>
  <c r="G34" i="21"/>
  <c r="H34" i="21" s="1"/>
  <c r="G35" i="21"/>
  <c r="H35" i="21" s="1"/>
  <c r="G31" i="21"/>
  <c r="H31" i="21" s="1"/>
  <c r="G28" i="21"/>
  <c r="H28" i="21" s="1"/>
  <c r="G25" i="21"/>
  <c r="H25" i="21" s="1"/>
  <c r="G24" i="21"/>
  <c r="H24" i="21" s="1"/>
  <c r="G19" i="21"/>
  <c r="H19" i="21" s="1"/>
  <c r="G20" i="21"/>
  <c r="H20" i="21" s="1"/>
  <c r="G21" i="21"/>
  <c r="H21" i="21" s="1"/>
  <c r="G13" i="21"/>
  <c r="H13" i="21" s="1"/>
  <c r="G11" i="21"/>
  <c r="H11" i="21" s="1"/>
  <c r="G46" i="20"/>
  <c r="H46" i="20" s="1"/>
  <c r="G43" i="20"/>
  <c r="H43" i="20" s="1"/>
  <c r="G41" i="20"/>
  <c r="H41" i="20" s="1"/>
  <c r="G38" i="20"/>
  <c r="H38" i="20" s="1"/>
  <c r="G35" i="20"/>
  <c r="H35" i="20" s="1"/>
  <c r="G32" i="20"/>
  <c r="H32" i="20" s="1"/>
  <c r="G29" i="20"/>
  <c r="H29" i="20" s="1"/>
  <c r="G26" i="20"/>
  <c r="H26" i="20" s="1"/>
  <c r="G25" i="20"/>
  <c r="H25" i="20" s="1"/>
  <c r="G22" i="20"/>
  <c r="G21" i="20"/>
  <c r="H21" i="20" s="1"/>
  <c r="G15" i="20"/>
  <c r="H15" i="20" s="1"/>
  <c r="G12" i="20"/>
  <c r="H12" i="20" s="1"/>
  <c r="G10" i="20"/>
  <c r="H10" i="20" s="1"/>
  <c r="G26" i="19"/>
  <c r="H26" i="19" s="1"/>
  <c r="G24" i="19"/>
  <c r="H24" i="19" s="1"/>
  <c r="G23" i="19"/>
  <c r="H23" i="19" s="1"/>
  <c r="G16" i="19"/>
  <c r="H16" i="19" s="1"/>
  <c r="G20" i="19"/>
  <c r="H20" i="19" s="1"/>
  <c r="G19" i="19"/>
  <c r="H19" i="19" s="1"/>
  <c r="G14" i="19"/>
  <c r="H14" i="19" s="1"/>
  <c r="G12" i="19"/>
  <c r="H12" i="19" s="1"/>
  <c r="G10" i="19"/>
  <c r="H10" i="19" s="1"/>
  <c r="G54" i="19"/>
  <c r="H54" i="19" s="1"/>
  <c r="H55" i="19" s="1"/>
  <c r="H63" i="19" s="1"/>
  <c r="G49" i="19"/>
  <c r="H49" i="19" s="1"/>
  <c r="G46" i="19"/>
  <c r="H46" i="19" s="1"/>
  <c r="G44" i="19"/>
  <c r="H44" i="19" s="1"/>
  <c r="G41" i="19"/>
  <c r="H41" i="19" s="1"/>
  <c r="G38" i="19"/>
  <c r="H38" i="19" s="1"/>
  <c r="G35" i="19"/>
  <c r="H35" i="19" s="1"/>
  <c r="G32" i="19"/>
  <c r="H32" i="19" s="1"/>
  <c r="G53" i="18"/>
  <c r="H53" i="18" s="1"/>
  <c r="G51" i="18"/>
  <c r="H51" i="18" s="1"/>
  <c r="G48" i="18"/>
  <c r="H48" i="18" s="1"/>
  <c r="G47" i="18"/>
  <c r="H47" i="18" s="1"/>
  <c r="G46" i="18"/>
  <c r="H46" i="18" s="1"/>
  <c r="G43" i="18"/>
  <c r="H43" i="18" s="1"/>
  <c r="G40" i="18"/>
  <c r="H40" i="18" s="1"/>
  <c r="G37" i="18"/>
  <c r="H37" i="18" s="1"/>
  <c r="G36" i="18"/>
  <c r="H36" i="18" s="1"/>
  <c r="G33" i="18"/>
  <c r="H33" i="18" s="1"/>
  <c r="G30" i="18"/>
  <c r="H30" i="18" s="1"/>
  <c r="G29" i="18"/>
  <c r="H29" i="18" s="1"/>
  <c r="G26" i="18"/>
  <c r="H26" i="18" s="1"/>
  <c r="G24" i="18"/>
  <c r="H24" i="18" s="1"/>
  <c r="G25" i="18"/>
  <c r="H25" i="18" s="1"/>
  <c r="G23" i="18"/>
  <c r="H23" i="18" s="1"/>
  <c r="G18" i="18"/>
  <c r="H18" i="18" s="1"/>
  <c r="G20" i="18"/>
  <c r="H20" i="18" s="1"/>
  <c r="G19" i="18"/>
  <c r="H19" i="18" s="1"/>
  <c r="G17" i="18"/>
  <c r="H17" i="18" s="1"/>
  <c r="G50" i="16"/>
  <c r="H50" i="16" s="1"/>
  <c r="G48" i="16"/>
  <c r="H48" i="16" s="1"/>
  <c r="G43" i="16"/>
  <c r="H43" i="16" s="1"/>
  <c r="G44" i="16"/>
  <c r="H44" i="16" s="1"/>
  <c r="G45" i="16"/>
  <c r="H45" i="16" s="1"/>
  <c r="G42" i="16"/>
  <c r="H42" i="16" s="1"/>
  <c r="G39" i="16"/>
  <c r="H39" i="16" s="1"/>
  <c r="G36" i="16"/>
  <c r="H36" i="16" s="1"/>
  <c r="G33" i="16"/>
  <c r="H33" i="16" s="1"/>
  <c r="G32" i="16"/>
  <c r="H32" i="16" s="1"/>
  <c r="G29" i="16"/>
  <c r="H29" i="16" s="1"/>
  <c r="G28" i="16"/>
  <c r="H28" i="16" s="1"/>
  <c r="G25" i="16"/>
  <c r="H25" i="16" s="1"/>
  <c r="G24" i="16"/>
  <c r="H24" i="16" s="1"/>
  <c r="G23" i="16"/>
  <c r="H23" i="16" s="1"/>
  <c r="G18" i="16"/>
  <c r="H18" i="16" s="1"/>
  <c r="G19" i="16"/>
  <c r="H19" i="16" s="1"/>
  <c r="G20" i="16"/>
  <c r="H20" i="16" s="1"/>
  <c r="G17" i="16"/>
  <c r="H17" i="16" s="1"/>
  <c r="G12" i="16"/>
  <c r="H12" i="16" s="1"/>
  <c r="G13" i="16"/>
  <c r="H13" i="16" s="1"/>
  <c r="G14" i="16"/>
  <c r="H14" i="16" s="1"/>
  <c r="G11" i="16"/>
  <c r="H11" i="16" s="1"/>
  <c r="H159" i="15"/>
  <c r="I159" i="15" s="1"/>
  <c r="H47" i="20" l="1"/>
  <c r="H53" i="20" s="1"/>
  <c r="H54" i="20" s="1"/>
  <c r="C17" i="24" s="1"/>
  <c r="H16" i="20"/>
  <c r="H52" i="20" s="1"/>
  <c r="H50" i="19"/>
  <c r="H62" i="19" s="1"/>
  <c r="H54" i="18"/>
  <c r="H60" i="18" s="1"/>
  <c r="H61" i="18" s="1"/>
  <c r="C15" i="24" s="1"/>
  <c r="H58" i="21"/>
  <c r="H27" i="19"/>
  <c r="H61" i="19" s="1"/>
  <c r="H64" i="19" s="1"/>
  <c r="C16" i="24" s="1"/>
  <c r="C14" i="24"/>
  <c r="I281" i="15"/>
  <c r="I295" i="15" s="1"/>
  <c r="H230" i="15" l="1"/>
  <c r="H217" i="15"/>
  <c r="H181" i="15" l="1"/>
  <c r="H174" i="15"/>
  <c r="H178" i="15"/>
  <c r="H125" i="15"/>
  <c r="H66" i="15"/>
  <c r="H121" i="15"/>
  <c r="H256" i="15"/>
  <c r="H254" i="15"/>
  <c r="I252" i="15"/>
  <c r="I250" i="15"/>
  <c r="I248" i="15"/>
  <c r="I246" i="15"/>
  <c r="H241" i="15"/>
  <c r="H239" i="15"/>
  <c r="H237" i="15"/>
  <c r="H235" i="15"/>
  <c r="H233" i="15"/>
  <c r="I230" i="15"/>
  <c r="H225" i="15"/>
  <c r="H223" i="15"/>
  <c r="H221" i="15"/>
  <c r="H219" i="15"/>
  <c r="I217" i="15"/>
  <c r="H215" i="15"/>
  <c r="H213" i="15"/>
  <c r="H208" i="15"/>
  <c r="H205" i="15"/>
  <c r="H199" i="15"/>
  <c r="H196" i="15"/>
  <c r="H193" i="15"/>
  <c r="H190" i="15"/>
  <c r="H187" i="15"/>
  <c r="H184" i="15"/>
  <c r="H171" i="15"/>
  <c r="H168" i="15"/>
  <c r="H165" i="15"/>
  <c r="H135" i="15"/>
  <c r="H129" i="15"/>
  <c r="H117" i="15"/>
  <c r="H113" i="15"/>
  <c r="H109" i="15"/>
  <c r="H105" i="15"/>
  <c r="H101" i="15"/>
  <c r="H97" i="15"/>
  <c r="H89" i="15"/>
  <c r="H85" i="15"/>
  <c r="H81" i="15"/>
  <c r="H77" i="15"/>
  <c r="H73" i="15"/>
  <c r="H62" i="15"/>
  <c r="H58" i="15"/>
  <c r="H54" i="15"/>
  <c r="H43" i="15"/>
  <c r="H41" i="15"/>
  <c r="H40" i="15"/>
  <c r="H37" i="15"/>
  <c r="I35" i="15"/>
  <c r="I32" i="15"/>
  <c r="H30" i="15"/>
  <c r="I237" i="15" l="1"/>
  <c r="I235" i="15"/>
  <c r="I97" i="15"/>
  <c r="I81" i="15"/>
  <c r="I28" i="15"/>
  <c r="I241" i="15"/>
  <c r="I105" i="15"/>
  <c r="I196" i="15"/>
  <c r="I30" i="15"/>
  <c r="I101" i="15"/>
  <c r="I208" i="15"/>
  <c r="I256" i="15"/>
  <c r="I89" i="15"/>
  <c r="I37" i="15"/>
  <c r="I40" i="15"/>
  <c r="I41" i="15"/>
  <c r="I117" i="15"/>
  <c r="I129" i="15"/>
  <c r="I66" i="15"/>
  <c r="I85" i="15"/>
  <c r="I219" i="15"/>
  <c r="I54" i="15"/>
  <c r="I58" i="15"/>
  <c r="I178" i="15"/>
  <c r="I190" i="15"/>
  <c r="I239" i="15"/>
  <c r="I199" i="15"/>
  <c r="I109" i="15"/>
  <c r="I113" i="15"/>
  <c r="I254" i="15"/>
  <c r="I50" i="15"/>
  <c r="I221" i="15"/>
  <c r="I174" i="15"/>
  <c r="I193" i="15"/>
  <c r="I205" i="15"/>
  <c r="I213" i="15"/>
  <c r="I215" i="15"/>
  <c r="I43" i="15"/>
  <c r="I135" i="15"/>
  <c r="I121" i="15"/>
  <c r="I165" i="15"/>
  <c r="I168" i="15"/>
  <c r="I223" i="15"/>
  <c r="I125" i="15"/>
  <c r="I62" i="15"/>
  <c r="I171" i="15"/>
  <c r="I225" i="15"/>
  <c r="I73" i="15"/>
  <c r="I184" i="15"/>
  <c r="I77" i="15"/>
  <c r="I187" i="15"/>
  <c r="I233" i="15"/>
  <c r="I181" i="15"/>
  <c r="I160" i="15" l="1"/>
  <c r="I290" i="15" s="1"/>
  <c r="I257" i="15"/>
  <c r="I294" i="15" s="1"/>
  <c r="I242" i="15"/>
  <c r="I293" i="15" s="1"/>
  <c r="I44" i="15"/>
  <c r="I288" i="15" s="1"/>
  <c r="I67" i="15"/>
  <c r="I289" i="15" s="1"/>
  <c r="I226" i="15"/>
  <c r="I292" i="15" s="1"/>
  <c r="I209" i="15"/>
  <c r="I291" i="15" s="1"/>
  <c r="I296" i="15" l="1"/>
  <c r="C12" i="24" s="1"/>
  <c r="C21" i="24" s="1"/>
</calcChain>
</file>

<file path=xl/sharedStrings.xml><?xml version="1.0" encoding="utf-8"?>
<sst xmlns="http://schemas.openxmlformats.org/spreadsheetml/2006/main" count="1098" uniqueCount="431">
  <si>
    <t>Pozicija</t>
  </si>
  <si>
    <t>Opis</t>
  </si>
  <si>
    <t>kpl</t>
  </si>
  <si>
    <t>Montažno varilska dela specificirane opreme z atestiranimi varilci, ARGONSKO varjenje.</t>
  </si>
  <si>
    <t>Zaključna in pripravljalna dela.</t>
  </si>
  <si>
    <t>Izdelava dokumentacije za predajo objekta naročniku, ki mora vsebovati:
- Montažno osebje mora vnašati eventualne spremembe v izvod projektne in delavniške dokumentacije. 
V primeru večjih odstopanj od projekta mora pridobiti soglasje projektanta.
- Podatke in načrte o vgrajeni opremi, kompletirano in označeno s poz. številkami.
- Kompletiranje izvedbeno atestne dokumentacije.
- Zapisnike o tesnostnih in funkcionalnih preizkusih.</t>
  </si>
  <si>
    <t xml:space="preserve"> </t>
  </si>
  <si>
    <t>kg</t>
  </si>
  <si>
    <t>E</t>
  </si>
  <si>
    <t>TETOL</t>
  </si>
  <si>
    <t>Parametriranje nove M + R opreme.</t>
  </si>
  <si>
    <t>Poz.: 1905LAB61CF301, 1905LAB63CF301, 1905LAB71CF301, 1905LAB73CF301</t>
  </si>
  <si>
    <t>Poz.: 1905HLA10CT001, 1905HLA20CT001</t>
  </si>
  <si>
    <t>Poz.: 1905LAB61CP301, 1905LAB63CP301, 1905LAB71CP301, 1905LAB73CP301</t>
  </si>
  <si>
    <t xml:space="preserve">Poz.: 1905LAB61CT001, 1905LAB63CT001, 1905LAB71CT001, 1905LAB73CT001. </t>
  </si>
  <si>
    <t>Poz.: 1904NDA11CT001, 1904NDA41CT001, 1904NDA12CT001, 1904NDA42CT001.</t>
  </si>
  <si>
    <t>Poz.: 1901LAB11CP301, 1901LAB12CP301, 1901LAB21CP301, 1901LAB22CP301</t>
  </si>
  <si>
    <t>Poz.: 1905LAB61CP001, 1905LAB63CP001, 1905LAB71CP001, 1905LAB73CP001, 1901LAB10CP001, 1902LAB20CP001.</t>
  </si>
  <si>
    <t>Raztovor in skladiščenje opreme</t>
  </si>
  <si>
    <t>Poz.: 1901LAB11CP302, 1901LAB12CP302, 1901LAB21CP302, 1901LAB22CP302</t>
  </si>
  <si>
    <t>Poz.: 1901LAB21CT301, 1901LAB22CT301, 1901LAB11CT301, 1901LAB12CT301.</t>
  </si>
  <si>
    <t>VARNOSTNA MERILNA OPREMA KOTLA</t>
  </si>
  <si>
    <t>m2</t>
  </si>
  <si>
    <t xml:space="preserve">Ustreza: ELPRO </t>
  </si>
  <si>
    <t>Poz.: 1904NDA10CT001, 1904NDA10CT002, 1904NDB10CT001.</t>
  </si>
  <si>
    <t>Poz.: 1905HNA10CT002, 1905HNA20CT002</t>
  </si>
  <si>
    <t>Poz.: 1905HNA10CP001, 1905HNA20CP001</t>
  </si>
  <si>
    <t>Poz.: 1904NDA10CF001</t>
  </si>
  <si>
    <t>Ustreza: INOL TI290</t>
  </si>
  <si>
    <t>kos</t>
  </si>
  <si>
    <t>JAŠEK ZA ZAJEM ZRAKA</t>
  </si>
  <si>
    <t>PREZRAČEVANJE KOTLOVNICE</t>
  </si>
  <si>
    <t>Mobilno dvigalo, za dvig opreme in inštalacij do višine 12m.</t>
  </si>
  <si>
    <t>Poz.: 1901LAB10CT001, 1901LAB20CT001,                          1901LAB11CT001, 1901LAB12CT001,   1901LAB21CT001, 1901LAB22CT001.</t>
  </si>
  <si>
    <t>Poz.: 1905HAA10CP001, 1905HAA20CP001</t>
  </si>
  <si>
    <t>Poz.: 1905HAA10CT001, 1905HAA20CT001</t>
  </si>
  <si>
    <r>
      <t xml:space="preserve">Pomožni jekleni profili, </t>
    </r>
    <r>
      <rPr>
        <sz val="10"/>
        <rFont val="Times New Roman"/>
        <family val="1"/>
        <charset val="238"/>
      </rPr>
      <t>za osnovne podporne konstrukcije, protikorozijsko zaščiteni, dimenzije glede na potrebo. Izdelava po merski skici tega načrta. Količina je ocena.</t>
    </r>
  </si>
  <si>
    <r>
      <t xml:space="preserve">Preboj fasadnega panela, premera 1000 mm za prehod reci kanala na steni NTK, </t>
    </r>
    <r>
      <rPr>
        <sz val="10"/>
        <rFont val="Times New Roman"/>
        <family val="1"/>
        <charset val="238"/>
      </rPr>
      <t>vključno z lokalno odstranitvijo salonitnih (azbestnih) plošč in izdelavo primernih pločevinastih obrob in rozet ter sanacija poškodovanih mest po končani montaži kanala. Demontaža in deponiranje salonitnih plošč se izvede z ustreznim režimom odstranjevanja, odvoza na ustrezno deponijo in predložitvijo vseh potrebnih dokazil za obravnavo in deponiranje azbestnih odpadkov. Demontažo lahko izvaja samo ustrezno usposobljeno podjetje.</t>
    </r>
  </si>
  <si>
    <r>
      <rPr>
        <b/>
        <sz val="10"/>
        <rFont val="Times New Roman"/>
        <family val="1"/>
        <charset val="238"/>
      </rPr>
      <t>Zaporna loputa</t>
    </r>
    <r>
      <rPr>
        <sz val="10"/>
        <rFont val="Times New Roman"/>
        <family val="1"/>
        <charset val="238"/>
      </rPr>
      <t>, DN500, PN16, prirobnična izvedba, On/Off motorni pogon. Razdalja med prirobnicami 350mm. Medij vroča voda, obratovalna temperatura  tlačna stopnja PN16, komplet z vijačnim, tesnilnim, montažnim in drobnim elektro materialom. Vgradnja AUMA pogona, tip NORM SA  pogona definira proizvajalec armature. Kompletno z demontažo obstoječe zaporne lopute.
Poz.: 1904 NDB10 AA002</t>
    </r>
  </si>
  <si>
    <r>
      <rPr>
        <b/>
        <sz val="10"/>
        <rFont val="Times New Roman"/>
        <family val="1"/>
        <charset val="238"/>
      </rPr>
      <t xml:space="preserve">Prestrujni ventil </t>
    </r>
    <r>
      <rPr>
        <sz val="10"/>
        <rFont val="Times New Roman"/>
        <family val="1"/>
        <charset val="238"/>
      </rPr>
      <t>(zamenjava Ascanie), za ekstra lahko kurilno olje, brez pomožnega pogona, nastavljivo vzdrževanje statičnega tlaka 2-4 bar(g), maksimalen pretok 20.000 l/h. Komplet z impulznimi cevkami in ostalim pripadajočim montažnim in tesnilnim materialom.
Poz.: 1603HJF34 AA002</t>
    </r>
  </si>
  <si>
    <t>Poz.: 1905LAB42CT701</t>
  </si>
  <si>
    <t>Dobava 
TETOL</t>
  </si>
  <si>
    <t>1.</t>
  </si>
  <si>
    <t>2.</t>
  </si>
  <si>
    <t>3.</t>
  </si>
  <si>
    <t>4.</t>
  </si>
  <si>
    <t>5.</t>
  </si>
  <si>
    <t>6.</t>
  </si>
  <si>
    <t>7.</t>
  </si>
  <si>
    <t>8.</t>
  </si>
  <si>
    <t>9.</t>
  </si>
  <si>
    <t>10.</t>
  </si>
  <si>
    <t>11.</t>
  </si>
  <si>
    <t>12.</t>
  </si>
  <si>
    <t>13.</t>
  </si>
  <si>
    <t>14.</t>
  </si>
  <si>
    <t>15.</t>
  </si>
  <si>
    <t>16.</t>
  </si>
  <si>
    <t>17.</t>
  </si>
  <si>
    <t>MERILNA OPREMA KOTLA</t>
  </si>
  <si>
    <t xml:space="preserve">ARMATURE </t>
  </si>
  <si>
    <t>JEKLENE KONSTRUKCIJE - PODESTI</t>
  </si>
  <si>
    <t xml:space="preserve">SPLOŠNO </t>
  </si>
  <si>
    <t xml:space="preserve">Izdelava oznak in napisov na opremo, armature in 
cevovode. Oznaka cevovodov z nalepkami po standardih TETOL. Za armature in opremo označevalne tablice z 
držalom za tablice v plastičnem ohišju. </t>
  </si>
  <si>
    <r>
      <rPr>
        <b/>
        <sz val="10"/>
        <rFont val="Times New Roman"/>
        <family val="1"/>
        <charset val="238"/>
      </rPr>
      <t>Zamenjava regulacijskega ventila za regulacijo predgretja zraka  VKL</t>
    </r>
    <r>
      <rPr>
        <sz val="10"/>
        <rFont val="Times New Roman"/>
        <family val="1"/>
        <charset val="238"/>
      </rPr>
      <t>, prirobnični, z motornim pogonom, tesnjenje s kovinskim mehom, tlak zapiranja 13 bar(g), temp. 220°C, DN80, PN25, L = 310 mm, napetost 400V, 50Hz, dve končni stikali, pozicioner 4-20mA, dve stikali navora, komplet z vsem pripadajočim montažnim, tesnilnim in elektro materialom.
Poz.: 2005NAE12AA002, 2005NAE22AA002</t>
    </r>
  </si>
  <si>
    <r>
      <rPr>
        <b/>
        <sz val="10"/>
        <rFont val="Times New Roman"/>
        <family val="1"/>
        <charset val="238"/>
      </rPr>
      <t>Odstranitev obstoječe kopilitne zasteklitve</t>
    </r>
    <r>
      <rPr>
        <sz val="10"/>
        <rFont val="Times New Roman"/>
        <family val="1"/>
        <charset val="238"/>
      </rPr>
      <t>, delo na višini do 12m, kompletno z vsemi pripomočki za odstranitev in odvozom odpadnega kopilita na primerno deponijo.</t>
    </r>
  </si>
  <si>
    <t>Ustreza: SAMSON tip 41-73, DN 50, PM 16, Kvs 32 m3/h, L = 230 mm, regulacijsko območje 2 do 5 bar, membrana 190 mm, 80 cm2, material FKM</t>
  </si>
  <si>
    <t>Ustreza: Flowserve Gestra TRG 5-66  + Temperaturno stikalo Flowserve Gestra TRS 5-50</t>
  </si>
  <si>
    <t xml:space="preserve"> Ustreza: ROSEMOUNT-3051S2TG3A2G11A1BB4D1M5Q4</t>
  </si>
  <si>
    <t>Ustreza: ROSEMOUNT-3051S2CG1A2F12A1BB1D1D2L4M5Q4</t>
  </si>
  <si>
    <t>Ustreza: ROSEMOUNT-3051S2CD0A2F12A1BB1D1D2L4M5Q4</t>
  </si>
  <si>
    <t>Ustreza: ROSEMOUNT-3051S2CD2A2F12A1BB1D1D2L4M5Q4</t>
  </si>
  <si>
    <t>Poz.: 1901LCN01CL001</t>
  </si>
  <si>
    <r>
      <rPr>
        <b/>
        <sz val="10"/>
        <rFont val="Times New Roman"/>
        <family val="1"/>
        <charset val="238"/>
      </rPr>
      <t>Merilnik tlaka v kurišču</t>
    </r>
    <r>
      <rPr>
        <sz val="10"/>
        <rFont val="Times New Roman"/>
        <family val="1"/>
        <charset val="238"/>
      </rPr>
      <t xml:space="preserve">, merilno območje 0 - 25 mbar(g), izhod 4-20mA, napajanje 24VDC, z vsem pripadajočim montažnim in tesnilnim materialom.
Komplet za montažo merilnega pretvornika sestavlja: čistilni komad, zaporni ventil G1/2" PN 250 bara  T 400 ºC,  manometreski ventil  PN 400 bara T 230 ºC z navojem G1/2"MD x  G1/2"ML in izpustnim ventilčkom,  matica G1/2" z varilnim nastavkom fi 12mm, impulzna cev fi 12/2mm po izmeri-10m). Izdela se nov priključek. </t>
    </r>
  </si>
  <si>
    <r>
      <rPr>
        <b/>
        <sz val="10"/>
        <rFont val="Times New Roman"/>
        <family val="1"/>
        <charset val="238"/>
      </rPr>
      <t>Merilnik tlaka dimnih plinov,</t>
    </r>
    <r>
      <rPr>
        <sz val="10"/>
        <rFont val="Times New Roman"/>
        <family val="1"/>
        <charset val="238"/>
      </rPr>
      <t xml:space="preserve"> merilno območje -2 / +4 mbar, izhod 4-20mA, napajanje 24VDC,  z vsem pripadajočim montažnim in tesnilnim materialom.Komplet za montažo merilnega pretvornika sestavlja: čistilni komad, zaporni ventil G1/2" PN 250 bara  T 400 ºC,  manometreski ventil  PN 400 bara T 230 ºC z navojem G1/2"MD x  G1/2"ML in izpustnim ventilčkom,  matica G1/2" z varilnim nastavkom fi 12mm, impulzna cev fi 12/2mm po izmeri-10m). Izdela se nov priključek</t>
    </r>
  </si>
  <si>
    <r>
      <t>Merilnik temperature dimnih plinov v dimnem kanalu</t>
    </r>
    <r>
      <rPr>
        <sz val="10"/>
        <rFont val="Times New Roman"/>
        <family val="1"/>
        <charset val="238"/>
      </rPr>
      <t xml:space="preserve">, Pt100 sonda, merilno območje 0-400°C.
Komplet sestavlja dobava in montaža: temperaturno tipalo PT100, dolžine 1000 mm in debelino 6 mm,  z priključno glavo in v 2 žični vezavi. Pomična procesna zaščitna tulka mora biti odporna na agresivne medije (žveplo).  Zunanji premer zaščitne tulke mora biti 15 mm in mora ustrezati dolžini in debelini temperaturnega tipala. Mora imeti tudo prirobnico in kontra prirobnico, ter priključno BUS glavo.  Izdela se nov procesni priključek.   </t>
    </r>
  </si>
  <si>
    <r>
      <t xml:space="preserve">Merilnik temperature plinov v kurišču. 
</t>
    </r>
    <r>
      <rPr>
        <sz val="10"/>
        <rFont val="Times New Roman"/>
        <family val="1"/>
        <charset val="238"/>
      </rPr>
      <t xml:space="preserve">Merilno območje 0-1200 ºC. Komplet sestavlja dobava in montaža: termoelement NiCr-Ni, dolžine 1000 mm in debelino 6 mm,  z priključno glavo. Pomična procesna zaščitna tulka mora biti odporna na agresivne medije (žveplo).  Zunanji premer zaščitne tulke mora biti 22 mm in mora ustrezati dolžini in debelini temperaturnega tipala. Mora imeti tudo prirobnico in kontra prirobnico, ter priključno BUS glavo.  Izdela se nov procesni priključek.    </t>
    </r>
  </si>
  <si>
    <r>
      <t xml:space="preserve">Premontaža merilnika pretoka ELKO ob gorilniku.
</t>
    </r>
    <r>
      <rPr>
        <sz val="10"/>
        <rFont val="Times New Roman"/>
        <family val="1"/>
        <charset val="238"/>
      </rPr>
      <t>Se ne izvede.</t>
    </r>
  </si>
  <si>
    <r>
      <rPr>
        <b/>
        <sz val="10"/>
        <rFont val="Times New Roman"/>
        <family val="1"/>
        <charset val="238"/>
      </rPr>
      <t>Zamenjava regulacijskega ventila pretoka  kotlovske vode skozi kotel VKL</t>
    </r>
    <r>
      <rPr>
        <sz val="10"/>
        <rFont val="Times New Roman"/>
        <family val="1"/>
        <charset val="238"/>
      </rPr>
      <t>, prirobnični, z motornim pogonom,  tesnjenje s kovinskim mehom, obratovalni tlak 18 bar, v.v. 20 bar, temp. do 220°C, DN300, PN25, L = 850 mm,  napetost 400V, 50Hz, dve končni stikali, pozicioner 4-20mA, dve stikali navora, komplet z vsem pripadajočim montažnim, tesnilnim in elektro materialom.
Poz.: 1901LAB31AA002, 1901LAB32AA002</t>
    </r>
  </si>
  <si>
    <r>
      <rPr>
        <b/>
        <sz val="10"/>
        <rFont val="Times New Roman"/>
        <family val="1"/>
        <charset val="238"/>
      </rPr>
      <t>Zamenjava regulacijskega ventila pretoka  kotlovske vode skozi omrežne grelnike</t>
    </r>
    <r>
      <rPr>
        <sz val="10"/>
        <rFont val="Times New Roman"/>
        <family val="1"/>
        <charset val="238"/>
      </rPr>
      <t>, prirobnični, z motornim pogonom, tesnjenje s kovinskim mehom, obratovalni tlak 18 bar, v.v. 20 bar, temp. do 220°C, DN250, PN25, napetost 400V, 50Hz, dve končni stikali, pozicioner 4-20mA, dve stikali navora, komplet z vsem pripadajočim montažnim, tesnilnim in elektro materialom.
Poz.: 1901LAB40AA002, 1901LAB50AA002</t>
    </r>
  </si>
  <si>
    <t>Ustreza: SAMSON Tip 41-73, bellows actuator 2413 (pogon s kovinskim  mehom).</t>
  </si>
  <si>
    <t>Osnovne karakteristike kotla po rekonstrukciji:</t>
  </si>
  <si>
    <t>Zmogljivost kotla ostane nespremenjena -  58 MW</t>
  </si>
  <si>
    <t xml:space="preserve">Tlak odpiranja varnostnega ventila -           20 bar(n) </t>
  </si>
  <si>
    <t>Tlak presostata za izklop obeh gorilnikov-  19 bar(n)</t>
  </si>
  <si>
    <r>
      <t xml:space="preserve">Delovni tlak </t>
    </r>
    <r>
      <rPr>
        <sz val="9"/>
        <rFont val="Times New Roman"/>
        <family val="1"/>
        <charset val="238"/>
      </rPr>
      <t xml:space="preserve">(nastavitev prestrujnega ventila)-  </t>
    </r>
    <r>
      <rPr>
        <sz val="10"/>
        <rFont val="Times New Roman"/>
        <family val="1"/>
        <charset val="238"/>
      </rPr>
      <t>17 bar(n)</t>
    </r>
  </si>
  <si>
    <t>MONTAŽA GORILNIKOV BALTUR</t>
  </si>
  <si>
    <r>
      <rPr>
        <b/>
        <sz val="10"/>
        <rFont val="Times New Roman"/>
        <family val="1"/>
        <charset val="238"/>
      </rPr>
      <t>Demontaža obstoječih gorilnikov</t>
    </r>
    <r>
      <rPr>
        <sz val="10"/>
        <rFont val="Times New Roman"/>
        <family val="1"/>
        <charset val="238"/>
      </rPr>
      <t xml:space="preserve"> in pripadajoče periferne opreme, cevovodov EL olja in šamotne obzidave gorilnikov na kotlih. Obdrži se samo pritrdilne konzole gorilniške plošče na obstoječih vodocevnih kolektorjih kotla. Oprema se demontira tako da se ne poškoduje in se deponira po navodilih investitorja. Demontaža zajema tudi stroške odvoza in deponiranja odpadkov, prav tako mora izvajalec za vse odpeljane odpadke predložiti ustrezno dokumentacijo o odvozu in deponiranju odpadkov.</t>
    </r>
  </si>
  <si>
    <r>
      <t xml:space="preserve">Montaža kompletne merilne opreme, </t>
    </r>
    <r>
      <rPr>
        <sz val="10"/>
        <rFont val="Times New Roman"/>
        <family val="1"/>
        <charset val="238"/>
      </rPr>
      <t>z vso pripadajočo opremo, elektro priklop v obsegu elektro inštalacij. Obseg po obsegu dobave gorilniškega sklopa, izvedba po navodilih dobavitelja.
Ocenjena količina merilnikov za vgradnjo je 10 kos po gorilniku.</t>
    </r>
  </si>
  <si>
    <r>
      <t>Šamotna obzidava plamenice ob gorilniku</t>
    </r>
    <r>
      <rPr>
        <sz val="10"/>
        <rFont val="Times New Roman"/>
        <family val="1"/>
        <charset val="238"/>
      </rPr>
      <t xml:space="preserve">. Izdelava z ustrezno nabojno maso in s keramično izolacijsko volno glede na načrt. </t>
    </r>
  </si>
  <si>
    <t>Obnova NTK - VKL kotla</t>
  </si>
  <si>
    <r>
      <t xml:space="preserve">Zamenjava gorilnikov
</t>
    </r>
    <r>
      <rPr>
        <sz val="14"/>
        <rFont val="Times New Roman"/>
        <family val="1"/>
        <charset val="238"/>
      </rPr>
      <t>Specifikacija opreme in del</t>
    </r>
  </si>
  <si>
    <t>Preizkusni tlak s hladno vodo-                    25 bar(n)</t>
  </si>
  <si>
    <r>
      <t>Dobava 
TETOL</t>
    </r>
    <r>
      <rPr>
        <sz val="10"/>
        <color indexed="10"/>
        <rFont val="Arial"/>
        <family val="1"/>
        <charset val="238"/>
      </rPr>
      <t/>
    </r>
  </si>
  <si>
    <r>
      <t xml:space="preserve">Dobava
TETOL </t>
    </r>
    <r>
      <rPr>
        <sz val="10"/>
        <color indexed="10"/>
        <rFont val="Arial"/>
        <family val="1"/>
        <charset val="238"/>
      </rPr>
      <t/>
    </r>
  </si>
  <si>
    <r>
      <t xml:space="preserve">Max temp na izstopu </t>
    </r>
    <r>
      <rPr>
        <sz val="9"/>
        <rFont val="Times New Roman"/>
        <family val="1"/>
        <charset val="238"/>
      </rPr>
      <t xml:space="preserve">(izklop gorilnikov) -     </t>
    </r>
    <r>
      <rPr>
        <sz val="10"/>
        <rFont val="Times New Roman"/>
        <family val="1"/>
        <charset val="238"/>
      </rPr>
      <t xml:space="preserve"> 190 C</t>
    </r>
  </si>
  <si>
    <t>Poz.: 1905LAB61CF001, 1905LAB63CF001, 1905LAB71CF001, 1905LAB73CF001</t>
  </si>
  <si>
    <t>Skupni pretok vode skozi kotel-                  834 t/h</t>
  </si>
  <si>
    <r>
      <t xml:space="preserve">Max temperaturni režim vode se zniža na -180/120 C
 </t>
    </r>
    <r>
      <rPr>
        <sz val="8"/>
        <rFont val="Times New Roman"/>
        <family val="1"/>
        <charset val="238"/>
      </rPr>
      <t>( tlak uparjanja pri 180 C je 9 bar(n)</t>
    </r>
  </si>
  <si>
    <t>Pretok vode po posamezni veji -                 417 t/h</t>
  </si>
  <si>
    <r>
      <t xml:space="preserve">Min pretok </t>
    </r>
    <r>
      <rPr>
        <sz val="9"/>
        <rFont val="Times New Roman"/>
        <family val="1"/>
        <charset val="238"/>
      </rPr>
      <t>(izklop gorilnikov)</t>
    </r>
    <r>
      <rPr>
        <sz val="10"/>
        <rFont val="Times New Roman"/>
        <family val="1"/>
        <charset val="238"/>
      </rPr>
      <t>-                     375 t/h</t>
    </r>
  </si>
  <si>
    <r>
      <t xml:space="preserve">Min tlak  </t>
    </r>
    <r>
      <rPr>
        <sz val="9"/>
        <rFont val="Times New Roman"/>
        <family val="1"/>
        <charset val="238"/>
      </rPr>
      <t xml:space="preserve">(izklop gorilnikov) -                </t>
    </r>
    <r>
      <rPr>
        <sz val="11"/>
        <rFont val="Times New Roman"/>
        <family val="1"/>
        <charset val="238"/>
      </rPr>
      <t xml:space="preserve">        15 bar(n)</t>
    </r>
  </si>
  <si>
    <t>Poz.: 1905HLA10CP001, 1905HLA20CP001</t>
  </si>
  <si>
    <r>
      <rPr>
        <b/>
        <sz val="10"/>
        <rFont val="Times New Roman"/>
        <family val="1"/>
        <charset val="238"/>
      </rPr>
      <t xml:space="preserve">Zamenjava pogona regulacijske lopute zgorevalnega zraka, </t>
    </r>
    <r>
      <rPr>
        <sz val="10"/>
        <rFont val="Times New Roman"/>
        <family val="1"/>
        <charset val="238"/>
      </rPr>
      <t>napetost 400V, 50Hz, tlak zapiranja lopute 0.5 bar ,  dve končni stikali, pozicioner 4-20mA, dve stikali navora, komplet z vsem pripadajočim montažnim, tesnilnim in elektro materialom. vključno z izvedbo ustreznih predelav za vgradnjo novega pogona. Parametri novega pogona morajo ustrezati parametrom obstoječega.
Poz.: 1905HLA10AA001</t>
    </r>
  </si>
  <si>
    <r>
      <rPr>
        <b/>
        <sz val="10"/>
        <rFont val="Times New Roman"/>
        <family val="1"/>
        <charset val="238"/>
      </rPr>
      <t>Zamenjava pogona lopute dimnih plinov</t>
    </r>
    <r>
      <rPr>
        <sz val="10"/>
        <rFont val="Times New Roman"/>
        <family val="1"/>
        <charset val="238"/>
      </rPr>
      <t>, elektromotorni pogon za On/Off  krmiljenje. Napetost 400V, 50Hz, temp. d.p. 300°C, dve končni stikali, dve stikali navora, vključno z izvedbo ustreznih predelav za vgradnjo novega pogona. Komplet z vsem pripadajočim montažnim, tesnilnim in elektro materialom. Parametri novega pogona morajo ustrezati parametrom obstoječega.
Poz.: 1905HNA10AA001</t>
    </r>
  </si>
  <si>
    <t>4a.</t>
  </si>
  <si>
    <t>4b.</t>
  </si>
  <si>
    <t>5a.</t>
  </si>
  <si>
    <t>5b.</t>
  </si>
  <si>
    <t>/</t>
  </si>
  <si>
    <r>
      <rPr>
        <b/>
        <sz val="10"/>
        <rFont val="Times New Roman"/>
        <family val="1"/>
        <charset val="238"/>
      </rPr>
      <t xml:space="preserve">Nove pritrdilne plošče gorilnika, </t>
    </r>
    <r>
      <rPr>
        <sz val="10"/>
        <rFont val="Times New Roman"/>
        <family val="1"/>
        <charset val="238"/>
      </rPr>
      <t>vgradnja</t>
    </r>
    <r>
      <rPr>
        <b/>
        <sz val="10"/>
        <rFont val="Times New Roman"/>
        <family val="1"/>
        <charset val="238"/>
      </rPr>
      <t xml:space="preserve"> </t>
    </r>
    <r>
      <rPr>
        <sz val="10"/>
        <rFont val="Times New Roman"/>
        <family val="1"/>
        <charset val="238"/>
      </rPr>
      <t>na obstoječe nosilce na vodocevnih kolektorjih kotla. Izdelava plošče po priloženem načrtu. Eventualno prilagajanje nosilcev glede na stanje po demontaži obstoječih gorilnikov. Poseg v tlačni del kotla ni predviden.</t>
    </r>
  </si>
  <si>
    <t>A</t>
  </si>
  <si>
    <t xml:space="preserve"> Specifikacija opreme in del - strojne inštalacije</t>
  </si>
  <si>
    <t>A1</t>
  </si>
  <si>
    <t>CEVOVODI</t>
  </si>
  <si>
    <r>
      <t>CEV,</t>
    </r>
    <r>
      <rPr>
        <sz val="10"/>
        <rFont val="Times New Roman"/>
        <family val="1"/>
        <charset val="238"/>
      </rPr>
      <t xml:space="preserve"> brezšivna, iz materiala St 35.8,
tehnični pogoji po EN 10216-1. Vključno z varilnim materialom (enake kvalitete kot cevovod).</t>
    </r>
  </si>
  <si>
    <t>DN 250 Ø273 x 6,3 mm</t>
  </si>
  <si>
    <t>m</t>
  </si>
  <si>
    <t>DN 200 Ø219,1 x 5,9 mm</t>
  </si>
  <si>
    <t>DN 150 - Ø168,3 x 4,5mm</t>
  </si>
  <si>
    <t>DN 25 Ø33,7 x 2,6mm</t>
  </si>
  <si>
    <r>
      <t>KOLENO 90°</t>
    </r>
    <r>
      <rPr>
        <sz val="10"/>
        <rFont val="Times New Roman"/>
        <family val="1"/>
        <charset val="238"/>
      </rPr>
      <t>, 3D, brezšivno,</t>
    </r>
    <r>
      <rPr>
        <b/>
        <sz val="10"/>
        <rFont val="Times New Roman"/>
        <family val="1"/>
        <charset val="238"/>
      </rPr>
      <t xml:space="preserve"> </t>
    </r>
    <r>
      <rPr>
        <sz val="10"/>
        <rFont val="Times New Roman"/>
        <family val="1"/>
        <charset val="238"/>
      </rPr>
      <t>iz materiala St 35.8, tehnični pogoji po EN 10253-2 (DIN 2605). Vključno z varilnim materialom (enake kvalitete kot cevovod).</t>
    </r>
  </si>
  <si>
    <r>
      <t xml:space="preserve">KOLENO 45°, </t>
    </r>
    <r>
      <rPr>
        <sz val="10"/>
        <rFont val="Times New Roman"/>
        <family val="1"/>
        <charset val="238"/>
      </rPr>
      <t>3D, brezšivno, iz materiala St 35.8, tehnični pogoji po EN 10253-2 (DIN 2605). Vključno z varilnim materialom (enake kvalitete kot cevovod).</t>
    </r>
  </si>
  <si>
    <r>
      <rPr>
        <b/>
        <sz val="10"/>
        <rFont val="Times New Roman"/>
        <family val="1"/>
        <charset val="238"/>
      </rPr>
      <t xml:space="preserve">T KOS, </t>
    </r>
    <r>
      <rPr>
        <sz val="10"/>
        <rFont val="Times New Roman"/>
        <family val="1"/>
        <charset val="238"/>
      </rPr>
      <t>brezšivni, iz materiala St 35.8, tehnični pogoji po EN 10253-2 (DIN 2615). Vključno z varilnim materialom (enake kvalitete kot cevovod).</t>
    </r>
  </si>
  <si>
    <r>
      <rPr>
        <b/>
        <sz val="10"/>
        <rFont val="Times New Roman"/>
        <family val="1"/>
        <charset val="238"/>
      </rPr>
      <t>REDUCIRNI KOS,</t>
    </r>
    <r>
      <rPr>
        <sz val="10"/>
        <rFont val="Times New Roman"/>
        <family val="1"/>
        <charset val="238"/>
      </rPr>
      <t xml:space="preserve"> centričen,</t>
    </r>
    <r>
      <rPr>
        <b/>
        <sz val="10"/>
        <rFont val="Times New Roman"/>
        <family val="1"/>
        <charset val="238"/>
      </rPr>
      <t xml:space="preserve"> </t>
    </r>
    <r>
      <rPr>
        <sz val="10"/>
        <rFont val="Times New Roman"/>
        <family val="1"/>
        <charset val="238"/>
      </rPr>
      <t>brezšivni, iz materiala St 35.8, tehnični pogoji po EN 10253-2 (DIN 2616-2). Vključno z varilnim materialom (enake kvalitete kot cevovod).</t>
    </r>
  </si>
  <si>
    <t>DN 250 / DN 200</t>
  </si>
  <si>
    <t>DN 200 / DN 150</t>
  </si>
  <si>
    <r>
      <t xml:space="preserve">PRIROBNICA </t>
    </r>
    <r>
      <rPr>
        <sz val="10"/>
        <rFont val="Times New Roman"/>
        <family val="1"/>
        <charset val="238"/>
      </rPr>
      <t>varilna, z grlom iz materiala St35.8, oblika po EN 1092-1 (DIN 2633). Vključno z varilnim materialom (enake kvalitete kot cevovod) ter z vijačnim in tesnilnim materialom.</t>
    </r>
  </si>
  <si>
    <t>DN 150, PN16</t>
  </si>
  <si>
    <r>
      <rPr>
        <b/>
        <sz val="10"/>
        <rFont val="Times New Roman"/>
        <family val="1"/>
        <charset val="238"/>
      </rPr>
      <t>OSNOVNA PODPORA</t>
    </r>
    <r>
      <rPr>
        <sz val="10"/>
        <rFont val="Times New Roman"/>
        <family val="1"/>
        <charset val="238"/>
      </rPr>
      <t xml:space="preserve">, za cevovod, komplet z navojno palico, ustreznim držalom za pritrditev na kovinsko konstrukcijo ali AB steno, objemko in gumijastim vložkom.
</t>
    </r>
    <r>
      <rPr>
        <i/>
        <sz val="10"/>
        <rFont val="Times New Roman"/>
        <family val="1"/>
        <charset val="238"/>
      </rPr>
      <t>Ustreza: Podporni sistemi Sikla.</t>
    </r>
  </si>
  <si>
    <t>DN 250</t>
  </si>
  <si>
    <t>DN 200</t>
  </si>
  <si>
    <t>DN 150</t>
  </si>
  <si>
    <t>DN 25</t>
  </si>
  <si>
    <r>
      <rPr>
        <b/>
        <sz val="10"/>
        <rFont val="Times New Roman"/>
        <family val="1"/>
        <charset val="238"/>
      </rPr>
      <t>OBEŠALO</t>
    </r>
    <r>
      <rPr>
        <sz val="10"/>
        <rFont val="Times New Roman"/>
        <family val="1"/>
        <charset val="238"/>
      </rPr>
      <t xml:space="preserve">, Objemka cevovoda, z dvojno navojno palico in obešenim profilom za obešanje cevovodov DN25 na cevovod DN150.
</t>
    </r>
    <r>
      <rPr>
        <i/>
        <sz val="10"/>
        <rFont val="Times New Roman"/>
        <family val="1"/>
        <charset val="238"/>
      </rPr>
      <t>Ustreza: Podporni sistemi Sikla.</t>
    </r>
  </si>
  <si>
    <t>OPREMA</t>
  </si>
  <si>
    <t>A2</t>
  </si>
  <si>
    <t>DN 100 Ø114,3 x 3,6mm</t>
  </si>
  <si>
    <t>DN 20 Ø26,9 x 2,3mm</t>
  </si>
  <si>
    <t>DN 150 / DN 100</t>
  </si>
  <si>
    <t>DN 25 / DN 20</t>
  </si>
  <si>
    <t>DN 100, PN16</t>
  </si>
  <si>
    <t>DN 100</t>
  </si>
  <si>
    <t>DN 20</t>
  </si>
  <si>
    <t>Dolžina: cca 1m</t>
  </si>
  <si>
    <t>DEMONTAŽA</t>
  </si>
  <si>
    <r>
      <t>CEV,</t>
    </r>
    <r>
      <rPr>
        <sz val="10"/>
        <rFont val="Times New Roman"/>
        <family val="1"/>
        <charset val="238"/>
      </rPr>
      <t xml:space="preserve"> varjena, iz materiala 1.4301,
tehnični pogoji po EN 10217-7. Vključno z varilnim materialom (enake kvalitete kot cevovod)  in varjenjem v obojestranski nerjavni atmosferi.</t>
    </r>
  </si>
  <si>
    <t>DN 15 Ø21,3 x 1,6mm</t>
  </si>
  <si>
    <t>DN 20 Ø26,9 x 1,6mm</t>
  </si>
  <si>
    <r>
      <t>KOLENO 90°</t>
    </r>
    <r>
      <rPr>
        <sz val="10"/>
        <rFont val="Times New Roman"/>
        <family val="1"/>
        <charset val="238"/>
      </rPr>
      <t>, 3D, varjeno,</t>
    </r>
    <r>
      <rPr>
        <b/>
        <sz val="10"/>
        <rFont val="Times New Roman"/>
        <family val="1"/>
        <charset val="238"/>
      </rPr>
      <t xml:space="preserve"> </t>
    </r>
    <r>
      <rPr>
        <sz val="10"/>
        <rFont val="Times New Roman"/>
        <family val="1"/>
        <charset val="238"/>
      </rPr>
      <t>iz materiala 1.4301, tehnični pogoji po EN 10253-4. Vključno z varilnim materialom (enake kvalitete kot cevovod) in varjenjem v obojestranski nerjavni atmosferi.</t>
    </r>
  </si>
  <si>
    <r>
      <rPr>
        <b/>
        <sz val="10"/>
        <rFont val="Times New Roman"/>
        <family val="1"/>
        <charset val="238"/>
      </rPr>
      <t>REDUCIRNI KOS,</t>
    </r>
    <r>
      <rPr>
        <sz val="10"/>
        <rFont val="Times New Roman"/>
        <family val="1"/>
        <charset val="238"/>
      </rPr>
      <t xml:space="preserve"> centričen,</t>
    </r>
    <r>
      <rPr>
        <b/>
        <sz val="10"/>
        <rFont val="Times New Roman"/>
        <family val="1"/>
        <charset val="238"/>
      </rPr>
      <t xml:space="preserve"> </t>
    </r>
    <r>
      <rPr>
        <sz val="10"/>
        <rFont val="Times New Roman"/>
        <family val="1"/>
        <charset val="238"/>
      </rPr>
      <t>varjen, iz materiala 1.4301, tehnični pogoji po EN 10253-4. Vključno z varilnim materialom (enake kvalitete kot cevovod) in varjenjem v obojestranski nerjavni atmosferi.</t>
    </r>
  </si>
  <si>
    <t>DN 20 / DN 15</t>
  </si>
  <si>
    <t>ARMATURE</t>
  </si>
  <si>
    <t>DN 50 Ø60,3 x 2,9mm</t>
  </si>
  <si>
    <t>DN 40 Ø48,3 x 2,6mm</t>
  </si>
  <si>
    <r>
      <rPr>
        <b/>
        <sz val="10"/>
        <rFont val="Times New Roman"/>
        <family val="1"/>
        <charset val="238"/>
      </rPr>
      <t xml:space="preserve">REDUCIRNI T KOS, </t>
    </r>
    <r>
      <rPr>
        <sz val="10"/>
        <rFont val="Times New Roman"/>
        <family val="1"/>
        <charset val="238"/>
      </rPr>
      <t>brezšivni, iz materiala St 35.8, tehnični pogoji po EN 10253-2 (DIN 2615). Vključno z varilnim materialom (enake kvalitete kot cevovod).</t>
    </r>
  </si>
  <si>
    <t>DN 40/ DN 20</t>
  </si>
  <si>
    <t>DN 50/ DN 40</t>
  </si>
  <si>
    <r>
      <rPr>
        <b/>
        <sz val="10"/>
        <rFont val="Times New Roman"/>
        <family val="1"/>
        <charset val="238"/>
      </rPr>
      <t>CEVNA KAPA</t>
    </r>
    <r>
      <rPr>
        <sz val="10"/>
        <rFont val="Times New Roman"/>
        <family val="1"/>
        <charset val="238"/>
      </rPr>
      <t>,</t>
    </r>
    <r>
      <rPr>
        <b/>
        <sz val="10"/>
        <rFont val="Times New Roman"/>
        <family val="1"/>
        <charset val="238"/>
      </rPr>
      <t xml:space="preserve"> </t>
    </r>
    <r>
      <rPr>
        <sz val="10"/>
        <rFont val="Times New Roman"/>
        <family val="1"/>
        <charset val="238"/>
      </rPr>
      <t>brezšivna, iz materiala St 35.8, tehnični pogoji po EN 10253-2 (DIN 2617). Vključno z varilnim materialom (enake kvalitete kot cevovod).</t>
    </r>
  </si>
  <si>
    <t>DN 50, PN16</t>
  </si>
  <si>
    <t>DN 40, PN16</t>
  </si>
  <si>
    <t>DN 40</t>
  </si>
  <si>
    <t>Dobava in montaža kanala recirkulacije dimnih plinov (sesalni in tlačni del),  kompletno s koleni, prehodnimi kosi, prirobnicami in ostalimi fitingi (vsi elementi zajeti v spodnjih točkah popisa). Dobava in montaža konstrukcije za montažo ventilatorja, montaža ventilatorja. Vključno z vgradnjo regulacijskih elementov,  loput in kompenzatorjev dobavljenih s strani dobavitelja gorilnika. Izdelano po merski skici tega načrta.</t>
  </si>
  <si>
    <r>
      <rPr>
        <b/>
        <sz val="10"/>
        <rFont val="Times New Roman"/>
        <family val="1"/>
        <charset val="238"/>
      </rPr>
      <t>Zaporna loputa recirkulacije dimnih plinov</t>
    </r>
    <r>
      <rPr>
        <sz val="10"/>
        <rFont val="Times New Roman"/>
        <family val="1"/>
        <charset val="238"/>
      </rPr>
      <t>, ročni pogon z dvema končnima stikaloma, za kanal Φ 700 mm, nerjavna izvedba iz materiala W.Nr. 1.4571, dimotesna, delovna temperatura 280°C, okrogla oblika, prirobnični priključki, delovni tlak +/- 80 mbar, medij dimni plini, vključno z montažnim in tesnilnim materialom do 300°C.
Poz.: 1905HNF10AA001, 1905HNF20AA001</t>
    </r>
  </si>
  <si>
    <t>KANAL</t>
  </si>
  <si>
    <r>
      <t>KANAL</t>
    </r>
    <r>
      <rPr>
        <sz val="10"/>
        <rFont val="Times New Roman"/>
        <family val="1"/>
        <charset val="238"/>
      </rPr>
      <t>,</t>
    </r>
    <r>
      <rPr>
        <b/>
        <sz val="10"/>
        <rFont val="Times New Roman"/>
        <family val="1"/>
        <charset val="238"/>
      </rPr>
      <t xml:space="preserve"> </t>
    </r>
    <r>
      <rPr>
        <sz val="10"/>
        <rFont val="Times New Roman"/>
        <family val="1"/>
        <charset val="238"/>
      </rPr>
      <t>izdelan iz nerjavne pločevine - material 1.4571. Vključno z varilnim materialom (enake kvalitete kot cevovod) in varjenjem v obojestranski nerjavni atmosferi.</t>
    </r>
    <r>
      <rPr>
        <b/>
        <sz val="10"/>
        <rFont val="Times New Roman"/>
        <family val="1"/>
        <charset val="238"/>
      </rPr>
      <t xml:space="preserve">
</t>
    </r>
    <r>
      <rPr>
        <sz val="10"/>
        <rFont val="Times New Roman"/>
        <family val="1"/>
        <charset val="238"/>
      </rPr>
      <t xml:space="preserve">Podane dolžine so vsote dolžin ravnih delov kanalov obeh kotlov. </t>
    </r>
  </si>
  <si>
    <t>Ø550mm x 3mm</t>
  </si>
  <si>
    <t>Ø700mm x 3mm</t>
  </si>
  <si>
    <t>500x700mm x 4mm</t>
  </si>
  <si>
    <t>Ø550mm x 3mm, R= 825mm, 67,5°</t>
  </si>
  <si>
    <t>Ø550mm x 3mm, R= 825mm, 90°</t>
  </si>
  <si>
    <t>Ø700mm x 3mm, R= 1050mm, 45°</t>
  </si>
  <si>
    <t>Ø700mm x 3mm, R= 1050mm, 90°</t>
  </si>
  <si>
    <r>
      <t xml:space="preserve">PREHODNI KOS, </t>
    </r>
    <r>
      <rPr>
        <sz val="10"/>
        <rFont val="Times New Roman"/>
        <family val="1"/>
        <charset val="238"/>
      </rPr>
      <t>izdelan iz nerjavne pločevine debeline 3mm - material 1.4571. S kanalsko prirobnico na vsaki strani. Vključno z varilnim materialom (enake kvalitete kot cevovod) in varjenjem v obojestranski nerjavni atmosferi.</t>
    </r>
  </si>
  <si>
    <t>Ø550mm / 710x440 mm, dolžina 360 mm</t>
  </si>
  <si>
    <t>700x500mm, zamik po višini 300mm, dolžina 750mm</t>
  </si>
  <si>
    <r>
      <t xml:space="preserve">KANALSKA PRIROBNICA, </t>
    </r>
    <r>
      <rPr>
        <sz val="10"/>
        <rFont val="Times New Roman"/>
        <family val="1"/>
        <charset val="238"/>
      </rPr>
      <t>izdelana iz nerjavne pločevine - material 1.4571. Dimenzije prilagojene glede na dobavljeno opremo. Kompletno z montažnim in tesnilnim materialom. Prirobnica primerna za izvedbo izvrtin na mestu.</t>
    </r>
  </si>
  <si>
    <t xml:space="preserve">za kanal Ø550mm </t>
  </si>
  <si>
    <t>za kanal Ø700mm</t>
  </si>
  <si>
    <t>za kanal 710x440mm</t>
  </si>
  <si>
    <t>za kanal 700x500mm</t>
  </si>
  <si>
    <r>
      <t xml:space="preserve">KOMPENZATOR, za kanal recirkulacije dimnih plinov, </t>
    </r>
    <r>
      <rPr>
        <sz val="10"/>
        <rFont val="Times New Roman"/>
        <family val="1"/>
        <charset val="238"/>
      </rPr>
      <t>dvojna tkana izvedba iz steklenih vlaken s teflonsko prevleko, za dimne pline, delovna temperatura 250°C, maks. tlak 80 mbar, prirobnična izvedba, kompletno z montažnim in tesnilnim materialom. Prirobnica primerna za izvedbo izvrtin na mestu, dimenzije prilagojene glede na dobavljeno opremo.
Ustreza: Hennlich</t>
    </r>
  </si>
  <si>
    <t>za kanal Φ 700 mm dolžina kompenzacije +/-50 mm</t>
  </si>
  <si>
    <r>
      <t xml:space="preserve">KOMPENZATOR, za priklop kanala recirkulacije dimnih plinov na regulacijsko žaluzijo gorilnika , </t>
    </r>
    <r>
      <rPr>
        <sz val="10"/>
        <rFont val="Times New Roman"/>
        <family val="1"/>
        <charset val="238"/>
      </rPr>
      <t>dvojna tkana izvedba iz steklenih vlaken s teflonsko prevleko, za dimne pline, delovna temperatura 250°C, maks. tlak 80 mbar, prirobnična izvedba, kompletno z montažnim in tesnilnim materialom. Prirobnica primerna za izvedbo izvrtin na mestu, dimenzije prilagojene glede na dobavljeno opremo.
Ustreza: Hennlich</t>
    </r>
  </si>
  <si>
    <t>za kanal 710x440 mm, dolžina kompenzacije +/-50 mm</t>
  </si>
  <si>
    <r>
      <t xml:space="preserve">TOPLOTNA IZOLACIJA kanala recirkulacije dimnih plinov,  </t>
    </r>
    <r>
      <rPr>
        <sz val="10"/>
        <rFont val="Times New Roman"/>
        <family val="1"/>
        <charset val="238"/>
      </rPr>
      <t>z mineralno volno na žičnem pletivu, z distančniki in sidranjem izolacije proti zdrsu v vertikali. Debelina izolacije 100 mm zaščiteno z al pločevino 0,6 mm. Bandaža zunaj objekta mora biti izvedeno vodotesno.</t>
    </r>
  </si>
  <si>
    <r>
      <t xml:space="preserve">TOPLOTNA IZOLACIJA ohišja ventilatorja,  </t>
    </r>
    <r>
      <rPr>
        <sz val="10"/>
        <rFont val="Times New Roman"/>
        <family val="1"/>
        <charset val="238"/>
      </rPr>
      <t>z mineralno volno na žičnem pletivu, z distančniki in sidranjem izolacije proti zdrsu v vertikali. Debelina izolacije 100 mm zaščiteno z al pločevino 0,6 mm.</t>
    </r>
  </si>
  <si>
    <r>
      <t xml:space="preserve">Drsna podpora, </t>
    </r>
    <r>
      <rPr>
        <sz val="10"/>
        <rFont val="Times New Roman"/>
        <family val="1"/>
        <charset val="238"/>
      </rPr>
      <t>vertikalno pomična, s teflonsko drsno ploskvijo, protikorozijsko zaščitena. Dvojna objemka, izolirni trak kanalske objemke iz steklenih vlaken (obratovalna temperatura 250°).</t>
    </r>
  </si>
  <si>
    <t>za kanal Φ 700 mm</t>
  </si>
  <si>
    <r>
      <t xml:space="preserve">Drsna podpora z bočnim vodenjem, </t>
    </r>
    <r>
      <rPr>
        <sz val="10"/>
        <rFont val="Times New Roman"/>
        <family val="1"/>
        <charset val="238"/>
      </rPr>
      <t>vertikalno pomična, s teflonsko drsno ploskvijo, protikorozijsko zaščitena. Dvojna objemka, izolirni trak kanalske objemke iz steklenih vlaken (obratovalna temperatura 250°).</t>
    </r>
  </si>
  <si>
    <r>
      <t>Drsna podpora z bočnim vodenjem,</t>
    </r>
    <r>
      <rPr>
        <sz val="10"/>
        <rFont val="Times New Roman"/>
        <family val="1"/>
        <charset val="238"/>
      </rPr>
      <t xml:space="preserve"> izdelana po meri za pravokotni kanal, s teflonsko drsno ploskvijo, protikorozijsko zaščitena.  (obratovalna temperatura 250°).</t>
    </r>
  </si>
  <si>
    <t>za kanal 500 x 700 mm</t>
  </si>
  <si>
    <r>
      <t>Fiksna točka</t>
    </r>
    <r>
      <rPr>
        <sz val="10"/>
        <rFont val="Times New Roman"/>
        <family val="1"/>
        <charset val="238"/>
      </rPr>
      <t>, protikorozijsko zaščitena. Z dvojno objemko, izolirni trak kanalske objemke iz steklenih vlaken (obratovalna temperatura 250°).</t>
    </r>
  </si>
  <si>
    <t>za kanal Φ 550 mm</t>
  </si>
  <si>
    <r>
      <t xml:space="preserve">Električni vitel, na jeklenico ali verigo, </t>
    </r>
    <r>
      <rPr>
        <sz val="10"/>
        <rFont val="Times New Roman"/>
        <family val="1"/>
        <charset val="238"/>
      </rPr>
      <t>z motornim pogonom, s pritrdilnim sistemom za horizontalni pomik po H profilu, nosilnost 1500 kg, višina dviganja 12 m, ustrezen za jekleni profil HEB. Nabavo predhodno uskladiti s TETOL.</t>
    </r>
  </si>
  <si>
    <t>Ustreza: OC IMP KLIMA RŽ-7 + AZR-4 (š3500mm x v1500mm)</t>
  </si>
  <si>
    <r>
      <rPr>
        <b/>
        <sz val="10"/>
        <rFont val="Times New Roman"/>
        <family val="1"/>
        <charset val="238"/>
      </rPr>
      <t>Izrez AB parapetne stene</t>
    </r>
    <r>
      <rPr>
        <sz val="10"/>
        <rFont val="Times New Roman"/>
        <family val="1"/>
        <charset val="238"/>
      </rPr>
      <t xml:space="preserve"> za vgradnjo prezračevalne rešetke, dimenzija odprtine cca 2 x 0,8 m, debelina stene do 30 cm.   Kompletno z odvozom odpadnega materiala in fino gradbeno sanacijo odprtine. Izdelati po merski skici tega načrta.</t>
    </r>
  </si>
  <si>
    <r>
      <t xml:space="preserve">KOLENO, </t>
    </r>
    <r>
      <rPr>
        <sz val="10"/>
        <rFont val="Times New Roman"/>
        <family val="1"/>
        <charset val="238"/>
      </rPr>
      <t>okroglo, 5-segmentno ,</t>
    </r>
    <r>
      <rPr>
        <b/>
        <sz val="10"/>
        <rFont val="Times New Roman"/>
        <family val="1"/>
        <charset val="238"/>
      </rPr>
      <t xml:space="preserve"> </t>
    </r>
    <r>
      <rPr>
        <sz val="10"/>
        <rFont val="Times New Roman"/>
        <family val="1"/>
        <charset val="238"/>
      </rPr>
      <t>izdelano iz nerjavne pločevine debeline 3mm - material 1.4571. Vključno z varilnim materialom (enake kvalitete kot cevovod) in varjenjem v obojestranski nerjavni atmosferi.</t>
    </r>
  </si>
  <si>
    <t>945x760mm, skupna dolžina cca 1m</t>
  </si>
  <si>
    <t>945x760mm, skupna dolžina cca 3,2m</t>
  </si>
  <si>
    <r>
      <t>Demontaža obstoječih dotrajanih cevovodov UNP ter zunanje postaje za jeklenke UNP.</t>
    </r>
    <r>
      <rPr>
        <sz val="10"/>
        <rFont val="Times New Roman"/>
        <family val="1"/>
        <charset val="238"/>
      </rPr>
      <t xml:space="preserve"> Vključno s pripadajočimi fitingi in armaturami. Demontaža zajema tudi stroške odvoza in deponiranja odpadkov, prav tako mora izvajalec za vse odpeljane odpadke predložiti ustrezno dokumentacijo o odvozu in deponiranju odpadkov. Ocena količine: 50m cevovoda s pripadajočimi fitingi, cca 10 kos armatur do DN25, omara za jeklenke cca 2x0,8x2m.</t>
    </r>
  </si>
  <si>
    <t>DN 32, PN16</t>
  </si>
  <si>
    <t>8.a</t>
  </si>
  <si>
    <t>8.b</t>
  </si>
  <si>
    <r>
      <rPr>
        <b/>
        <sz val="10"/>
        <rFont val="Times New Roman"/>
        <family val="1"/>
        <charset val="238"/>
      </rPr>
      <t>Ventil zaporni, sedežni,</t>
    </r>
    <r>
      <rPr>
        <sz val="10"/>
        <rFont val="Times New Roman"/>
        <family val="1"/>
        <charset val="238"/>
      </rPr>
      <t xml:space="preserve"> prirobnična izvedba, DN40, NP40, L=200 mm, medij ekstra lahko kurilno olje, z ročnim pogonom,  vključno z montažnim in tesnilnim materialom.
</t>
    </r>
    <r>
      <rPr>
        <i/>
        <sz val="10"/>
        <rFont val="Times New Roman"/>
        <family val="1"/>
        <charset val="238"/>
      </rPr>
      <t>Poz.:</t>
    </r>
    <r>
      <rPr>
        <sz val="10"/>
        <rFont val="Times New Roman"/>
        <family val="1"/>
        <charset val="238"/>
      </rPr>
      <t xml:space="preserve"> 1603HJF70AA001, 1603HJF75AA001, 1603HJF80AA001, 1603HJF85AA001</t>
    </r>
  </si>
  <si>
    <r>
      <rPr>
        <b/>
        <sz val="10"/>
        <rFont val="Times New Roman"/>
        <family val="1"/>
        <charset val="238"/>
      </rPr>
      <t>Montažne podporne konstrukcije</t>
    </r>
    <r>
      <rPr>
        <sz val="10"/>
        <rFont val="Times New Roman"/>
        <family val="1"/>
        <charset val="238"/>
      </rPr>
      <t xml:space="preserve"> za cevovode, galvanske pocinkane izvedbe izdelane iz modularnih namenskih sistemov za podpiranje cevovodov. Sistemi ustrezni za fiksiranje na obstoječe konstrukcijske elemente (nosilne konzole) ali stenske in stropne elemente. Velikost tirnic in držal izbrati glede na statični izračun podpornih elementov. Komplet z vsem pripadajočim vijačnim in pomožnim montažnim materialom, zaključki profilov zaščiteni s plastičnimi kapicami. (količina je ocena)
</t>
    </r>
    <r>
      <rPr>
        <i/>
        <sz val="10"/>
        <rFont val="Times New Roman"/>
        <family val="1"/>
        <charset val="238"/>
      </rPr>
      <t>Odgovarja: Konzolni sistem Sikla</t>
    </r>
  </si>
  <si>
    <r>
      <t xml:space="preserve">HITRA SPOJKA </t>
    </r>
    <r>
      <rPr>
        <sz val="10"/>
        <rFont val="Times New Roman"/>
        <family val="1"/>
        <charset val="238"/>
      </rPr>
      <t>za komprimiran zrak, navojni priključek.</t>
    </r>
    <r>
      <rPr>
        <b/>
        <sz val="10"/>
        <rFont val="Times New Roman"/>
        <family val="1"/>
        <charset val="238"/>
      </rPr>
      <t xml:space="preserve"> </t>
    </r>
    <r>
      <rPr>
        <sz val="10"/>
        <rFont val="Times New Roman"/>
        <family val="1"/>
        <charset val="238"/>
      </rPr>
      <t>Vključno s tesnilnim materialom.</t>
    </r>
  </si>
  <si>
    <t>1/2"</t>
  </si>
  <si>
    <t>Dolžina: cca 2m</t>
  </si>
  <si>
    <r>
      <rPr>
        <b/>
        <sz val="10"/>
        <rFont val="Times New Roman"/>
        <family val="1"/>
        <charset val="238"/>
      </rPr>
      <t>FLEKSIBILNA CEV</t>
    </r>
    <r>
      <rPr>
        <sz val="10"/>
        <rFont val="Times New Roman"/>
        <family val="1"/>
        <charset val="238"/>
      </rPr>
      <t>, oplaščena, za tlak do 8 bar(g), primerna za komprimiran zrak - za lokalni priklop komp. zraka na gorilnik,  navojni priključki Rp 1/2". Dolžino prilagoditi glede na dejansko dispozicijo cevovodov. Vključno z montažnim in tesnilnim materialom.</t>
    </r>
  </si>
  <si>
    <r>
      <rPr>
        <b/>
        <sz val="10"/>
        <rFont val="Times New Roman"/>
        <family val="1"/>
        <charset val="238"/>
      </rPr>
      <t>FLEKSIBILNA CEV</t>
    </r>
    <r>
      <rPr>
        <sz val="10"/>
        <rFont val="Times New Roman"/>
        <family val="1"/>
        <charset val="238"/>
      </rPr>
      <t>, oplaščena, za tlak do 30 bar(g), primerna za ekstra lahko kurilno olje - za lokalni priklop ELKO na gorilnik,  navojni priključki G 3/4". Dolžino prilagoditi glede na dejansko dispozicijo cevovodov. Vključno z montažnim in tesnilnim materialom.</t>
    </r>
  </si>
  <si>
    <t>PLINSKA POSTAJA</t>
  </si>
  <si>
    <r>
      <t xml:space="preserve">Krogelni ventil, </t>
    </r>
    <r>
      <rPr>
        <sz val="10"/>
        <rFont val="Times New Roman"/>
        <family val="1"/>
        <charset val="238"/>
      </rPr>
      <t>navojna izvedba, medij komprimiran zrak, tlak do 8 bar(g), z ročnim pogonom, vključno z montažnim in tesnilnim materialom.</t>
    </r>
  </si>
  <si>
    <r>
      <rPr>
        <b/>
        <sz val="10"/>
        <rFont val="Times New Roman"/>
        <family val="1"/>
        <charset val="238"/>
      </rPr>
      <t xml:space="preserve">REDCIRNI T KOS, </t>
    </r>
    <r>
      <rPr>
        <sz val="10"/>
        <rFont val="Times New Roman"/>
        <family val="1"/>
        <charset val="238"/>
      </rPr>
      <t>brezšivni, iz materiala St 35.8, tehnični pogoji po EN 10253-2 (DIN 2615). Vključno z varilnim materialom (enake kvalitete kot cevovod).</t>
    </r>
  </si>
  <si>
    <r>
      <rPr>
        <b/>
        <sz val="10"/>
        <rFont val="Times New Roman"/>
        <family val="1"/>
        <charset val="238"/>
      </rPr>
      <t>FLEKSIBILNA CEV</t>
    </r>
    <r>
      <rPr>
        <sz val="10"/>
        <rFont val="Times New Roman"/>
        <family val="1"/>
        <charset val="238"/>
      </rPr>
      <t>, oplaščena, za tlak do 0,6 bar(g), primerna za utekočinjen naftni plin (propan) - za lokalni priklop UNP na gorilnik,  navojni priključki Rp 1/2". Dolžino prilagoditi glede na dejansko dispozicijo cevovodov. Vključno z montažnim in tesnilnim materialom.</t>
    </r>
  </si>
  <si>
    <r>
      <rPr>
        <b/>
        <sz val="10"/>
        <rFont val="Times New Roman"/>
        <family val="1"/>
        <charset val="238"/>
      </rPr>
      <t xml:space="preserve">REDUCIRNI T KOS, </t>
    </r>
    <r>
      <rPr>
        <sz val="10"/>
        <rFont val="Times New Roman"/>
        <family val="1"/>
        <charset val="238"/>
      </rPr>
      <t>varjen, iz materiala 1.4301, tehnični pogoji po EN 10253-4. Vključno z varilnim materialom (enake kvalitete kot cevovod) in varjenjem v obojestranski nerjavni atmosferi.</t>
    </r>
  </si>
  <si>
    <r>
      <rPr>
        <b/>
        <sz val="10"/>
        <rFont val="Times New Roman"/>
        <family val="1"/>
        <charset val="238"/>
      </rPr>
      <t xml:space="preserve">MANOMETER: </t>
    </r>
    <r>
      <rPr>
        <sz val="10"/>
        <rFont val="Times New Roman"/>
        <family val="1"/>
        <charset val="238"/>
      </rPr>
      <t>Industrijski manometer, premer prikazovalnika Ø100 mm, ustrezen za propan, navojni priključek. Vključno z  manometrskim ventilom, izdelavo odcepa za procesni priključek. Vključno s certifikatom DVGW. Vključno z  montažnim in tesnilnim materialom.</t>
    </r>
  </si>
  <si>
    <r>
      <rPr>
        <b/>
        <sz val="10"/>
        <rFont val="Times New Roman"/>
        <family val="1"/>
        <charset val="238"/>
      </rPr>
      <t>FLEKSIBILNA CEV</t>
    </r>
    <r>
      <rPr>
        <sz val="10"/>
        <rFont val="Times New Roman"/>
        <family val="1"/>
        <charset val="238"/>
      </rPr>
      <t xml:space="preserve">, visokotlačna, oplaščena, za tlak do 20 bar(g), primerna za utekočinjen naftni plin (propan) - za lokalni priklop UNP jeklenke na kolektor. Na vstopu (pri jeklenki)prosto vrteča matica z levim navojem in ravnim tesnenjem (W21,8×1/14″L), na izstopu zunanji navoj 1/2" (ustrezen adapter). Dolžina: 800mm. Vključno s certifikatom DVGW. Vključno z montažnim in tesnilnim materialom. </t>
    </r>
  </si>
  <si>
    <r>
      <t xml:space="preserve">ZAKLJUČEK ODDUHA, tipski, izvedba skladno z DVGW G 442. </t>
    </r>
    <r>
      <rPr>
        <sz val="10"/>
        <rFont val="Times New Roman"/>
        <family val="1"/>
        <charset val="238"/>
      </rPr>
      <t>Vključno z varilnim materialom (enake kvalitete kot cevovod).</t>
    </r>
  </si>
  <si>
    <t>6.a</t>
  </si>
  <si>
    <t>Zavihek</t>
  </si>
  <si>
    <t>ELKO</t>
  </si>
  <si>
    <t>Komprimiran zrak</t>
  </si>
  <si>
    <t>Plinovod - UNP</t>
  </si>
  <si>
    <t>Plinovod - ZP za BKG</t>
  </si>
  <si>
    <t>Plinovod - ZP za VKL</t>
  </si>
  <si>
    <t>Sistem recirkulacije dimnih plinov</t>
  </si>
  <si>
    <t>B</t>
  </si>
  <si>
    <t>B1</t>
  </si>
  <si>
    <t>B2</t>
  </si>
  <si>
    <t>C1</t>
  </si>
  <si>
    <t>C</t>
  </si>
  <si>
    <t>D</t>
  </si>
  <si>
    <t>D1</t>
  </si>
  <si>
    <t>D2</t>
  </si>
  <si>
    <t>E1</t>
  </si>
  <si>
    <r>
      <rPr>
        <b/>
        <sz val="10"/>
        <rFont val="Times New Roman"/>
        <family val="1"/>
        <charset val="238"/>
      </rPr>
      <t>OMARA:</t>
    </r>
    <r>
      <rPr>
        <sz val="10"/>
        <rFont val="Times New Roman"/>
        <family val="1"/>
        <charset val="238"/>
      </rPr>
      <t xml:space="preserve"> Okvirne dimenzije: š2000 x g800 x v2000 mm, streha in stranice iz lahke pločevine, streha izvedena v naklonu, dvokrilna vrata z mrežo in ključavnico, s podpornim sistemom jeklenk (npr. varnostna veriga). Prostor za 4x 35 kg jeklenke. Primerna za zunanjo vgradnjo, odporna na vremenske vplive. Protikorozijsko zaščiteno - barvano 2x osnovni in 2x prekrivni premaz. Ustrezati mora vsem standardom za shranjevanje jeklenk UNP.
</t>
    </r>
  </si>
  <si>
    <t>E2</t>
  </si>
  <si>
    <t>E3</t>
  </si>
  <si>
    <t>F</t>
  </si>
  <si>
    <t>F1</t>
  </si>
  <si>
    <t>F2</t>
  </si>
  <si>
    <t>G</t>
  </si>
  <si>
    <t>G1</t>
  </si>
  <si>
    <t>G2</t>
  </si>
  <si>
    <t>SPLOŠNO</t>
  </si>
  <si>
    <t>H</t>
  </si>
  <si>
    <t>H1</t>
  </si>
  <si>
    <t>Predelava VKL</t>
  </si>
  <si>
    <t>A3</t>
  </si>
  <si>
    <t>A4</t>
  </si>
  <si>
    <t>A5</t>
  </si>
  <si>
    <t>A6</t>
  </si>
  <si>
    <t>A7</t>
  </si>
  <si>
    <t>REKAPITULACIJA</t>
  </si>
  <si>
    <t>Pozicija / oznaka</t>
  </si>
  <si>
    <t>Naziv</t>
  </si>
  <si>
    <t>RECI kanal</t>
  </si>
  <si>
    <t>Plinovod-ZP (VKL)</t>
  </si>
  <si>
    <t>Plinovod-ZP (BKG)</t>
  </si>
  <si>
    <t>Plinovod-UNP</t>
  </si>
  <si>
    <t>Splošno</t>
  </si>
  <si>
    <t>Kol.</t>
  </si>
  <si>
    <t>Poz.: 1905LAB11CP703+1905LAB11AA703</t>
  </si>
  <si>
    <t>Ustreza: INOL IM 821+ manom. ventil</t>
  </si>
  <si>
    <r>
      <t xml:space="preserve">PRIROBNICA </t>
    </r>
    <r>
      <rPr>
        <sz val="10"/>
        <rFont val="Times New Roman"/>
        <family val="1"/>
        <charset val="238"/>
      </rPr>
      <t>slepa, iz materiala 1.4301, oblika po EN 1092-1 (DIN 2633).</t>
    </r>
    <r>
      <rPr>
        <b/>
        <sz val="10"/>
        <rFont val="Times New Roman"/>
        <family val="1"/>
        <charset val="238"/>
      </rPr>
      <t xml:space="preserve"> </t>
    </r>
    <r>
      <rPr>
        <sz val="10"/>
        <rFont val="Times New Roman"/>
        <family val="1"/>
        <charset val="238"/>
      </rPr>
      <t>Vključno s tesnilnim materialom.</t>
    </r>
  </si>
  <si>
    <r>
      <rPr>
        <b/>
        <sz val="10"/>
        <rFont val="Times New Roman"/>
        <family val="1"/>
        <charset val="238"/>
      </rPr>
      <t>Montaža ventilatorja</t>
    </r>
    <r>
      <rPr>
        <sz val="10"/>
        <rFont val="Times New Roman"/>
        <family val="1"/>
        <charset val="238"/>
      </rPr>
      <t xml:space="preserve"> za recirkulacijo dimnih plinov na krov kotla (na pripravljeno podkonstrukcijo). Vključno z ventilatorju pripadajočimi kompenzatorji. Predviden dvig z namenskim el. vitlom (popisna točka B2-14 in B2-15).  Kompletno z vsem pomožnim in montažnim materialom ter ustrezno varovalno upremo.
Poz.: 1905HNF10AN001, 1905HNF20AN001</t>
    </r>
  </si>
  <si>
    <r>
      <t xml:space="preserve">Dobava in montaža podkonstrukcije  ventilatorja za recirkulacijo dimnih plinov,  </t>
    </r>
    <r>
      <rPr>
        <sz val="10"/>
        <rFont val="Times New Roman"/>
        <family val="1"/>
        <charset val="238"/>
      </rPr>
      <t>fiksirana na kotlovsko konstrukcijo, protikorozijsko zaščitena (2x osnovni, 2x prekrivni premaz), material St37.2, izdelana iz standardnih profilov HEB 140, za obtežbo 2.500 kg (ocenjena teža dobavljenega ventilatorja z rezervo). Izdelano po merski skici tega načrta.</t>
    </r>
    <r>
      <rPr>
        <b/>
        <sz val="10"/>
        <rFont val="Times New Roman"/>
        <family val="1"/>
        <charset val="238"/>
      </rPr>
      <t xml:space="preserve">
Ocena teže: 600 kg</t>
    </r>
  </si>
  <si>
    <r>
      <t xml:space="preserve">HEB profil, </t>
    </r>
    <r>
      <rPr>
        <sz val="10"/>
        <rFont val="Times New Roman"/>
        <family val="1"/>
        <charset val="238"/>
      </rPr>
      <t>ustrezen za električni vitel iz zgornje pozicije (ocena: HEB 180), montaža na obstoječe strešne nosilce (na višini cca 12m), vključno izdelavo ojačitev strešnih nosilcev na mestu pritrditve in vsem montažnim in pomožnim materialom. Vključno s pripravo detajla pritrdive na obstoječi strešni nosilec, ki ga pred izvedbo potrdi investitor. Dolžina profila: cca 10m (pritrditev na obstoječe nosilce v razmaku 7,5m)</t>
    </r>
  </si>
  <si>
    <t>Tlačni preizkus za vsak medij 1.5 x obratovalni tlak ali skladno s tehničnim poročilom, vključno s potrebnim materialom (čepi), ter izdelavo pisnega poročila o uspešno opravljenem tlačnem preizkusu. Obvezna prisotnost skrbnika ali nadzornika sistema.  Medij preizkusa zagotovi izvajalec.</t>
  </si>
  <si>
    <t>Dobava TETOL
(V sklopu gorilnikov)</t>
  </si>
  <si>
    <t>DN 125 Ø139,7 x 4mm</t>
  </si>
  <si>
    <t>DN 80 Ø88,9 x 3,2mm</t>
  </si>
  <si>
    <t>A8</t>
  </si>
  <si>
    <t>DN 125 / DN 100</t>
  </si>
  <si>
    <t>DN 125 / DN 80</t>
  </si>
  <si>
    <t>DN 65, PN25</t>
  </si>
  <si>
    <t>DN 100, PN25</t>
  </si>
  <si>
    <t>Ustreza: SAMSON Tip 41-73, diaphragm actuator 2413 (pogon z EPDM membrano).</t>
  </si>
  <si>
    <t xml:space="preserve">Cevi in fitingi za predelavo cevovodov ob črpalkah statičnega tlaka - za menjavo proporcionalnih pretočnih ventilov za vzdrževanje statičnega tlaka v vročevodnem kotlu </t>
  </si>
  <si>
    <r>
      <t xml:space="preserve">Krogelni ventil, za odzračevanje, </t>
    </r>
    <r>
      <rPr>
        <sz val="10"/>
        <rFont val="Times New Roman"/>
        <family val="1"/>
        <charset val="238"/>
      </rPr>
      <t xml:space="preserve">navojna izvedba, DN 10, NP40, medij ekstra lahko kurilno olje, tlak do 30 bar, z ročnim pogonom, vključno z montažnim in tesnilnim materialom ter zapornim čepom.
</t>
    </r>
    <r>
      <rPr>
        <i/>
        <sz val="10"/>
        <rFont val="Times New Roman"/>
        <family val="1"/>
        <charset val="238"/>
      </rPr>
      <t>Poz.:</t>
    </r>
    <r>
      <rPr>
        <b/>
        <sz val="10"/>
        <rFont val="Times New Roman"/>
        <family val="1"/>
        <charset val="238"/>
      </rPr>
      <t xml:space="preserve"> </t>
    </r>
    <r>
      <rPr>
        <sz val="10"/>
        <rFont val="Times New Roman"/>
        <family val="1"/>
        <charset val="238"/>
      </rPr>
      <t xml:space="preserve">1603HJF71AA501, 1603HJF71AA502, 1603HJF81AA501, 1603HJF81AA502, </t>
    </r>
  </si>
  <si>
    <r>
      <t xml:space="preserve">1/2"
</t>
    </r>
    <r>
      <rPr>
        <i/>
        <sz val="10"/>
        <rFont val="Times New Roman"/>
        <family val="1"/>
        <charset val="238"/>
      </rPr>
      <t>Poz.:</t>
    </r>
    <r>
      <rPr>
        <sz val="10"/>
        <rFont val="Times New Roman"/>
        <family val="1"/>
        <charset val="238"/>
      </rPr>
      <t xml:space="preserve"> 1504QEG25AA001, 1905HJQ10AA001, 1905HJQ20AA001, 1905HJQ30AA001, 1905HJQ40AA001, 1905HJQ50AA001, 1905HJQ60AA001, 1905HJQ70AA001, 1905HJQ75AA001,  1905HJQ80AA001, 1905HJQ85AA001</t>
    </r>
  </si>
  <si>
    <r>
      <rPr>
        <b/>
        <sz val="10"/>
        <rFont val="Times New Roman"/>
        <family val="1"/>
        <charset val="238"/>
      </rPr>
      <t xml:space="preserve">ODVAJALNIK KONDENZATA
</t>
    </r>
    <r>
      <rPr>
        <sz val="10"/>
        <rFont val="Times New Roman"/>
        <family val="1"/>
        <charset val="238"/>
      </rPr>
      <t xml:space="preserve">Dobava in montaža mehanskega avtomatskega odvajalca kondenzata iz stisnjenega zraka, s plovcem, delovanje brez izločanja stisnjenega zraka. Robustna industrijska izvedba. Vključno s krogelnim zapornim ročnim ventilom vgrajenim pred njim. Vključno z drobnim montažnim in tesnilnim materialom.  Obratovalni tlak: do 8 bar(g), navojni priključek 1/2".
</t>
    </r>
    <r>
      <rPr>
        <i/>
        <sz val="10"/>
        <rFont val="Times New Roman"/>
        <family val="1"/>
        <charset val="238"/>
      </rPr>
      <t>Poz.:</t>
    </r>
    <r>
      <rPr>
        <sz val="10"/>
        <rFont val="Times New Roman"/>
        <family val="1"/>
        <charset val="238"/>
      </rPr>
      <t xml:space="preserve"> 1504QEG24AT401 + 1504QEG24AA401,  1504QEG25AT401+1504QEG25AA401</t>
    </r>
  </si>
  <si>
    <r>
      <rPr>
        <b/>
        <sz val="10"/>
        <rFont val="Times New Roman"/>
        <family val="1"/>
        <charset val="238"/>
      </rPr>
      <t xml:space="preserve">REZERVOAR KOMPRIMIRANEGA ZRAKA
</t>
    </r>
    <r>
      <rPr>
        <sz val="10"/>
        <rFont val="Times New Roman"/>
        <family val="1"/>
        <charset val="238"/>
      </rPr>
      <t xml:space="preserve">Dobava in montaža rezervoarja komprimiranega zraka - tlačna posoda, izdelana po PED.  Vertikalna izvedba, z nosilnimi nogami.  Protikorozijsko zaščiteno z osnovno barvo in končnim premazom, CE certifikat. Vključno z manometrom in varnostnim ventilom. Vključno z vsemi prehodnimi kosi za priklop na obstoječi cevovod in z drobnim montažnim in tesnilnim materialom.  
Obratovalni tlak: do 8 bar(g), volumen: 700L, navojni priključki.
</t>
    </r>
    <r>
      <rPr>
        <i/>
        <sz val="10"/>
        <rFont val="Times New Roman"/>
        <family val="1"/>
        <charset val="238"/>
      </rPr>
      <t>Poz.: 1504QEG25BB001</t>
    </r>
    <r>
      <rPr>
        <sz val="10"/>
        <rFont val="Times New Roman"/>
        <family val="1"/>
        <charset val="238"/>
      </rPr>
      <t xml:space="preserve">
</t>
    </r>
    <r>
      <rPr>
        <i/>
        <sz val="10"/>
        <rFont val="Times New Roman"/>
        <family val="1"/>
        <charset val="238"/>
      </rPr>
      <t>Ustreza: Omega Air TP PED 750</t>
    </r>
  </si>
  <si>
    <r>
      <rPr>
        <b/>
        <sz val="10"/>
        <rFont val="Times New Roman"/>
        <family val="1"/>
        <charset val="238"/>
      </rPr>
      <t>REGULATOR TLAKA:</t>
    </r>
    <r>
      <rPr>
        <sz val="10"/>
        <rFont val="Times New Roman"/>
        <family val="1"/>
        <charset val="238"/>
      </rPr>
      <t xml:space="preserve"> Ustrezen za propan iz jeklenke - vstopni tlak do 16 bar, industrijska izvedba, zagotavljanje konstantnega izstopnega tlaka, ne glede na vstopni tlak. Navojni priključek 3/4".  Redukcija tlaka na 350 mbar (nastavljivo, 250...450 mbar), </t>
    </r>
    <r>
      <rPr>
        <b/>
        <sz val="10"/>
        <rFont val="Times New Roman"/>
        <family val="1"/>
        <charset val="238"/>
      </rPr>
      <t>z varnostno-zaporno funkcijo</t>
    </r>
    <r>
      <rPr>
        <sz val="10"/>
        <rFont val="Times New Roman"/>
        <family val="1"/>
        <charset val="238"/>
      </rPr>
      <t xml:space="preserve"> (OPSO/SAV) pri 550 mbar (nastavljivo, 300...600 mbar) in </t>
    </r>
    <r>
      <rPr>
        <b/>
        <sz val="10"/>
        <rFont val="Times New Roman"/>
        <family val="1"/>
        <charset val="238"/>
      </rPr>
      <t>varnostno-izpustno funkcijo ali dodatnim varnostno-izpustnim ventilom</t>
    </r>
    <r>
      <rPr>
        <sz val="10"/>
        <rFont val="Times New Roman"/>
        <family val="1"/>
        <charset val="238"/>
      </rPr>
      <t xml:space="preserve"> (PRV/SBV) s tlakom odpiranja 450 mbar (nastavljivo, 300...500 mbar) z navojnim priključkom odduha. 
Pretok plina do 48 kg/h, pri tlaku 1,5...16 bar(g). Vključno s certifikatom DVGW. Vključno z  montažnim in tesnilnim materialom.
</t>
    </r>
    <r>
      <rPr>
        <i/>
        <sz val="10"/>
        <rFont val="Times New Roman"/>
        <family val="1"/>
        <charset val="238"/>
      </rPr>
      <t>Ustreza: Itron RB 1700 + Itron SRV 811R ali ekvivalentno</t>
    </r>
    <r>
      <rPr>
        <sz val="10"/>
        <rFont val="Times New Roman"/>
        <family val="1"/>
        <charset val="238"/>
      </rPr>
      <t xml:space="preserve">
1600HJG20AA003+1600HJG20AA004</t>
    </r>
  </si>
  <si>
    <r>
      <rPr>
        <b/>
        <sz val="10"/>
        <rFont val="Times New Roman"/>
        <family val="1"/>
        <charset val="238"/>
      </rPr>
      <t>PLINSKI FILTER:</t>
    </r>
    <r>
      <rPr>
        <sz val="10"/>
        <rFont val="Times New Roman"/>
        <family val="1"/>
        <charset val="238"/>
      </rPr>
      <t xml:space="preserve"> Ustrezen za propan iz jeklenke - vstopni tlak do 16 bar. Navojni priključek 3/4". Pretok plina do 48 kg/h, pri tlaku 1,5...16 bar(g). Vključno s certifikatom DVGW. Vključno z  montažnim in tesnilnim materialom. 
Poz: 1600HJG20AT001</t>
    </r>
  </si>
  <si>
    <r>
      <t xml:space="preserve">KROGELNI VENTIl, </t>
    </r>
    <r>
      <rPr>
        <sz val="10"/>
        <rFont val="Times New Roman"/>
        <family val="1"/>
        <charset val="238"/>
      </rPr>
      <t>navojna izvedba, DN 15, NP40, medij propan, tlak do 16 bar, z ročnim pogonom. Vključno s certifikatom DVGW. Vključno z montažnim in tesnilnim materialom.</t>
    </r>
  </si>
  <si>
    <t>1/2"
Poz.: 1600HJG10AA002, 1600HJG10AA004</t>
  </si>
  <si>
    <t>3/4"
Poz.: 1600HJG20AA002, 1600HJG70AA002, 1600HJG80AA002</t>
  </si>
  <si>
    <t>Merilno območje 0-20 bar
Poz: 1600HJG20CP701+1600HJG20AA701</t>
  </si>
  <si>
    <t>Merilno območje 0-600 mbar
Poz: 1600HJG20CP702+1600HJG20AA702</t>
  </si>
  <si>
    <r>
      <rPr>
        <b/>
        <sz val="10"/>
        <rFont val="Times New Roman"/>
        <family val="1"/>
        <charset val="238"/>
      </rPr>
      <t>VARNOSTNO ODDUŠNI VENTIL:</t>
    </r>
    <r>
      <rPr>
        <sz val="10"/>
        <rFont val="Times New Roman"/>
        <family val="1"/>
        <charset val="238"/>
      </rPr>
      <t xml:space="preserve"> Vzmetni, ravna izvedba,  tlak odpiranja: 16 bar(g),  navojni priključek 3/4", za razbremenitev visokotlačnega dela kolektorja in jeklenk. Vključno s certifikatom DVGW. Vključno z  montažnim in tesnilnim materialom.
Poz: 1600HJG20AA001</t>
    </r>
  </si>
  <si>
    <r>
      <rPr>
        <b/>
        <sz val="10"/>
        <rFont val="Times New Roman"/>
        <family val="1"/>
        <charset val="238"/>
      </rPr>
      <t>Izolacijski fasadni panel</t>
    </r>
    <r>
      <rPr>
        <sz val="10"/>
        <rFont val="Times New Roman"/>
        <family val="1"/>
        <charset val="238"/>
      </rPr>
      <t>, debelina 60 mm, modra barva, kompletno z vgradnjo, vsemi pomožnimi okvirji, obrobami in vgradnimi detajli. Barva  RAL5015, predhodno jo potrdi investitor.</t>
    </r>
  </si>
  <si>
    <t>Protikorozijska zaščita vseh črnih cevovodov in delov opreme s temperaturno odporno barvo glede na aplikacijo. Izvedba z 2 x osnovni in 2 x prekrivni sloj, skupna debelina vsaj 180 µm - ustrezno za kategorijo C3-M po EN ISO 12944. Prvi in drugi sloj na osnovi epoksidnih smol, debelina vsakega sloja vsaj 50µm. Tretji in četrti sloj na poliuretanski osnovi, debelina vsakega vsaj 40µm. Barvni ton posameznega sloja naj se razlikuje, barva zaključnega sloja po izbiri investitorja, različna glede na medij.</t>
  </si>
  <si>
    <t xml:space="preserve">Ustreza: Flowserve Gestra TRG 5-66  </t>
  </si>
  <si>
    <t>Poz. 1901LAB11CT001, 1901LAB12CT001,   1901LAB21CT001, 1901LAB22CT001.</t>
  </si>
  <si>
    <t>5.1</t>
  </si>
  <si>
    <t>Ustreza : WIKA</t>
  </si>
  <si>
    <t>Poz.: 1901LAB11CT701, 1901LAB12CT701, 1901LAB21CT701, 1901LAB22CT701, 1905LAB61CT701, 1905LAB63CT701, 1905LAB71CT701, 1905LAB73CT701,</t>
  </si>
  <si>
    <t>18.</t>
  </si>
  <si>
    <t>Ustreza : INOL</t>
  </si>
  <si>
    <t xml:space="preserve">Poz.: 1901LAB11CP701, 1901LAB12CP701, 1901LAB21CP701, 1901LAB22CP701, 1905LAB61CP701, 1905LAB63CP701, 1905LAB71CP701, 1905LAB73CP701, </t>
  </si>
  <si>
    <t>19.</t>
  </si>
  <si>
    <t>20.</t>
  </si>
  <si>
    <t>Poz.: 1904NDD11CP701, 1904NDD12CP701, 1905LAA11CP701</t>
  </si>
  <si>
    <t>21.</t>
  </si>
  <si>
    <t>Poz.: 1904NDB10CP702, 1904NDD10CP703, 1904NDD10CP704, 1904NDD10CP705, 1904NDD10CP706</t>
  </si>
  <si>
    <t>22.</t>
  </si>
  <si>
    <t>6.b</t>
  </si>
  <si>
    <t>Ustreza: Armature Muta, NP25/40, tip AV 811</t>
  </si>
  <si>
    <r>
      <t>Montaža elementov gorilnikov, plinske reducirne proge plinske varnostne proge in sklopa ELKO postaje (skid),</t>
    </r>
    <r>
      <rPr>
        <sz val="10"/>
        <rFont val="Times New Roman"/>
        <family val="1"/>
        <charset val="238"/>
      </rPr>
      <t xml:space="preserve"> skladno s sklopom dobave gorilnikov po navodilih dobavitelja. Vključno z drobnim montažnim in tesnilnim materialom ter sodelovanjem z dobaviteljem gorilnika pri funkcionalnih preizkusih.</t>
    </r>
  </si>
  <si>
    <r>
      <rPr>
        <b/>
        <sz val="10"/>
        <rFont val="Times New Roman"/>
        <family val="1"/>
        <charset val="238"/>
      </rPr>
      <t>Dobava in montaža kanalov zgorevalnega zraka</t>
    </r>
    <r>
      <rPr>
        <sz val="10"/>
        <rFont val="Times New Roman"/>
        <family val="1"/>
        <charset val="238"/>
      </rPr>
      <t>, med mešalno komoro in gorilnikom, vključno z nosilnimi elementi, ojačitvami in tesnilnim materialom. Izdelan iz jeklene pločevine St.37, debeline 3mm. Obratovalni tlak do 6900 Pa. Sestavljen iz 45°kolena z usmerjevalnikom toka ter ravnega dela - različna izvedba za zgornji in spodnji gorilnik. Kanal se izdela po merski skici tega načrta ter specifikacijah, navodilih in načrtih dobavitelja gorilnikov.</t>
    </r>
  </si>
  <si>
    <r>
      <rPr>
        <b/>
        <sz val="10"/>
        <rFont val="Times New Roman"/>
        <family val="1"/>
        <charset val="238"/>
      </rPr>
      <t>Predelava mešalne komore zgorevalnega zraka</t>
    </r>
    <r>
      <rPr>
        <sz val="10"/>
        <rFont val="Times New Roman"/>
        <family val="1"/>
        <charset val="238"/>
      </rPr>
      <t>, odstranitev in zapiranje obstoječih prirobničnih priključkov za kanala zgorevalnega zraka in izdelava novih prirobničnih priključkov, vključno z izdelavo ojačitev. Izdelano iz jeklene pločevine St.37, enake debeline kot obstoječa (predvidoma 3mm). Obratovalni tlak do 6900 Pa. Predelava se izvede po merski skici tega načrta - prilagojeno izdelanim kanalom zgorevalnega zraka in dispoziciji dobavljenih gorilnikov.</t>
    </r>
  </si>
  <si>
    <r>
      <rPr>
        <b/>
        <sz val="10"/>
        <rFont val="Times New Roman"/>
        <family val="1"/>
        <charset val="238"/>
      </rPr>
      <t xml:space="preserve">Tlačno stikalo kotla </t>
    </r>
    <r>
      <rPr>
        <sz val="10"/>
        <rFont val="Times New Roman"/>
        <family val="1"/>
        <charset val="238"/>
      </rPr>
      <t>(varovalo minimalnega  tlaka kotlovske vode na dovodu), napajanje 24VDC, nastavljivo stikalo tlaka, območje nastavitve 0-25 barov, procesni priključek 1/2'', skladen za vgradnjo po SIST EN 12962-7, SIL2 certifikat.  Komplet sestavlja dobava in montaža: tlačno stikalo, zaporni ventil  PN 320 bara, T 400 ºC za uvarjenje v cevovod, izpustni ventil  PN 160 bara, T 230 ºC z navojem G1/2", (matica G1/2" z varilnim nastavkom fi 12mm)-3x, impulzna cev fi 12/2mm-cca 10m. Izdela se nov procesni priključek.</t>
    </r>
  </si>
  <si>
    <t>Ustreza: SAUTER DSF158F001</t>
  </si>
  <si>
    <r>
      <rPr>
        <b/>
        <sz val="10"/>
        <rFont val="Times New Roman"/>
        <family val="1"/>
        <charset val="238"/>
      </rPr>
      <t>Tlačno stikalo kotla</t>
    </r>
    <r>
      <rPr>
        <sz val="10"/>
        <rFont val="Times New Roman"/>
        <family val="1"/>
        <charset val="238"/>
      </rPr>
      <t xml:space="preserve"> (varovalo minimalnega  tlaka kotlovske vode na odvodu), napajanje 24VDC, nastavljivo stikalo tlaka, območje nastavitve 0-25 barov, procesni priključek 1/2'', skladen za vgradnjo po SIST EN 12962-7, SIL2 certifikat.   Komplet sestavlja dobava in montaža: tlačno stikalo, zaporni ventil  PN 320 bara, T 400 ºC za uvarjenje v cevovod, izpustni ventil  PN 160 bara, T 230 ºC z navojem G1/2", (matica G1/2" z varilnim nastavkom fi 12mm)-3x, impulzna cev fi 12/2mm-cca 10m. Izdela se nov procesni priključek.</t>
    </r>
  </si>
  <si>
    <r>
      <rPr>
        <b/>
        <sz val="10"/>
        <rFont val="Times New Roman"/>
        <family val="1"/>
        <charset val="238"/>
      </rPr>
      <t xml:space="preserve">Tlačno stikalo kotla </t>
    </r>
    <r>
      <rPr>
        <sz val="10"/>
        <rFont val="Times New Roman"/>
        <family val="1"/>
        <charset val="238"/>
      </rPr>
      <t xml:space="preserve">(varovalo maksimalnega tlaka kotlovske vode na odvodu), napajanje 24VDC, nastavljivo stikalo tlaka, območje nastavitve 0-25 barov, procesni priključek 1/2'', skladen za vgradnjo po SIST EN 12952-7, SIL2 certifikat. Komplet sestavlja dobava in montaža: tlačno stikalo, zaporni ventil  PN 320 bara, T 400 ºC za uvarjenje v cevovod, izpustni ventil  PN 160 bara, T 230 ºC z navojem G1/2",(matica G1/2" z varilnim nastavkom fi 12mm)-3x, impulzna cev fi 12/2mm-cca 10m. Izdela se nov procesni priključek. </t>
    </r>
  </si>
  <si>
    <r>
      <rPr>
        <b/>
        <sz val="10"/>
        <rFont val="Times New Roman"/>
        <family val="1"/>
        <charset val="238"/>
      </rPr>
      <t xml:space="preserve">Stikalo visoke temperature kotlovske vode na odvodu. </t>
    </r>
    <r>
      <rPr>
        <sz val="10"/>
        <rFont val="Times New Roman"/>
        <family val="1"/>
        <charset val="238"/>
      </rPr>
      <t>Komplet sestavlja dobava in montaža: Pt100 sonda, merilno območje 0-300°C, 3 žična vezava, dolžina sonde za vgradnjo v cev DN300, s tulko za uvarjenje v cevovod, priključek 1/2''. Vključno s pripadajočim temperaturnim stikalom z merilnim območjem 0-300°C, napajanje 24VDC in izhodom 4-20 mA (0-650°C)-opcija!, komplet skladen za vgradnjo po TRD 604, 72 urno obratovanje brez nadzora, SIL3 certifikat. Dobavljeno z vsem pripadajočim montažnim, tesnilnim in elektro materialom. NP 20 barov(g). Izdela se nov procesni priključek.</t>
    </r>
  </si>
  <si>
    <r>
      <t xml:space="preserve">Stikalo minimalnega pretoka + merilnik tlačne razlike na obstoječi merilni zaslonki za varovalo min pretoka  kotlovske vode na dovodu
</t>
    </r>
    <r>
      <rPr>
        <sz val="10"/>
        <rFont val="Times New Roman"/>
        <family val="1"/>
        <charset val="238"/>
      </rPr>
      <t>Stikalo min pretoka:</t>
    </r>
    <r>
      <rPr>
        <b/>
        <sz val="10"/>
        <rFont val="Times New Roman"/>
        <family val="1"/>
        <charset val="238"/>
      </rPr>
      <t xml:space="preserve"> </t>
    </r>
    <r>
      <rPr>
        <sz val="10"/>
        <rFont val="Times New Roman"/>
        <family val="1"/>
        <charset val="238"/>
      </rPr>
      <t>vhod</t>
    </r>
    <r>
      <rPr>
        <b/>
        <sz val="10"/>
        <rFont val="Times New Roman"/>
        <family val="1"/>
        <charset val="238"/>
      </rPr>
      <t xml:space="preserve"> </t>
    </r>
    <r>
      <rPr>
        <sz val="10"/>
        <rFont val="Times New Roman"/>
        <family val="1"/>
        <charset val="238"/>
      </rPr>
      <t>od 4-20mA, izhod 2x digitalni signal, napajanje 24VDC, skladen za vgradnjo po SIST EN 12952-7, SIL2 certifikat. 
Merilnik tlačne razlike: 0-350 mbara, izhod 4-20mA, napajanje 24VDC, kompletno ventilsko grupo, nosilcem, vsem pripadajočim montažnim in tesnilnim materialom za priklop na obstoječo merilno zaslonko. Komplet za montažo merilnega pretvornika sestavlja: (zaporni ventil G1/2", PN 250 bara, T 400 ºC) -2x, (izpustni ventil G1/2",  PN 250 bara, T 400 ºC )-2x, (matica G1/2" z varilnim nastavkom fi 12mm)-6x, (impulzna cev fi 12/2mm)-cca 30m. Maksimalni tlak vode 25 bar, skladen za vgradnjo po SIST EN 12952-7, SIL3 certifikat. NP 20 barov(g). Izdela se nov procesni priključek.</t>
    </r>
  </si>
  <si>
    <t>Ustreza: ROSEMOUNT:                                                                                     3051S2CD2A2A12A1BDA2B1L4M5Q4QT+ bariera 255621    0304RT32F11VCDFL4</t>
  </si>
  <si>
    <r>
      <rPr>
        <b/>
        <sz val="10"/>
        <rFont val="Times New Roman"/>
        <family val="1"/>
        <charset val="238"/>
      </rPr>
      <t>Merilnik tlaka kotlovske vode</t>
    </r>
    <r>
      <rPr>
        <sz val="10"/>
        <rFont val="Times New Roman"/>
        <family val="1"/>
        <charset val="238"/>
      </rPr>
      <t>, merilno območje 0 - 25 barov(g), izhod 4-20mA, napajanje 24VDC, z vsem pripadajočim montažnim in tesnilnim materialom.
Komplet za montažo merilnega pretvornika sestavlja: zaporni ventil  PN 320 bara, T 400 ºC za uvarjenje na cevovod,  manometreski ventil  PN 400 bara, T 230 ºC z navojem G1/2"MD x  G1/2"ML in izpustnim ventilčkom,  matica G1/2" dvovijačnik L/D navoj,  matica G1/2" z varilnim nastavkom fi 12mm, impulzna cev fi 12/2mm-cca 10m. NP 20 barov(g). Izdela se nov procesni priključek.</t>
    </r>
  </si>
  <si>
    <r>
      <t xml:space="preserve">Merilnik temperature  kotlovske vode na odvodu. </t>
    </r>
    <r>
      <rPr>
        <sz val="10"/>
        <rFont val="Times New Roman"/>
        <family val="1"/>
        <charset val="238"/>
      </rPr>
      <t>Komplet sestavlja dobava in montaža: Pt100 sonda, merilno območje 0-300°C, 3 žična vezava, dolžina sonde za vgradnjo v cev DN300, s tulko za uvarjenje v cevovod, priključek 1/2''.</t>
    </r>
    <r>
      <rPr>
        <b/>
        <sz val="10"/>
        <rFont val="Times New Roman"/>
        <family val="1"/>
        <charset val="238"/>
      </rPr>
      <t xml:space="preserve">   </t>
    </r>
    <r>
      <rPr>
        <sz val="10"/>
        <rFont val="Times New Roman"/>
        <family val="1"/>
        <charset val="238"/>
      </rPr>
      <t xml:space="preserve">NP 20 barov(g). Izdela se nov procesni priključek.    </t>
    </r>
  </si>
  <si>
    <r>
      <t>Merilnik temperature zraka v komori.</t>
    </r>
    <r>
      <rPr>
        <sz val="10"/>
        <rFont val="Times New Roman"/>
        <family val="1"/>
        <charset val="238"/>
      </rPr>
      <t xml:space="preserve">   Merilno območje 0-100 ºC. Komplet sestavlja dobava in montaža: temperaturno tipalo PT100, dolžine 500 mm in debelino 6 mm,  z priključno glavo in v 2 žični vezavi.  Zunanji premer pomične zaščitne tulke mora biti 15 mm in mora ustrezati dolžini in debelini temperaturnega tipala. Mora imeti tudo prirobnico in kontra prirobnico, ter priključno BUS glavo.  Izdela se nov procesni priključek.   </t>
    </r>
  </si>
  <si>
    <r>
      <rPr>
        <b/>
        <sz val="10"/>
        <rFont val="Times New Roman"/>
        <family val="1"/>
        <charset val="238"/>
      </rPr>
      <t>Merilnik tlaka zraka v komori,</t>
    </r>
    <r>
      <rPr>
        <sz val="10"/>
        <rFont val="Times New Roman"/>
        <family val="1"/>
        <charset val="238"/>
      </rPr>
      <t xml:space="preserve"> merilno območje 100 mbara(g), izhod 4-20mA, napajanje 24VDC,  z vsem pripadajočim montažnim in tesnilnim materialom.
Komplet za montažo merilnega pretvornika sestavlja: zaporni ventil  PN 320 bara, T 400 ºC za uvarjenje na cevovod,  manometreski ventil  PN 400 bara, T 230 ºC z navojem G1/2"MD x  G1/2"ML in izpustnim ventilčkom,  matica G1/2" dvovijačnik L/D navoj,  matica G1/2" z varilnim nastavkom fi 12mm, impulzna cev fi 12/2mm-cca 10m. Izdela se nov procesni priključek.</t>
    </r>
  </si>
  <si>
    <r>
      <t>Merilnik tlačne razlike, za meritev pretoka omrežne vode</t>
    </r>
    <r>
      <rPr>
        <sz val="10"/>
        <rFont val="Times New Roman"/>
        <family val="1"/>
        <charset val="238"/>
      </rPr>
      <t xml:space="preserve">, merilno območje dp 0-1350 mbar, izhod 4-20mA, napajanje 24VDC, kompletno z ventilsko grupo, nosilcem, vsem pripadajočim montažnim in tesnilnim materialom. 
Komplet za montažo merilnega pretvornika sestavlja: (zaporni ventil G1/2", PN 250 bara, T 400 ºC) -2x, (izpustni ventil G1/2",  PN 250 bara, T 400 ºC )-2x, (matica 1/2" z varilnim nastavkom fi 12mm)-6x, impulzna cev fi 12/2mm-cca 20m. NP 10 barov(g).                                          
</t>
    </r>
  </si>
  <si>
    <t>Ustreza: ROSEMOUNT: 3051S2CD3A2A12A1BD1L4M5Q4   + 0304RT32F11VCDFL4</t>
  </si>
  <si>
    <r>
      <t>Merilnik tlačne razlike, za meritev pretoka kotlovske vode in regulacijo by pass ventilov.</t>
    </r>
    <r>
      <rPr>
        <sz val="10"/>
        <rFont val="Times New Roman"/>
        <family val="1"/>
        <charset val="238"/>
      </rPr>
      <t xml:space="preserve"> Merilnik tlačne razlike: 0-350 mbar, izhod 4-20mA, napajanje 24VDC, kompletno ventilsko grupo, nosilcem, vsem pripadajočim montažnim in tesnilnim materialom za priklop na obstoječo merilno zaslonko. Komplet za montažo merilnega pretvornika sestavlja: (izpustni ventil G1/2",  PN 250 bara, T 400 ºC )-2x, (matica G1/2" z varilnim nastavkom fi 12mm)-4x, impulzna cev fi 12/2mm-cca 5m. NP 20 barov(g).                                    </t>
    </r>
  </si>
  <si>
    <t>Ustreza: ROSEMOUNT: 3051S2CD2A2A12A1BD1L4M5Q4   + 0304RT32F11VCDFL4</t>
  </si>
  <si>
    <r>
      <rPr>
        <b/>
        <sz val="10"/>
        <rFont val="Times New Roman"/>
        <family val="1"/>
        <charset val="238"/>
      </rPr>
      <t>Termometer povratka kotlovske vode v raztezno posodo</t>
    </r>
    <r>
      <rPr>
        <sz val="10"/>
        <rFont val="Times New Roman"/>
        <family val="1"/>
        <charset val="238"/>
      </rPr>
      <t>, kapilarni, merilno območje 0-200°C, fi 100mm, dolžina kapilare 4 m. Komplet sestavlja dobava in montaža vključno s tesnilnim in montažnim materialom. NP 0.5 bara(g). Izdela se nov procesni priključek.</t>
    </r>
  </si>
  <si>
    <r>
      <rPr>
        <b/>
        <sz val="10"/>
        <rFont val="Times New Roman"/>
        <family val="1"/>
        <charset val="238"/>
      </rPr>
      <t>Merilnik nivoja kondenzata v  ZK NTK</t>
    </r>
    <r>
      <rPr>
        <sz val="10"/>
        <rFont val="Times New Roman"/>
        <family val="1"/>
        <charset val="238"/>
      </rPr>
      <t>, merilno območje 130-0 mbar, izhod 4-20mA, napajanje 24VDC, z vsem pripadajočim montažnim in tesnilnim materialom. NP 0.5 bara(g).</t>
    </r>
  </si>
  <si>
    <t xml:space="preserve">Poz.: 1905LAB11CP701, 1905LAB11CP702, 1905LAB11CP703, 1905LAB12CP701, 1905LAB12CP702, 1905LAB21CP701, 1905LAB21CP702, 1905LAB22CP701, 1905LAB22CP702                   </t>
  </si>
  <si>
    <r>
      <rPr>
        <b/>
        <sz val="10"/>
        <rFont val="Times New Roman"/>
        <family val="1"/>
        <charset val="238"/>
      </rPr>
      <t xml:space="preserve">Manometer črpalk statičnega tlaka, </t>
    </r>
    <r>
      <rPr>
        <sz val="10"/>
        <rFont val="Times New Roman"/>
        <family val="1"/>
        <charset val="238"/>
      </rPr>
      <t>industrijska izvedba,   nerjavno ohišje, premer prikazovalnika Ø100 mm, temp. medija do 220°C, delovni tlak 18 bar, merilno območje 0-25 bar, navojni priključek G1/2˝. Vključno z  U/O cevjo, manometrskim ventilom, izdelavo odcepa DN15 za procesni priključek ter s pomožnim, montažnim in tesnilnim materialom in s funkcionalno montažo.</t>
    </r>
  </si>
  <si>
    <t>Ustreza: ARI STEVI Pro, Fig. 23.471, material EN-JS 1049, DN 80 PN 25, kvs 40m3/h, (parabolni stožec), pretok pare do 3 t/h, s pogonom AUMA, NORM, tip SAR 07.2 , Priključna shema pogona : TPA 00R1AA-OC1-000</t>
  </si>
  <si>
    <t>Ustreza: ARI STEVI Smart, Fig. 34.426, material 1.0619+N, DN 300, PN 25, kvs 630 m3/h, V port stožec, pretok do 417 t/h oz. 475 m3/h, s pogonom AUMA,  NORM, tip SAR 07.6 z LE 25.1,   Priključna shema pogona : TPA 00R1AA-OC1-000</t>
  </si>
  <si>
    <t xml:space="preserve">Ustreza: ARI STEVI Pro, Fig. 34.462, material 1.0619+N, DN 250 PN 25, kvs 630 m3/h, parabolni stožec, pretok do 417 t/h oz. 475 m3/h, s pogonom AUMA,  NORM, tip SAR 10.2 , Priključna shema pogona : TPA 00R1AA-OC1-000 </t>
  </si>
  <si>
    <r>
      <t xml:space="preserve">Ustreza: pogon AUMA,  NORM, tip SAR 14.6-F14
n: 16  1/min
Priključna shema: TPA 00R1AA-OC1-000
Z reduktorjem:
AUMA GF 125.3  </t>
    </r>
    <r>
      <rPr>
        <b/>
        <sz val="10"/>
        <rFont val="Times New Roman"/>
        <family val="1"/>
        <charset val="238"/>
      </rPr>
      <t>RL</t>
    </r>
    <r>
      <rPr>
        <sz val="10"/>
        <rFont val="Times New Roman"/>
        <family val="1"/>
        <charset val="238"/>
      </rPr>
      <t xml:space="preserve">
I=52:1</t>
    </r>
  </si>
  <si>
    <r>
      <rPr>
        <b/>
        <sz val="10"/>
        <rFont val="Times New Roman"/>
        <family val="1"/>
        <charset val="238"/>
      </rPr>
      <t xml:space="preserve">Zamenjava pogona regulacijske lopute zgorevalnega zraka, </t>
    </r>
    <r>
      <rPr>
        <sz val="10"/>
        <rFont val="Times New Roman"/>
        <family val="1"/>
        <charset val="238"/>
      </rPr>
      <t>napetost 400V, 50Hz, tlak zapiranja lopute 0.5 bar ,  dve končni stikali, pozicioner 4-20mA, dve stikali navora, komplet z vsem pripadajočim montažnim, tesnilnim in elektro materialom. vključno z izvedbo ustreznih predelav za vgradnjo novega pogona. Parametri novega pogona morajo ustrezati parametrom obstoječega.
Poz.:1905HLA20AA001</t>
    </r>
  </si>
  <si>
    <r>
      <t xml:space="preserve">Ustreza: pogon AUMA,  NORM, tip SAR 14.6-F14
n:16  1/min
Priključna shema: TPA 00R1AA-OC1-000
Z reduktorjem:
AUMA GF 125.3  </t>
    </r>
    <r>
      <rPr>
        <b/>
        <sz val="10"/>
        <rFont val="Times New Roman"/>
        <family val="1"/>
        <charset val="238"/>
      </rPr>
      <t>LR</t>
    </r>
    <r>
      <rPr>
        <sz val="10"/>
        <rFont val="Times New Roman"/>
        <family val="1"/>
        <charset val="238"/>
      </rPr>
      <t xml:space="preserve">
I=52:1</t>
    </r>
  </si>
  <si>
    <r>
      <t xml:space="preserve">Ustreza: pogon AUMA,  NORM, tip SA 10.2-F10
n: 16  1/min
Priključna shema: TPA 00R1AA-101-000
Z reduktorjem:
AUMA GF 80.3  </t>
    </r>
    <r>
      <rPr>
        <b/>
        <sz val="10"/>
        <rFont val="Times New Roman"/>
        <family val="1"/>
        <charset val="238"/>
      </rPr>
      <t>LL</t>
    </r>
    <r>
      <rPr>
        <sz val="10"/>
        <rFont val="Times New Roman"/>
        <family val="1"/>
        <charset val="238"/>
      </rPr>
      <t xml:space="preserve">
i=53:1</t>
    </r>
  </si>
  <si>
    <r>
      <rPr>
        <b/>
        <sz val="10"/>
        <rFont val="Times New Roman"/>
        <family val="1"/>
        <charset val="238"/>
      </rPr>
      <t>Zamenjava pogona lopute dimnih plinov</t>
    </r>
    <r>
      <rPr>
        <sz val="10"/>
        <rFont val="Times New Roman"/>
        <family val="1"/>
        <charset val="238"/>
      </rPr>
      <t>, elektromotorni pogon za On/Off  krmiljenje. Napetost 400V, 50Hz, temp. d.p. 300°C, dve končni stikali, dve stikali navora, vključno z izvedbo ustreznih predelav za vgradnjo novega pogona. Komplet z vsem pripadajočim montažnim, tesnilnim in elektro materialom. Parametri novega pogona morajo ustrezati parametrom obstoječega.
Poz.: 1905HNA20AA001.</t>
    </r>
  </si>
  <si>
    <r>
      <t xml:space="preserve">Ustreza: pogon AUMA,  NORM, tip SA 10.2-F10
n:16  1/min
Priključna shema: TPA 00R1AA-101-000
Z reduktorjem:
AUMA GF 80.3 </t>
    </r>
    <r>
      <rPr>
        <b/>
        <sz val="10"/>
        <rFont val="Times New Roman"/>
        <family val="1"/>
        <charset val="238"/>
      </rPr>
      <t xml:space="preserve"> RL</t>
    </r>
    <r>
      <rPr>
        <sz val="10"/>
        <rFont val="Times New Roman"/>
        <family val="1"/>
        <charset val="238"/>
      </rPr>
      <t xml:space="preserve">
i=53:1</t>
    </r>
  </si>
  <si>
    <r>
      <rPr>
        <b/>
        <sz val="10"/>
        <rFont val="Times New Roman"/>
        <family val="1"/>
        <charset val="238"/>
      </rPr>
      <t>Proporcionalni pretočni ventil</t>
    </r>
    <r>
      <rPr>
        <sz val="10"/>
        <rFont val="Times New Roman"/>
        <family val="1"/>
        <charset val="238"/>
      </rPr>
      <t>, ventil brez pomožnega pogona za vzdrževanje statičnega tlaka v vročevodnem kotlu, pretok 16 l/s, obratovalna temperatura 105°C, maksimalna temperatura 220°C, obratovalna tlačna razlika 8 bar, nastavljiva točka vzdrževanja tlaka 10-22 bar(g), material ohišja jeklena litina, kovinsko tesnjenje na sedežu, tesnilni robovi stožca in sedeža stelitirani. Dimenzija  DN 100, PN40, L = 350 mm, Kvs = 125.
Kompletno s pripadajočimi impulznimi cevkami, kompenzacijsko posodo, drobnim montažnim in tesnilnim materialom, demontažo obstoječih armatur in prilagoditvijo stanja za vgradnjo novih ventilov. 
Poz.: 1905LAB41AA002, 1905LAB42AA002</t>
    </r>
  </si>
  <si>
    <r>
      <rPr>
        <b/>
        <sz val="10"/>
        <rFont val="Times New Roman"/>
        <family val="1"/>
        <charset val="238"/>
      </rPr>
      <t>Proporcionalni pretočni ventil</t>
    </r>
    <r>
      <rPr>
        <sz val="10"/>
        <rFont val="Times New Roman"/>
        <family val="1"/>
        <charset val="238"/>
      </rPr>
      <t>, ventil brez pomožnega pogona za vzdrževanje statičnega tlaka v vročevodnem kotlu, pretok 16 l/s, obratovalna temperatura 105°C, maksimalna temperatura 220°C, obratovalna tlačna razlika 8 bar, nastavljiva točka vzdrževanja tlaka 4,5-10 bar(g), material ohišja jeklena litina, kovinsko tesnjenje na sedežu, tesnilni robovi stožca in sedeža stelitirani. Dimenzija  DN 100, PN40, L = 350 mm, Kvs = 125.
Kompletno s pripadajočimi impulznimi cevkami, kompenzacijsko posodo, drobnim montažnim in tesnilnim materialom, demontažo obstoječih armatur in prilagoditvijo stanja za vgradnjo novih ventilov. 
Poz.: 1905LAB41AA003, 1905LAB42AA003</t>
    </r>
  </si>
  <si>
    <t>Ustreza: Zwick Armaturen F1, trojno uležajenje, material ohišja/diska: 1.0619, material sedeža: 1.4571, material laminacije:1.4571/grafit, pogon AUMA, NORM, tip SA 07.6, GS100.3(208:1),  Priključna shema pogona: TPA 00R1AA-101-000</t>
  </si>
  <si>
    <r>
      <rPr>
        <b/>
        <sz val="10"/>
        <rFont val="Times New Roman"/>
        <family val="1"/>
        <charset val="238"/>
      </rPr>
      <t>Zaporni ventil z  motornim pogonom, za ogrevanje kotla</t>
    </r>
    <r>
      <rPr>
        <sz val="10"/>
        <rFont val="Times New Roman"/>
        <family val="1"/>
        <charset val="238"/>
      </rPr>
      <t>, prirobnični, tesnjenje s kovinskim mehom, obratovalni tlak 18 bar, temp. do 200°C, DN100, PN25, On/Off  krmilje, napetost 400V, 50Hz, dve končni stikali, dve stikali navora, komplet z vsem pripadajočim montažnim, tesnilnim in elektro materialom.
Poz.:1905LAB32 AA002</t>
    </r>
  </si>
  <si>
    <t>Ustreza: ARI STEVI Fig. 23.460, material EN-JS 1049, DN 100 PN 25 s pogonom AUMA, NORM, tip  SA 07.2 , Priključna shema: TPA 00R1AA-101-000</t>
  </si>
  <si>
    <r>
      <rPr>
        <b/>
        <sz val="10"/>
        <rFont val="Times New Roman"/>
        <family val="1"/>
        <charset val="238"/>
      </rPr>
      <t xml:space="preserve">Ventil zaporni, sedežni, </t>
    </r>
    <r>
      <rPr>
        <sz val="10"/>
        <rFont val="Times New Roman"/>
        <family val="1"/>
        <charset val="238"/>
      </rPr>
      <t>prirobnične izvedbe. Obratovalna temp. do: 200°C, tlak do 20 bar(g). Material C22.8. Komplet z montažnim in tesnilnim materialom.
DN25, NP25, L=160 mm, (odvodnjavanje VKL)</t>
    </r>
  </si>
  <si>
    <r>
      <rPr>
        <b/>
        <sz val="10"/>
        <rFont val="Times New Roman"/>
        <family val="1"/>
        <charset val="238"/>
      </rPr>
      <t xml:space="preserve">Ventil zaporni, sedežni, </t>
    </r>
    <r>
      <rPr>
        <sz val="10"/>
        <rFont val="Times New Roman"/>
        <family val="1"/>
        <charset val="238"/>
      </rPr>
      <t>prirobnične izvedbe. Obratovalna temp. do: 200°C, tlak do 20 bar(g).  Material C22.8. Komplet z montažnim in tesnilnim materialom.
DN20, NP25, L=150 mm, (odvodnjavanje VKL)</t>
    </r>
  </si>
  <si>
    <r>
      <rPr>
        <b/>
        <sz val="10"/>
        <rFont val="Times New Roman"/>
        <family val="1"/>
        <charset val="238"/>
      </rPr>
      <t xml:space="preserve">Ventil zaporni, sedežni, </t>
    </r>
    <r>
      <rPr>
        <sz val="10"/>
        <rFont val="Times New Roman"/>
        <family val="1"/>
        <charset val="238"/>
      </rPr>
      <t xml:space="preserve">prirobnične izvedbe. Obratovalna temp. 105°C (maks. 220°C) , tlak do 20 bar(g).  Material C22.8. Komplet z montažnim in tesnilnim materialom.
DN100, NP25, L=350 mm
Poz.: 1905LAB41AA001, 1905LAB41AA004, 1905LAB42AA001, 1905LAB42AA004, </t>
    </r>
  </si>
  <si>
    <r>
      <t xml:space="preserve">Jeklena konstrukcija jaška, </t>
    </r>
    <r>
      <rPr>
        <sz val="10"/>
        <rFont val="Times New Roman"/>
        <family val="1"/>
        <charset val="238"/>
      </rPr>
      <t>izdelana iz črnih profilov, dimenzije jaška cca 3300x1250mm, višina cca 15,7m. Fiksirano na betonsko steno ter jekleno strešno konstrukcijo objekta NTK. Spodnji del (v višini 3800mm) izveden demontažno. Vključno z izdelavo trdnostnih izračunov, ter delavniške in varilske dokumentacije. Izdelati po merski skici tega načrta. Ocena teže 2800 kg.</t>
    </r>
  </si>
  <si>
    <r>
      <t xml:space="preserve">Protikorozijska zaščita, </t>
    </r>
    <r>
      <rPr>
        <sz val="10"/>
        <rFont val="Times New Roman"/>
        <family val="1"/>
        <charset val="238"/>
      </rPr>
      <t>z barvanjem 2 x osnovni + 2 x prekrivni premaz, skupna debelina vsaj 180 µm - ustrezno za kategorijo C3-M po EN ISO 12944,  barva usklajena z investitorjem. Obseg zajema celotno jekleno konstrukcijo jaška glede na mersko skico.</t>
    </r>
  </si>
  <si>
    <r>
      <t xml:space="preserve">Odstranitev fasade, </t>
    </r>
    <r>
      <rPr>
        <sz val="10"/>
        <rFont val="Times New Roman"/>
        <family val="1"/>
        <charset val="238"/>
      </rPr>
      <t>lokalno za namestitev novega jaška, demontaža obstoječih salonitnih (azbestnih) plošč vključno z ustreznim režimom odstranjevanja, odvoza na ustrezno deponijo in predložitvijo vseh potrebnih dokazil za obravnavo in deponiranje azbestnih odpadkov. Demontažo lahko izvaja samo ustrezno usposobljeno podjetje.</t>
    </r>
  </si>
  <si>
    <r>
      <t xml:space="preserve">Ravna fasadna pločevina, </t>
    </r>
    <r>
      <rPr>
        <sz val="10"/>
        <rFont val="Times New Roman"/>
        <family val="1"/>
        <charset val="238"/>
      </rPr>
      <t>s proti kondenzacijsko prevleko na notranji strani, kompletno z montažnim materialom. Izdelava fasade na območju odstranjenih salonitnih plošč, vključno z vsemi zaključki, bandažami in ostalimi ustreznimi detajli. Barva  RAL5015, predhodno jo potrdi investitor.</t>
    </r>
  </si>
  <si>
    <r>
      <t>Valovita fasadna pločevina</t>
    </r>
    <r>
      <rPr>
        <sz val="10"/>
        <rFont val="Times New Roman"/>
        <family val="1"/>
        <charset val="238"/>
      </rPr>
      <t>, kompletno z montažnim materialom. Za zapiranje konstrukcije jaška za zajem zraka, vključno z vsemi zaključki, bandažami in ostalimi ustreznimi detajli. Barva RAL5015, predhodno jo potrdi investitor.</t>
    </r>
  </si>
  <si>
    <r>
      <t>Zaščitna mreža</t>
    </r>
    <r>
      <rPr>
        <sz val="10"/>
        <rFont val="Times New Roman"/>
        <family val="1"/>
        <charset val="238"/>
      </rPr>
      <t xml:space="preserve">, kompletno z okvirjem in pritrditvenim materialom, vgrajena na vrhu jaška za zajem zraka. Dimenzija cca  š3300 x v1250 mm, raster 30x30 mm. </t>
    </r>
  </si>
  <si>
    <r>
      <t xml:space="preserve">Vrata, </t>
    </r>
    <r>
      <rPr>
        <sz val="10"/>
        <rFont val="Times New Roman"/>
        <family val="1"/>
        <charset val="238"/>
      </rPr>
      <t>dvojna kovinska, dimenzija 1,8 x 2,2 m, vključno s kovinskim okvirjem, komplet okovjem, kljuko in ključavnico. Vgrajena v jašek za zajem zraka. Barvana v modro barvo.</t>
    </r>
  </si>
  <si>
    <r>
      <rPr>
        <b/>
        <sz val="10"/>
        <rFont val="Times New Roman"/>
        <family val="1"/>
        <charset val="238"/>
      </rPr>
      <t>Prezračevalna regulacijska žaluzija (odvod),</t>
    </r>
    <r>
      <rPr>
        <sz val="10"/>
        <rFont val="Times New Roman"/>
        <family val="1"/>
        <charset val="238"/>
      </rPr>
      <t xml:space="preserve"> s protikorozijsko zaščito, z motornim pogonom, vgradnja med obstoječo jekleno konstrukcijo okvirne širine 3500mm. Komplet sestavljen iz 2x zunanje Al rešetke dimenzije š1700 x v1500 s fiksnimi lamelami in zaščitno mrežo za ptice in  2x jeklene regulacijske žaluzije z elektromotornim pogonom, enakih dimenzij. Dobavljeno v kompletu. Vključno z vgradnim in vmesnim okvirjem ter prilagoditvijo obstoječe konsntrukcije za vgradnjo, pripadajočim drobnim montažnim in elektro materialom. Vgradnja na višini do 12m. Obvezno kontroliranje dimenzij obstoječega okvirja pred naročilom žaluzije!</t>
    </r>
  </si>
  <si>
    <r>
      <rPr>
        <b/>
        <sz val="10"/>
        <rFont val="Times New Roman"/>
        <family val="1"/>
        <charset val="238"/>
      </rPr>
      <t>Prezračevalna regulacijska žaluzija (dovod),</t>
    </r>
    <r>
      <rPr>
        <sz val="10"/>
        <rFont val="Times New Roman"/>
        <family val="1"/>
        <charset val="238"/>
      </rPr>
      <t xml:space="preserve"> s protikorozijsko zaščito, z ročnim pogonom, vgradnja v parapapetno AB steno. Komplet sestavljen iz zunanje Al rešetke dimenzije š2000 x v800 s fiksnimi lamelami in zaščitno mrežo za ptice in jeklene regulacijske žaluzije z ročnim pogonom, enakih dimenzij. Dobavljeno v kompletu. Vključno z vgradnim okvirjem ter  pripadajočim drobnim montažnim materialom. Obvezno kontroliranje dimenzij izvedene odprtine pred naročilom žaluzije!
Ustreza: OC IMP KLIMA RŽ-7 + AZR-4 (š2000mm x v800mm)</t>
    </r>
  </si>
  <si>
    <r>
      <rPr>
        <b/>
        <sz val="10"/>
        <rFont val="Times New Roman"/>
        <family val="1"/>
        <charset val="238"/>
      </rPr>
      <t>Prezračevalna (zaščitna) rešetka,</t>
    </r>
    <r>
      <rPr>
        <sz val="10"/>
        <rFont val="Times New Roman"/>
        <family val="1"/>
        <charset val="238"/>
      </rPr>
      <t xml:space="preserve"> zunanja, aluminijasta, s protikorozijsko zaščito, vgradnja v kovinska vrata (svetla mera okvirja 720x910mm). Maksimalna globina 50mm. Vključno s pripadajočim drobnim montažnim materialom. Obvezno kontroliranje dimenzij obstoječega okvirja pred naročilom žaluzije!
Vključno z demontažno pločevino enakih dimenzij in izdelavo ustreznih nosilcev na notranji strani vrat, za zapiranje odprtine v primeru neobratovanja kotlovnice. Enostavna odstranitev/namestitev pločevine brez orodja - detajl izvedbe potrdi investitor.
Ustreza: OC IMP KLIMA AZR-3 (š700mm x v900mm)</t>
    </r>
  </si>
  <si>
    <r>
      <rPr>
        <b/>
        <sz val="10"/>
        <rFont val="Times New Roman"/>
        <family val="1"/>
        <charset val="238"/>
      </rPr>
      <t>Demontaža obstoječih stopnišč</t>
    </r>
    <r>
      <rPr>
        <sz val="10"/>
        <rFont val="Times New Roman"/>
        <family val="1"/>
        <charset val="238"/>
      </rPr>
      <t xml:space="preserve"> za dostop do gorilnikov VKL 2 na koti +2,20 in +4,40m. Demontaža se izvede na način, da bo mogoča ponovna montaža na novi lokaciji.</t>
    </r>
  </si>
  <si>
    <r>
      <rPr>
        <b/>
        <sz val="10"/>
        <rFont val="Times New Roman"/>
        <family val="1"/>
        <charset val="238"/>
      </rPr>
      <t>Demontaža dela obstoječega podesta VKL 1</t>
    </r>
    <r>
      <rPr>
        <sz val="10"/>
        <rFont val="Times New Roman"/>
        <family val="1"/>
        <charset val="238"/>
      </rPr>
      <t xml:space="preserve"> - jeklene konstrukcije, pločevine ter ograje. Vključno s sanacijo talne AB plošče na mestih nosilnih stebrov. Obseg demontaže po merski skici tega načrta, uskladiti z investitorjem pred izvedbo in prilagoditi glede na načrte novih podestov. Ocena teže:  3000 kg</t>
    </r>
  </si>
  <si>
    <r>
      <rPr>
        <b/>
        <sz val="10"/>
        <rFont val="Times New Roman"/>
        <family val="1"/>
        <charset val="238"/>
      </rPr>
      <t>Demontaža dela obstoječega podesta VKL 2</t>
    </r>
    <r>
      <rPr>
        <sz val="10"/>
        <rFont val="Times New Roman"/>
        <family val="1"/>
        <charset val="238"/>
      </rPr>
      <t xml:space="preserve"> - jeklene konstrukcije, pločevine ter ograje. Vključno s sanacijo talne AB plošče na mestih nosilnih stebrov. Obseg demontaže po merski skici tega načrta, uskladiti z investitorjem pred izvedbo in prilagoditi glede na načrte novih podestov. Ocena teže:  3000 kg</t>
    </r>
  </si>
  <si>
    <r>
      <rPr>
        <b/>
        <sz val="10"/>
        <rFont val="Times New Roman"/>
        <family val="1"/>
        <charset val="238"/>
      </rPr>
      <t>Prestavitev obstoječih stopnic</t>
    </r>
    <r>
      <rPr>
        <sz val="10"/>
        <rFont val="Times New Roman"/>
        <family val="1"/>
        <charset val="238"/>
      </rPr>
      <t xml:space="preserve"> ob VKL 2 na novo lokacijo, vključno s potrebnimi manjšimi prilagoditvami. Izdelati po merski skici tega načrta.</t>
    </r>
  </si>
  <si>
    <r>
      <rPr>
        <b/>
        <sz val="10"/>
        <rFont val="Times New Roman"/>
        <family val="1"/>
        <charset val="238"/>
      </rPr>
      <t>Dogradnja podesta ob VKL 1</t>
    </r>
    <r>
      <rPr>
        <sz val="10"/>
        <rFont val="Times New Roman"/>
        <family val="1"/>
        <charset val="238"/>
      </rPr>
      <t xml:space="preserve"> v dimenziji cca 7,5x 4,5m, v dveh nivojih (+2,2 in +4,4m), z nosilnimi stebri in pritrditivijo na obstoječ podest, kompletno s protikorozijsko zaščito z barvanjem (2 x osnovni  in 2x prekrivni premaz, skupna debelina vsaj 180 µm - ustrezno za kategorijo C3-M po EN ISO 12944,  barva usklajena z investitorjem), izdelavo ograje. Vgradi se proti drsna pohodna pločevina, izdelano iz materiala St.37-2. Osrednji del (širine cca 2,8m) izveden demontažno.  Projektna obremenitev: 200 kg/m2, točkovna obremenitev 2t (gorilnik ob demontaži) na sredini odsrednjega dela podesta. Vključno z izdelavo trdnostnih izračuno glede na konstrukcijske detajle, ter delavniške in varilske dokumentacije. Izdelati po merski skici tega načrta. Ocena teže 5500 kg.</t>
    </r>
  </si>
  <si>
    <r>
      <rPr>
        <b/>
        <sz val="10"/>
        <rFont val="Times New Roman"/>
        <family val="1"/>
        <charset val="238"/>
      </rPr>
      <t>Dogradnja podesta ob VKL 2</t>
    </r>
    <r>
      <rPr>
        <sz val="10"/>
        <rFont val="Times New Roman"/>
        <family val="1"/>
        <charset val="238"/>
      </rPr>
      <t xml:space="preserve"> v dimenziji cca 7,5x 4,5m, v dveh nivojih (+2,2 in +4,4m), z nosilnimi stebri in pritrditivijo na obstoječ podest, kompletno s protikorozijsko zaščito z barvanjem (2 x osnovni  in 2x prekrivni premaz, skupna debelina vsaj 180 µm - ustrezno za kategorijo C3-M po EN ISO 12944, barva usklajena z investitorjem), izdelavo ograje in pripravo za namestitev prestavljenega stopnišča. Vgradi se proti drsna pohodna pločevina, izdelano iz materiala St.37-2. Osrednji del (širine cca 2,8m) izveden demontažno.  Projektna obremenitev: 200 kg/m2, točkovna obremenitev 2t (gorilnik ob demontaži) na sredini osrednjega dela podesta. Vključno z izdelavo trdnostnih izračunov glede na konstrukcijske detajle, ter delavniške in varilske dokumentacije. Izdelati po merski skici tega načrta. Ocena teže 6000 kg.</t>
    </r>
  </si>
  <si>
    <r>
      <rPr>
        <b/>
        <sz val="10"/>
        <rFont val="Times New Roman"/>
        <family val="1"/>
        <charset val="238"/>
      </rPr>
      <t>Dobava in montaža plinske proge na BKG 1</t>
    </r>
    <r>
      <rPr>
        <sz val="10"/>
        <rFont val="Times New Roman"/>
        <family val="1"/>
        <charset val="238"/>
      </rPr>
      <t>, skladno z navodili dobavitelja. Vključno z drobnim montažnim in tesnilnim materialom. Vključno s sodelovanjem z dobaviteljem pri funkcionalnih preizkusih, zagonom in nastavitvijo gorilnikov na zemeljski plin.
Plinsko progo sestavljajo:
- Kroglična pipa DN100, PN16
- Termična varovalnka DN100, PN5
- Filter DN100
- Regulator tlaka, tip 6/1A-50/80, šoba 42mm z varnostno napravo, vključno  z ustreznimi prehodnimi kosi
- Aksialni kompenzator DN100
- Prirobnično koleno DN100, 2 kos
- Dvojni elektromagnetni varnostno-zaporni ventil DMV5100/12 230 V WK70 z vžigalnim ventilom na desni strani in ustreznim manometrom, testnim gorilnikom ter drobnim materialom za vgradnjo manometra in testnega gorilnika.</t>
    </r>
  </si>
  <si>
    <r>
      <rPr>
        <b/>
        <sz val="10"/>
        <rFont val="Times New Roman"/>
        <family val="1"/>
        <charset val="238"/>
      </rPr>
      <t>Predelava plinske proge na BKG 2</t>
    </r>
    <r>
      <rPr>
        <sz val="10"/>
        <rFont val="Times New Roman"/>
        <family val="1"/>
        <charset val="238"/>
      </rPr>
      <t>, skladno z navodili dobavitelja. Vključno z drobnim montažnim in tesnilnim materialom. Vključno s sodelovanjem z dobaviteljem pri funkcionalnih preizkusih, zagonom in nastavitvijo gorilnikov na zemeljski plin.
Elementi za predelavo:
- Regulator tlaka, tip 6/1A-50/80, šoba 42mm z varnostno napravo, vključno  z ustreznimi prehodnimi kosi.
Primerno za vgradnjo v obstoječo plinsko progo - prirobnični priključek DN100, vgradna dolžina 1504 mm.</t>
    </r>
  </si>
  <si>
    <t xml:space="preserve">Dobava TETOL
</t>
  </si>
  <si>
    <r>
      <rPr>
        <b/>
        <sz val="10"/>
        <rFont val="Times New Roman"/>
        <family val="1"/>
        <charset val="238"/>
      </rPr>
      <t>Merilnik temperature kotlovske vode na dovodu</t>
    </r>
    <r>
      <rPr>
        <sz val="10"/>
        <rFont val="Times New Roman"/>
        <family val="1"/>
        <charset val="238"/>
      </rPr>
      <t xml:space="preserve">, Pt100 sonda, merilno območje 0-400°C. 
Komplet sestavlja dobava in montaža:   temperaturno tipalo PT100 v dvožični vezavi, dolžine 375 mm in debelino 6 mm z priključno glavo. Procesna vgradnja tulka za uvarjenje v cevovod mora biti izdelana v konusni obliki iz materiala 15Mo3  in dolžine l=200 mm. Procesni priključek M18x1,5 z zaščitnim vratom iz enakega materiala kot  vgradnja tulka in priključno BUS glava. Vse skupaj mora biti prilagojeno dolžini temperaturnega tipala. Varilni nastavek za uvarjenje zaščitne tulke mora biti iz istega materiala kot zaščitna tulka. NP 40 barov(g). Izdela se nov procesni priključek. </t>
    </r>
  </si>
  <si>
    <r>
      <t xml:space="preserve">Merilnik temperature  kotlovske vode na odvodu, </t>
    </r>
    <r>
      <rPr>
        <sz val="10"/>
        <rFont val="Times New Roman"/>
        <family val="1"/>
        <charset val="238"/>
      </rPr>
      <t xml:space="preserve">Pt100 sonda, merilno območje 0-400°C.
Komplet sestavlja dobava in montaža:  temperaturno tipalo PT100 v dvožični vezavi, dolžine 375 mm in debelino 6 mm z priključno glavo. Procesna vgradnja tulka za uvarjenje v cevovod mora biti izdelana v konusni obliki iz materiala 15Mo3  in dolžine l=200 mm. Procesni priključek M18x1,5 z zaščitnim vratom iz enakega materiala kot  vgradnja tulka, in priključno BUS glava. Vse skupaj mora biti prilagojeno dolžini temperaturnega tipala. Varilni nastavek za uvarjenje zaščitne tulke mora biti iz istega materiala kot zaščitna tulka. NP 40 barov(g). Izdela se nov procesni priključek.    </t>
    </r>
  </si>
  <si>
    <r>
      <t xml:space="preserve">Merilnik temperature omrežne vode pred in za omrežnim grelnikom.
</t>
    </r>
    <r>
      <rPr>
        <sz val="10"/>
        <rFont val="Times New Roman"/>
        <family val="1"/>
        <charset val="238"/>
      </rPr>
      <t xml:space="preserve">Merilno območje 0-400 ºC. Komplet sestavlja dobava in montaža:   temperaturno tipalo PT100 v dvožični vezavi, dolžine 375 mm in debelino 6 mm z priključno glavo. Procesna vgradnja tulka za uvarjenje v cevovod mora biti izdelana v konusni obliki iz materiala 15Mo3  in dolžine l=250 mm. Procesni priključek M18x1,5 z zaščitnim vratom iz enakega materiala kot  vgradnja tulka in priključno BUS glava. Vse skupaj mora biti prilagojeno dolžini temperaturnega tipala. Varilni nastavek za uvarjenje zaščitne tulke mora biti iz istega materiala kot zaščitna tulka. NP 40 barov(g). Izdela se nov procesni priključek. </t>
    </r>
  </si>
  <si>
    <r>
      <t xml:space="preserve">Merilnik temperature omrežne vode za odvod in povratek, </t>
    </r>
    <r>
      <rPr>
        <sz val="10"/>
        <rFont val="Times New Roman"/>
        <family val="1"/>
        <charset val="238"/>
      </rPr>
      <t xml:space="preserve">Pt100 sonda, merilno območje 0-400°C. 
Komplet sestavlja dobava in montaža:  temperaturno tipalo PT100 v dvožični vezavi, dolžine 375 mm in debelino 6 mm z priključno glavo. Procesna vgradnja tulka za uvarjenje v cevovod mora biti izdelana v konusni obliki iz materiala 15Mo3  in dolžine l=250 mm. Procesni priključek M18x1,5 z zaščitnim vratom iz enakega materiala kot  vgradnja tulka, dolžine in priključno BUS glava. Vse skupaj mora biti prilagojeno dolžini temperaturnega tipala. Varilni nastavek za uvarjenje zaščitne tulke mora biti iz istega materiala kot zaščitna tulka. NP 40 barov(g). Izdela se nov procesni priključek.    </t>
    </r>
  </si>
  <si>
    <r>
      <rPr>
        <b/>
        <sz val="10"/>
        <rFont val="Times New Roman"/>
        <family val="1"/>
        <charset val="238"/>
      </rPr>
      <t xml:space="preserve">Zamenjava lokalnih merilnikov temperature. </t>
    </r>
    <r>
      <rPr>
        <sz val="10"/>
        <rFont val="Times New Roman"/>
        <family val="1"/>
        <charset val="238"/>
      </rPr>
      <t xml:space="preserve">Plinski meilnik temperature-axialni priklop z vrtljivim ohišjem (90°), fi 100 mm, potopne dolžine 300mm , M.O. : 0- 300 °C.                                                                                              Komplet sestavlja dobava in montaža: merilnik temperature  vgradna dolžina 300 mm in debelino 6 mm. Procesna vgradnja tulka za uvarjenje v cevovod mora biti izdelana v konusni obliki iz materiala 15Mo3  in dolžine l=200 mm. Procesni priključek M18x1,5 z zaščitnim vratom iz enakega materiala kot  vgradnja tulka. Vse skupaj mora biti prilagojeno dolžini merilnika  temperature. Varilni nastavek za uvarjenje zaščitne tulke mora biti iz istega materiala kot zaščitna tulka.  NP 40 barov(g). Izdela se nov procesni priključek.       </t>
    </r>
  </si>
  <si>
    <r>
      <rPr>
        <b/>
        <sz val="10"/>
        <rFont val="Times New Roman"/>
        <family val="1"/>
        <charset val="238"/>
      </rPr>
      <t>Zamenjava lokalnih merilnikov tlaka,</t>
    </r>
    <r>
      <rPr>
        <sz val="10"/>
        <rFont val="Times New Roman"/>
        <family val="1"/>
        <charset val="238"/>
      </rPr>
      <t xml:space="preserve"> fi 100 mm, M.O. : 0- 40 barov.                                                                                                     Komplet za montažo merilnika:  manometreski ventil  PN 400 bara, T 230 ºC z navojem G1/2"MD x  G1/2"ML in izpustnim ventilčkom,  matica G1/2" dvovijačnik L/D navoj, manometrska U cev za uvarjenje.  NP 40 barov(g). Izdela se nov procesni priključek.</t>
    </r>
  </si>
  <si>
    <r>
      <rPr>
        <b/>
        <sz val="10"/>
        <rFont val="Times New Roman"/>
        <family val="1"/>
        <charset val="238"/>
      </rPr>
      <t>Zamenjava lokalnih merilnikov tlaka,</t>
    </r>
    <r>
      <rPr>
        <sz val="10"/>
        <rFont val="Times New Roman"/>
        <family val="1"/>
        <charset val="238"/>
      </rPr>
      <t xml:space="preserve"> fi 100 mm, M.O. : 0- 25 barov.                                                                                                     Komplet za montažo merilnika:  manometreski ventil  PN 400 bara, T 230 ºC z navojem G1/2"MD x  G1/2"ML in izpustnim ventilčkom,  matica G1/2" dvovijačnik L/D navoj, manometrska U cev za uvarjenje.  NP 40 barov(g). Izdela se nov procesni priključek.</t>
    </r>
  </si>
  <si>
    <r>
      <rPr>
        <b/>
        <sz val="10"/>
        <rFont val="Times New Roman"/>
        <family val="1"/>
        <charset val="238"/>
      </rPr>
      <t>Zamenjava lokalnih merilnikov tlaka,</t>
    </r>
    <r>
      <rPr>
        <sz val="10"/>
        <rFont val="Times New Roman"/>
        <family val="1"/>
        <charset val="238"/>
      </rPr>
      <t xml:space="preserve"> fi 100 mm, M.O. : 0- 25 barov.                                                                                                     Komplet za montažo merilnika:  manometreski ventil  PN 400 bara, T 230 ºC z navojem G1/2"MD x  G1/2"ML in izpustnim ventilčkom,  matica G1/2" dvovijačnik L/D navoj.  NP 40 barov(g). Izdela se nov procesni priključek.</t>
    </r>
  </si>
  <si>
    <t>Vsi potrebni montažni odri, za delo do višine 12m, ocenjena dolžina odra 6m.</t>
  </si>
  <si>
    <t>Radiografska kontrola zvarov na cevovodih v obsegu skladno z  EN 13480, za plinovod se izvede 100% RT kontrola zvarnih spojev,  ob morebitno odkritih več kot dveh napakah se obseg kontrole poveča na 100%. Stroške dodatne kontrole nosi izvajalec del.</t>
  </si>
  <si>
    <t>Funkcionalni preizkus in zagon montirane opreme z izdelavo poročila.</t>
  </si>
  <si>
    <t>-</t>
  </si>
  <si>
    <t>Dobavo in montažo opreme ter zagon izvede TETOL</t>
  </si>
  <si>
    <t>V/Na __________________, dne ____________</t>
  </si>
  <si>
    <t>_________________________</t>
  </si>
  <si>
    <t>Žig ponudnika:</t>
  </si>
  <si>
    <t>(naziv ponudnika)</t>
  </si>
  <si>
    <t>(ime in priimek ter  podpis odgovorne osebe)</t>
  </si>
  <si>
    <t>Montaža gorilnikov VKL kotlov in ostale opreme v kotlovnici NTK</t>
  </si>
  <si>
    <t>ŠT. JAVNEGA NAROČILA: JPE-VOD-SP-259/22</t>
  </si>
  <si>
    <t>Skupna vrednost
v EUR brez DDV</t>
  </si>
  <si>
    <t>enota mere</t>
  </si>
  <si>
    <t>cena dobave*/EM
v EUR brez DDV</t>
  </si>
  <si>
    <t>cena montaže/EM
v EUR brez DDV</t>
  </si>
  <si>
    <t>Skupaj cena/EM
v EUR brez DDV</t>
  </si>
  <si>
    <t>Skupna vrednost 
v EUR brez DDV</t>
  </si>
  <si>
    <t>Dobava*</t>
  </si>
  <si>
    <t>Dobavi TETOL
(V sklopu gorilnikov)</t>
  </si>
  <si>
    <t>MONTAŽA GORILNIKOV BALTUR SKUPAJ:</t>
  </si>
  <si>
    <t>MERILNA OPREMA KOTLA SKUPAJ:</t>
  </si>
  <si>
    <t>ARMATURE SKUPAJ:</t>
  </si>
  <si>
    <t>JAŠEK ZA ZAJEM ZRAKA SKUPAJ:</t>
  </si>
  <si>
    <t>PREZRAČEVANJE KOTLOVNICE SKUPAJ:</t>
  </si>
  <si>
    <t>CEVOVODI SKUPAJ:</t>
  </si>
  <si>
    <t>REKAPITULACIJA PREDELAVA VKL</t>
  </si>
  <si>
    <t>VARNOSTNA MERILNA OPREMA KOTLA SKUPAJ:</t>
  </si>
  <si>
    <t>JEKLENE KONSTRUKCIJE - PODESTI SKUPAJ:</t>
  </si>
  <si>
    <t>OPREMA SKUPAJ:</t>
  </si>
  <si>
    <t>KANAL SKUPAJ:</t>
  </si>
  <si>
    <t>REKAPITULACIJA SISTEMA RECIRKULACIJE DIMNIH PLINOV</t>
  </si>
  <si>
    <t>SKUPNA VREDNOST SISTEMA RECIRKULACIJE DIMNIH PLINOV v EUR brez DDV:</t>
  </si>
  <si>
    <t>SKUPNA VREDNOST PREDELAVA VKL v EUR brez DDV:</t>
  </si>
  <si>
    <t>SKUPNA VREDNOST Plinovod - ZP za VKL v EUR brez DDV:</t>
  </si>
  <si>
    <t>IZVEDE NAROČNIK</t>
  </si>
  <si>
    <t>REKAPITULACIJA Plinovod - ZP za BKG</t>
  </si>
  <si>
    <t>SKUPNA VREDNOST Plinovod - ZP za BKG v EUR brez DDV:</t>
  </si>
  <si>
    <t>REKAPITULACIJA Plinovod - UNP</t>
  </si>
  <si>
    <t>SKUPNA VREDNOST Plinovod - UNP v EUR brez DDV:</t>
  </si>
  <si>
    <t xml:space="preserve">PLINSKA POSTAJA SKUPAJ: </t>
  </si>
  <si>
    <t>cena dobave/EM
v EUR brez DDV</t>
  </si>
  <si>
    <t>DEMONTAŽASKUPAJ:</t>
  </si>
  <si>
    <t xml:space="preserve">D </t>
  </si>
  <si>
    <t>REKAPITULACIJA Komprimiran zrak</t>
  </si>
  <si>
    <t>SKUPNA VREDNOST Komprimiran zrak v EUR brez DDV:</t>
  </si>
  <si>
    <t>REKAPITULACIJA ELKO</t>
  </si>
  <si>
    <t>SKUPNA VREDNOST ELKO v EUR brez DDV:</t>
  </si>
  <si>
    <t>SKUPNA VREDNOST SPLOŠNO v EUR brez DDV:</t>
  </si>
  <si>
    <t>PONUDBENA VREDNOST SKUPAJ:</t>
  </si>
  <si>
    <t xml:space="preserve">*Opomba: Ponudnik ne vpiše cen dobave blaga/enoto mere, v kolikor je celica označena s sivo barvo in/ali je dobavitelj blaga TETOL.
</t>
  </si>
  <si>
    <t>V postavkah, kjer je naveden naziv naročnikove želene opreme (in ga mora dobaviti izbrani ponudnik) se lahko ponudi enakovredna oprema. Ponudnik za tako blago v ponudbi za Prilogo 2 predložiti tehnični list, prospekte, itd. v skladu s 2.6. točko iz razpisne dokumentacije</t>
  </si>
  <si>
    <t>V postavkah, kjer je naveden naziv naročnikove želene opreme (in ga mora dobaviti izbrani ponudnik) se lahko ponudi enakovredna oprema. Ponudnik za tako blago v ponudbi za Prilogo 2 predložiti tehnični list, prospekte, itd. v skladu s 2.6. točko iz razpisne dokumentacije.</t>
  </si>
  <si>
    <t>*Opomba: V postavkah, kjer je naveden naziv naročnikove želene opreme (in ga mora dobaviti izbrani ponudnik) se lahko ponudi enakovredna oprema. Ponudnik za tako blago v ponudbi za Prilogo 2 predložiti tehnični list, prospekte, itd. v skladu s 2.6. točko iz razpisne dokumentacije.</t>
  </si>
  <si>
    <r>
      <rPr>
        <b/>
        <sz val="10"/>
        <rFont val="Times New Roman"/>
        <family val="1"/>
        <charset val="238"/>
      </rPr>
      <t>Montažne podporne konstrukcije</t>
    </r>
    <r>
      <rPr>
        <sz val="10"/>
        <rFont val="Times New Roman"/>
        <family val="1"/>
        <charset val="238"/>
      </rPr>
      <t xml:space="preserve"> za cevovode, galvanske pocinkane izvedbe izdelane iz modularnih namenskih sistemov za podpiranje cevovodov. Sistemi ustrezni za fiksiranje na obstoječe konstrukcijske elemente (nosilne konzole) ali stenske in stropne elemente. Velikost tirnic in držal izbrati glede na statični izračun podpornih elementov. Komplet z vsem pripadajočim vijačnim in pomožnim montažnim materialom, zaključki profilov zaščiteni s plastičnimi kapicami. (količina je ocena)
</t>
    </r>
    <r>
      <rPr>
        <i/>
        <sz val="10"/>
        <rFont val="Times New Roman"/>
        <family val="1"/>
        <charset val="238"/>
      </rPr>
      <t>Ustreza: Konzolni sistem Sikla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</si>
</sst>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EUR]"/>
    <numFmt numFmtId="165" formatCode="#,##0.0000"/>
  </numFmts>
  <fonts count="28" x14ac:knownFonts="1">
    <font>
      <sz val="10"/>
      <name val="Arial"/>
      <charset val="238"/>
    </font>
    <font>
      <sz val="10"/>
      <name val="Arial"/>
      <family val="2"/>
      <charset val="238"/>
    </font>
    <font>
      <sz val="10"/>
      <name val="Times New Roman"/>
      <family val="1"/>
      <charset val="238"/>
    </font>
    <font>
      <sz val="10"/>
      <color indexed="10"/>
      <name val="Arial"/>
      <family val="1"/>
      <charset val="238"/>
    </font>
    <font>
      <sz val="11"/>
      <color theme="1"/>
      <name val="Calibri"/>
      <family val="2"/>
      <charset val="238"/>
      <scheme val="minor"/>
    </font>
    <font>
      <b/>
      <sz val="10"/>
      <name val="Times New Roman"/>
      <family val="1"/>
      <charset val="238"/>
    </font>
    <font>
      <b/>
      <sz val="14"/>
      <name val="Times New Roman"/>
      <family val="1"/>
      <charset val="238"/>
    </font>
    <font>
      <b/>
      <sz val="11"/>
      <name val="Times New Roman"/>
      <family val="1"/>
      <charset val="238"/>
    </font>
    <font>
      <b/>
      <sz val="12"/>
      <name val="Times New Roman"/>
      <family val="1"/>
      <charset val="238"/>
    </font>
    <font>
      <sz val="8"/>
      <name val="Times New Roman"/>
      <family val="1"/>
      <charset val="238"/>
    </font>
    <font>
      <sz val="9"/>
      <name val="Times New Roman"/>
      <family val="1"/>
      <charset val="238"/>
    </font>
    <font>
      <sz val="11"/>
      <name val="Times New Roman"/>
      <family val="1"/>
      <charset val="238"/>
    </font>
    <font>
      <sz val="14"/>
      <name val="Times New Roman"/>
      <family val="1"/>
      <charset val="238"/>
    </font>
    <font>
      <b/>
      <sz val="28"/>
      <name val="Times New Roman"/>
      <family val="1"/>
      <charset val="238"/>
    </font>
    <font>
      <i/>
      <sz val="10"/>
      <name val="Times New Roman"/>
      <family val="1"/>
      <charset val="238"/>
    </font>
    <font>
      <sz val="11"/>
      <color indexed="8"/>
      <name val="Calibri"/>
      <family val="2"/>
      <charset val="238"/>
    </font>
    <font>
      <sz val="12"/>
      <name val="Times New Roman"/>
      <family val="1"/>
      <charset val="238"/>
    </font>
    <font>
      <sz val="14"/>
      <name val="Tahoma"/>
      <family val="2"/>
      <charset val="238"/>
    </font>
    <font>
      <sz val="11"/>
      <name val="Tahoma"/>
      <family val="2"/>
      <charset val="238"/>
    </font>
    <font>
      <sz val="11"/>
      <color theme="1"/>
      <name val="Calibri"/>
      <family val="2"/>
      <scheme val="minor"/>
    </font>
    <font>
      <sz val="14"/>
      <color rgb="FF000000"/>
      <name val="Tahoma"/>
      <family val="2"/>
      <charset val="238"/>
    </font>
    <font>
      <b/>
      <sz val="14"/>
      <name val="Tahoma"/>
      <family val="2"/>
      <charset val="238"/>
    </font>
    <font>
      <sz val="10"/>
      <name val="Tahoma"/>
      <family val="2"/>
      <charset val="238"/>
    </font>
    <font>
      <sz val="11"/>
      <color indexed="8"/>
      <name val="Tahoma"/>
      <family val="2"/>
      <charset val="238"/>
    </font>
    <font>
      <b/>
      <sz val="12"/>
      <name val="Tahoma"/>
      <family val="2"/>
      <charset val="238"/>
    </font>
    <font>
      <b/>
      <sz val="10"/>
      <name val="Tahoma"/>
      <family val="2"/>
      <charset val="238"/>
    </font>
    <font>
      <b/>
      <sz val="12"/>
      <color theme="1"/>
      <name val="Tahoma"/>
      <family val="2"/>
      <charset val="238"/>
    </font>
    <font>
      <sz val="12"/>
      <name val="Tahoma"/>
      <family val="2"/>
      <charset val="238"/>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0" fontId="1" fillId="0" borderId="0"/>
    <xf numFmtId="0" fontId="1" fillId="0" borderId="0"/>
    <xf numFmtId="0" fontId="1" fillId="0" borderId="0"/>
    <xf numFmtId="0" fontId="4" fillId="0" borderId="0"/>
    <xf numFmtId="0" fontId="1" fillId="0" borderId="0"/>
    <xf numFmtId="0" fontId="15" fillId="0" borderId="0"/>
    <xf numFmtId="0" fontId="19" fillId="0" borderId="0"/>
  </cellStyleXfs>
  <cellXfs count="486">
    <xf numFmtId="0" fontId="0" fillId="0" borderId="0" xfId="0"/>
    <xf numFmtId="0" fontId="8" fillId="2" borderId="1" xfId="0" applyFont="1" applyFill="1" applyBorder="1" applyAlignment="1">
      <alignment vertical="center" wrapText="1"/>
    </xf>
    <xf numFmtId="0" fontId="8" fillId="2" borderId="1" xfId="0" applyFont="1" applyFill="1" applyBorder="1" applyAlignment="1">
      <alignment horizontal="right" vertical="center"/>
    </xf>
    <xf numFmtId="0" fontId="8" fillId="2" borderId="1" xfId="0" applyFont="1" applyFill="1" applyBorder="1" applyAlignment="1">
      <alignment horizontal="left" vertical="center"/>
    </xf>
    <xf numFmtId="0" fontId="8" fillId="0" borderId="1" xfId="0" applyFont="1" applyFill="1" applyBorder="1" applyAlignment="1">
      <alignment wrapText="1"/>
    </xf>
    <xf numFmtId="0" fontId="8" fillId="0" borderId="1" xfId="0" applyFont="1" applyFill="1" applyBorder="1" applyAlignment="1">
      <alignment horizontal="right" vertical="center"/>
    </xf>
    <xf numFmtId="0" fontId="8" fillId="0" borderId="1" xfId="0" applyFont="1" applyFill="1" applyBorder="1" applyAlignment="1">
      <alignment horizontal="left" vertical="center"/>
    </xf>
    <xf numFmtId="0" fontId="8" fillId="2" borderId="1" xfId="0" applyFont="1" applyFill="1" applyBorder="1" applyAlignment="1">
      <alignment wrapText="1"/>
    </xf>
    <xf numFmtId="0" fontId="8" fillId="0" borderId="0" xfId="0" applyFont="1"/>
    <xf numFmtId="0" fontId="2" fillId="0" borderId="1" xfId="0" applyFont="1" applyBorder="1" applyAlignment="1">
      <alignment wrapText="1"/>
    </xf>
    <xf numFmtId="0" fontId="2" fillId="3" borderId="1" xfId="0" applyFont="1" applyFill="1" applyBorder="1" applyAlignment="1">
      <alignment wrapText="1"/>
    </xf>
    <xf numFmtId="4" fontId="2" fillId="0" borderId="1" xfId="0" applyNumberFormat="1" applyFont="1" applyFill="1" applyBorder="1" applyAlignment="1">
      <alignment horizontal="center" vertical="center" wrapText="1"/>
    </xf>
    <xf numFmtId="0" fontId="5" fillId="0" borderId="1" xfId="0" applyFont="1" applyBorder="1" applyAlignment="1">
      <alignment wrapText="1"/>
    </xf>
    <xf numFmtId="0" fontId="8" fillId="0" borderId="1" xfId="0" applyFont="1" applyFill="1" applyBorder="1" applyAlignment="1">
      <alignment horizontal="right" vertical="center" wrapText="1"/>
    </xf>
    <xf numFmtId="0" fontId="8" fillId="0" borderId="1" xfId="0" applyFont="1" applyFill="1" applyBorder="1" applyAlignment="1">
      <alignment horizontal="left" vertical="center" wrapText="1"/>
    </xf>
    <xf numFmtId="0" fontId="2" fillId="0" borderId="1" xfId="0" applyFont="1" applyBorder="1" applyAlignment="1">
      <alignment horizontal="right" vertical="center"/>
    </xf>
    <xf numFmtId="0" fontId="2" fillId="0" borderId="1" xfId="0" applyFont="1" applyBorder="1" applyAlignment="1">
      <alignment horizontal="left" vertical="center"/>
    </xf>
    <xf numFmtId="0" fontId="2" fillId="0" borderId="0" xfId="0" applyFont="1"/>
    <xf numFmtId="0" fontId="2" fillId="0" borderId="1" xfId="0" applyFont="1" applyBorder="1" applyAlignment="1">
      <alignment horizontal="right" vertical="center" wrapText="1"/>
    </xf>
    <xf numFmtId="0" fontId="2" fillId="0" borderId="1" xfId="0" applyFont="1" applyBorder="1" applyAlignment="1">
      <alignment horizontal="left" vertical="center" wrapText="1"/>
    </xf>
    <xf numFmtId="0" fontId="2" fillId="0" borderId="0" xfId="0" applyFont="1" applyAlignment="1">
      <alignment wrapText="1"/>
    </xf>
    <xf numFmtId="4" fontId="2" fillId="0" borderId="0" xfId="0" applyNumberFormat="1" applyFont="1" applyAlignment="1">
      <alignment horizontal="center" vertical="center"/>
    </xf>
    <xf numFmtId="49" fontId="2" fillId="0" borderId="0" xfId="0" applyNumberFormat="1" applyFont="1" applyAlignment="1">
      <alignment horizontal="center" vertical="center"/>
    </xf>
    <xf numFmtId="0" fontId="2" fillId="0" borderId="4" xfId="0" applyFont="1" applyBorder="1" applyAlignment="1">
      <alignment horizontal="left" vertical="center"/>
    </xf>
    <xf numFmtId="0" fontId="5" fillId="0" borderId="0" xfId="0" applyFont="1"/>
    <xf numFmtId="0" fontId="2" fillId="0" borderId="0" xfId="0" applyFont="1" applyAlignment="1">
      <alignment horizontal="right" vertical="center"/>
    </xf>
    <xf numFmtId="0" fontId="2" fillId="0" borderId="0" xfId="0" applyFont="1" applyAlignment="1">
      <alignment horizontal="left" vertical="center"/>
    </xf>
    <xf numFmtId="4" fontId="2" fillId="0" borderId="0" xfId="0" applyNumberFormat="1" applyFont="1" applyAlignment="1">
      <alignment wrapText="1"/>
    </xf>
    <xf numFmtId="0" fontId="2" fillId="0" borderId="0" xfId="0" applyFont="1" applyFill="1" applyAlignment="1">
      <alignment wrapText="1"/>
    </xf>
    <xf numFmtId="0" fontId="2" fillId="0" borderId="3" xfId="0" applyFont="1" applyFill="1" applyBorder="1" applyAlignment="1">
      <alignment horizontal="right" vertical="center"/>
    </xf>
    <xf numFmtId="0" fontId="2" fillId="0" borderId="3" xfId="0" applyFont="1" applyFill="1" applyBorder="1" applyAlignment="1">
      <alignment horizontal="left" vertical="center"/>
    </xf>
    <xf numFmtId="0" fontId="5" fillId="0" borderId="1" xfId="6" applyFont="1" applyBorder="1" applyAlignment="1">
      <alignment horizontal="center" vertical="center"/>
    </xf>
    <xf numFmtId="0" fontId="5" fillId="0" borderId="1" xfId="6" applyFont="1" applyBorder="1" applyAlignment="1">
      <alignment horizontal="left" vertical="center"/>
    </xf>
    <xf numFmtId="4" fontId="5" fillId="0" borderId="1" xfId="6" applyNumberFormat="1" applyFont="1" applyBorder="1" applyAlignment="1">
      <alignment horizontal="center" vertical="center" wrapText="1"/>
    </xf>
    <xf numFmtId="0" fontId="5" fillId="0" borderId="0" xfId="6" applyFont="1"/>
    <xf numFmtId="0" fontId="2" fillId="0" borderId="1" xfId="6" applyFont="1" applyBorder="1" applyAlignment="1">
      <alignment horizontal="right" vertical="center"/>
    </xf>
    <xf numFmtId="0" fontId="2" fillId="0" borderId="1" xfId="6" applyFont="1" applyBorder="1" applyAlignment="1">
      <alignment horizontal="left" vertical="center"/>
    </xf>
    <xf numFmtId="4" fontId="2" fillId="0" borderId="1" xfId="6" applyNumberFormat="1" applyFont="1" applyBorder="1" applyAlignment="1">
      <alignment horizontal="center" vertical="center" wrapText="1"/>
    </xf>
    <xf numFmtId="0" fontId="2" fillId="0" borderId="0" xfId="6" applyFont="1"/>
    <xf numFmtId="0" fontId="6" fillId="0" borderId="1" xfId="6" applyFont="1" applyBorder="1" applyAlignment="1">
      <alignment horizontal="center" vertical="center" wrapText="1"/>
    </xf>
    <xf numFmtId="0" fontId="6" fillId="0" borderId="1" xfId="6" applyFont="1" applyBorder="1" applyAlignment="1">
      <alignment horizontal="right" vertical="center"/>
    </xf>
    <xf numFmtId="0" fontId="6" fillId="0" borderId="1" xfId="6" applyFont="1" applyBorder="1" applyAlignment="1">
      <alignment horizontal="left" vertical="center"/>
    </xf>
    <xf numFmtId="4" fontId="6" fillId="0" borderId="1" xfId="6" applyNumberFormat="1" applyFont="1" applyBorder="1" applyAlignment="1">
      <alignment horizontal="center" vertical="center" wrapText="1"/>
    </xf>
    <xf numFmtId="0" fontId="6" fillId="0" borderId="0" xfId="6" applyFont="1" applyAlignment="1">
      <alignment horizontal="center" vertical="center"/>
    </xf>
    <xf numFmtId="0" fontId="8" fillId="4" borderId="1" xfId="6" applyFont="1" applyFill="1" applyBorder="1" applyAlignment="1">
      <alignment vertical="center" wrapText="1"/>
    </xf>
    <xf numFmtId="0" fontId="8" fillId="4" borderId="1" xfId="6" applyFont="1" applyFill="1" applyBorder="1" applyAlignment="1">
      <alignment vertical="center"/>
    </xf>
    <xf numFmtId="4" fontId="2" fillId="4" borderId="1" xfId="6" applyNumberFormat="1" applyFont="1" applyFill="1" applyBorder="1" applyAlignment="1">
      <alignment vertical="center" wrapText="1"/>
    </xf>
    <xf numFmtId="0" fontId="8" fillId="0" borderId="0" xfId="6" applyFont="1"/>
    <xf numFmtId="0" fontId="2" fillId="0" borderId="1" xfId="6" applyFont="1" applyBorder="1" applyAlignment="1">
      <alignment wrapText="1"/>
    </xf>
    <xf numFmtId="0" fontId="5" fillId="0" borderId="1" xfId="6" applyFont="1" applyBorder="1" applyAlignment="1">
      <alignment wrapText="1"/>
    </xf>
    <xf numFmtId="0" fontId="2" fillId="0" borderId="0" xfId="6" applyFont="1" applyAlignment="1">
      <alignment horizontal="center" vertical="center"/>
    </xf>
    <xf numFmtId="0" fontId="2" fillId="0" borderId="0" xfId="6" applyFont="1" applyAlignment="1">
      <alignment wrapText="1"/>
    </xf>
    <xf numFmtId="0" fontId="2" fillId="0" borderId="0" xfId="6" applyFont="1" applyAlignment="1">
      <alignment horizontal="right" vertical="center"/>
    </xf>
    <xf numFmtId="0" fontId="2" fillId="0" borderId="0" xfId="6" applyFont="1" applyAlignment="1">
      <alignment horizontal="left" vertical="center"/>
    </xf>
    <xf numFmtId="4" fontId="2" fillId="0" borderId="0" xfId="6" applyNumberFormat="1" applyFont="1" applyAlignment="1">
      <alignment horizontal="center" vertical="center" wrapText="1"/>
    </xf>
    <xf numFmtId="0" fontId="8" fillId="2" borderId="1" xfId="6" applyFont="1" applyFill="1" applyBorder="1" applyAlignment="1">
      <alignment wrapText="1"/>
    </xf>
    <xf numFmtId="0" fontId="8" fillId="2" borderId="1" xfId="6" applyFont="1" applyFill="1" applyBorder="1" applyAlignment="1">
      <alignment horizontal="right" vertical="center"/>
    </xf>
    <xf numFmtId="0" fontId="8" fillId="2" borderId="1" xfId="6" applyFont="1" applyFill="1" applyBorder="1" applyAlignment="1">
      <alignment horizontal="left" vertical="center"/>
    </xf>
    <xf numFmtId="0" fontId="2" fillId="0" borderId="4" xfId="6" applyFont="1" applyBorder="1" applyAlignment="1">
      <alignment wrapText="1"/>
    </xf>
    <xf numFmtId="0" fontId="2" fillId="0" borderId="1" xfId="6" applyFont="1" applyBorder="1" applyAlignment="1">
      <alignment horizontal="right" vertical="center" wrapText="1"/>
    </xf>
    <xf numFmtId="0" fontId="2" fillId="0" borderId="1" xfId="6" applyFont="1" applyBorder="1" applyAlignment="1">
      <alignment horizontal="left" vertical="center" wrapText="1"/>
    </xf>
    <xf numFmtId="0" fontId="2" fillId="0" borderId="1" xfId="7" applyFont="1" applyBorder="1" applyAlignment="1">
      <alignment horizontal="left" vertical="top" wrapText="1"/>
    </xf>
    <xf numFmtId="0" fontId="8" fillId="0" borderId="1" xfId="0" applyFont="1" applyBorder="1" applyAlignment="1">
      <alignment wrapText="1"/>
    </xf>
    <xf numFmtId="0" fontId="8" fillId="0" borderId="1" xfId="0" applyFont="1" applyBorder="1" applyAlignment="1">
      <alignment vertical="center" wrapText="1"/>
    </xf>
    <xf numFmtId="0" fontId="5" fillId="0" borderId="2" xfId="0" applyFont="1" applyBorder="1" applyAlignment="1">
      <alignment wrapText="1"/>
    </xf>
    <xf numFmtId="0" fontId="2" fillId="0" borderId="2" xfId="0" applyFont="1" applyBorder="1" applyAlignment="1">
      <alignment wrapText="1"/>
    </xf>
    <xf numFmtId="0" fontId="2" fillId="3" borderId="2" xfId="0" applyFont="1" applyFill="1" applyBorder="1" applyAlignment="1">
      <alignment wrapText="1"/>
    </xf>
    <xf numFmtId="0" fontId="2" fillId="0" borderId="4" xfId="0" applyFont="1" applyBorder="1" applyAlignment="1">
      <alignment wrapText="1"/>
    </xf>
    <xf numFmtId="0" fontId="5" fillId="0" borderId="1" xfId="0" applyFont="1" applyFill="1" applyBorder="1" applyAlignment="1">
      <alignment horizontal="right" vertical="center"/>
    </xf>
    <xf numFmtId="0" fontId="5" fillId="0" borderId="1" xfId="0" applyFont="1" applyFill="1" applyBorder="1" applyAlignment="1">
      <alignment horizontal="left" vertical="center"/>
    </xf>
    <xf numFmtId="0" fontId="5" fillId="0" borderId="0" xfId="0" applyFont="1" applyFill="1"/>
    <xf numFmtId="0" fontId="2" fillId="0" borderId="0" xfId="0" applyFont="1" applyFill="1"/>
    <xf numFmtId="0" fontId="2" fillId="0" borderId="1" xfId="0" applyFont="1" applyFill="1" applyBorder="1" applyAlignment="1">
      <alignment horizontal="right" vertical="center"/>
    </xf>
    <xf numFmtId="0" fontId="2" fillId="0" borderId="1" xfId="0" applyFont="1" applyFill="1" applyBorder="1" applyAlignment="1">
      <alignment horizontal="left" vertical="center"/>
    </xf>
    <xf numFmtId="0" fontId="2" fillId="3" borderId="1" xfId="0" applyFont="1" applyFill="1" applyBorder="1" applyAlignment="1">
      <alignment horizontal="right" vertical="center"/>
    </xf>
    <xf numFmtId="0" fontId="2" fillId="3" borderId="1" xfId="0" applyFont="1" applyFill="1" applyBorder="1" applyAlignment="1">
      <alignment horizontal="left" vertical="center"/>
    </xf>
    <xf numFmtId="0" fontId="2" fillId="0" borderId="2" xfId="0" applyFont="1" applyBorder="1" applyAlignment="1">
      <alignment horizontal="right" vertical="center"/>
    </xf>
    <xf numFmtId="0" fontId="2" fillId="0" borderId="2" xfId="0" applyFont="1" applyBorder="1" applyAlignment="1">
      <alignment horizontal="left" vertical="center"/>
    </xf>
    <xf numFmtId="4" fontId="2" fillId="0" borderId="2" xfId="0" applyNumberFormat="1" applyFont="1" applyBorder="1" applyAlignment="1">
      <alignment horizontal="center" vertical="center"/>
    </xf>
    <xf numFmtId="0" fontId="2" fillId="3" borderId="0" xfId="0" applyFont="1" applyFill="1"/>
    <xf numFmtId="0" fontId="2" fillId="3" borderId="0" xfId="0" applyFont="1" applyFill="1" applyAlignment="1">
      <alignment wrapText="1"/>
    </xf>
    <xf numFmtId="0" fontId="2" fillId="3" borderId="2" xfId="0" applyFont="1" applyFill="1" applyBorder="1" applyAlignment="1">
      <alignment horizontal="right" vertical="center"/>
    </xf>
    <xf numFmtId="0" fontId="2" fillId="3" borderId="2" xfId="0" applyFont="1" applyFill="1" applyBorder="1" applyAlignment="1">
      <alignment horizontal="left" vertical="center"/>
    </xf>
    <xf numFmtId="0" fontId="2" fillId="3" borderId="0" xfId="0" applyFont="1" applyFill="1" applyBorder="1"/>
    <xf numFmtId="0" fontId="2" fillId="0" borderId="4" xfId="0" applyFont="1" applyBorder="1" applyAlignment="1">
      <alignment horizontal="right" vertical="center"/>
    </xf>
    <xf numFmtId="0" fontId="2" fillId="0" borderId="3" xfId="0" applyFont="1" applyBorder="1"/>
    <xf numFmtId="0" fontId="2" fillId="0" borderId="0" xfId="0" applyFont="1" applyBorder="1"/>
    <xf numFmtId="0" fontId="5" fillId="3" borderId="1" xfId="0" applyFont="1" applyFill="1" applyBorder="1" applyAlignment="1">
      <alignment wrapText="1"/>
    </xf>
    <xf numFmtId="0" fontId="2" fillId="0" borderId="0" xfId="0" applyFont="1" applyBorder="1" applyAlignment="1">
      <alignment wrapText="1"/>
    </xf>
    <xf numFmtId="0" fontId="2" fillId="0" borderId="0" xfId="0" applyFont="1" applyBorder="1" applyAlignment="1">
      <alignment horizontal="right" vertical="center"/>
    </xf>
    <xf numFmtId="0" fontId="2" fillId="0" borderId="0" xfId="0" applyFont="1" applyBorder="1" applyAlignment="1">
      <alignment horizontal="left" vertical="center"/>
    </xf>
    <xf numFmtId="4" fontId="2" fillId="0" borderId="0" xfId="0" applyNumberFormat="1" applyFont="1" applyBorder="1" applyAlignment="1">
      <alignment horizontal="center" vertical="center"/>
    </xf>
    <xf numFmtId="0" fontId="2" fillId="0" borderId="1" xfId="1" applyFont="1" applyBorder="1" applyAlignment="1">
      <alignment vertical="top" wrapText="1"/>
    </xf>
    <xf numFmtId="0" fontId="17" fillId="0" borderId="0" xfId="6" applyFont="1" applyBorder="1" applyAlignment="1">
      <alignment horizontal="left"/>
    </xf>
    <xf numFmtId="164" fontId="17" fillId="0" borderId="0" xfId="6" applyNumberFormat="1" applyFont="1" applyBorder="1"/>
    <xf numFmtId="0" fontId="18" fillId="0" borderId="0" xfId="6" applyFont="1" applyAlignment="1">
      <alignment vertical="top"/>
    </xf>
    <xf numFmtId="1" fontId="18" fillId="0" borderId="0" xfId="6" applyNumberFormat="1" applyFont="1" applyAlignment="1">
      <alignment horizontal="center"/>
    </xf>
    <xf numFmtId="0" fontId="18" fillId="0" borderId="0" xfId="6" applyFont="1" applyAlignment="1">
      <alignment horizontal="left" vertical="top"/>
    </xf>
    <xf numFmtId="165" fontId="18" fillId="0" borderId="0" xfId="6" applyNumberFormat="1" applyFont="1" applyAlignment="1">
      <alignment horizontal="right"/>
    </xf>
    <xf numFmtId="0" fontId="18" fillId="0" borderId="0" xfId="6" applyFont="1"/>
    <xf numFmtId="0" fontId="20" fillId="0" borderId="0" xfId="8" applyFont="1"/>
    <xf numFmtId="0" fontId="20" fillId="0" borderId="0" xfId="8" applyFont="1" applyAlignment="1">
      <alignment horizontal="justify"/>
    </xf>
    <xf numFmtId="0" fontId="20" fillId="0" borderId="0" xfId="8" applyFont="1" applyAlignment="1">
      <alignment horizontal="left" vertical="top"/>
    </xf>
    <xf numFmtId="0" fontId="22" fillId="0" borderId="0" xfId="0" applyFont="1"/>
    <xf numFmtId="0" fontId="22" fillId="0" borderId="0" xfId="1" applyFont="1"/>
    <xf numFmtId="0" fontId="23" fillId="0" borderId="0" xfId="1" applyFont="1" applyAlignment="1">
      <alignment horizontal="left"/>
    </xf>
    <xf numFmtId="4" fontId="24" fillId="0" borderId="7" xfId="1" applyNumberFormat="1" applyFont="1" applyBorder="1" applyAlignment="1">
      <alignment horizontal="right" vertical="top"/>
    </xf>
    <xf numFmtId="0" fontId="8" fillId="2" borderId="4" xfId="0" applyFont="1" applyFill="1" applyBorder="1" applyAlignment="1">
      <alignment vertical="center" wrapText="1"/>
    </xf>
    <xf numFmtId="0" fontId="8" fillId="2" borderId="4" xfId="0" applyFont="1" applyFill="1" applyBorder="1" applyAlignment="1">
      <alignment horizontal="right" vertical="center" wrapText="1"/>
    </xf>
    <xf numFmtId="0" fontId="8" fillId="2" borderId="4" xfId="0" applyFont="1" applyFill="1" applyBorder="1" applyAlignment="1">
      <alignment horizontal="left" vertical="center" wrapText="1"/>
    </xf>
    <xf numFmtId="4" fontId="2" fillId="4" borderId="4" xfId="0" applyNumberFormat="1" applyFont="1" applyFill="1" applyBorder="1" applyAlignment="1">
      <alignment horizontal="center" vertical="center" wrapText="1"/>
    </xf>
    <xf numFmtId="49" fontId="5" fillId="0" borderId="3" xfId="0" applyNumberFormat="1"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left" vertical="center"/>
    </xf>
    <xf numFmtId="4" fontId="5" fillId="0" borderId="3" xfId="0" applyNumberFormat="1" applyFont="1" applyBorder="1" applyAlignment="1">
      <alignment horizontal="justify" vertical="center"/>
    </xf>
    <xf numFmtId="4" fontId="5" fillId="0" borderId="3" xfId="0" applyNumberFormat="1" applyFont="1" applyBorder="1" applyAlignment="1">
      <alignment horizontal="center" vertical="center" wrapText="1"/>
    </xf>
    <xf numFmtId="0" fontId="2" fillId="0" borderId="3" xfId="0" applyFont="1" applyBorder="1" applyAlignment="1">
      <alignment horizontal="right" vertical="center" wrapText="1"/>
    </xf>
    <xf numFmtId="0" fontId="2" fillId="0" borderId="3" xfId="0" applyFont="1" applyBorder="1" applyAlignment="1">
      <alignment horizontal="left" vertical="center" wrapText="1"/>
    </xf>
    <xf numFmtId="49" fontId="2" fillId="0" borderId="3" xfId="0" applyNumberFormat="1" applyFont="1" applyBorder="1" applyAlignment="1">
      <alignment horizontal="center" vertical="center" wrapText="1"/>
    </xf>
    <xf numFmtId="0" fontId="2" fillId="0" borderId="3" xfId="0" applyFont="1" applyBorder="1" applyAlignment="1">
      <alignment wrapText="1"/>
    </xf>
    <xf numFmtId="4" fontId="2" fillId="6" borderId="3" xfId="0" quotePrefix="1" applyNumberFormat="1" applyFont="1" applyFill="1" applyBorder="1" applyAlignment="1">
      <alignment horizontal="center" vertical="center" wrapText="1"/>
    </xf>
    <xf numFmtId="4" fontId="2" fillId="6" borderId="1" xfId="0" applyNumberFormat="1" applyFont="1" applyFill="1" applyBorder="1" applyAlignment="1">
      <alignment horizontal="center" vertical="center" wrapText="1"/>
    </xf>
    <xf numFmtId="4" fontId="8" fillId="6" borderId="1" xfId="0" applyNumberFormat="1" applyFont="1" applyFill="1" applyBorder="1" applyAlignment="1">
      <alignment horizontal="center" vertical="center"/>
    </xf>
    <xf numFmtId="4" fontId="5" fillId="6" borderId="1" xfId="0" applyNumberFormat="1" applyFont="1" applyFill="1" applyBorder="1" applyAlignment="1">
      <alignment horizontal="center" vertical="center"/>
    </xf>
    <xf numFmtId="4" fontId="2" fillId="6" borderId="1" xfId="0" applyNumberFormat="1" applyFont="1" applyFill="1" applyBorder="1" applyAlignment="1">
      <alignment horizontal="center" vertical="center"/>
    </xf>
    <xf numFmtId="4" fontId="2" fillId="6" borderId="2" xfId="0" applyNumberFormat="1" applyFont="1" applyFill="1" applyBorder="1" applyAlignment="1">
      <alignment horizontal="center" vertical="center"/>
    </xf>
    <xf numFmtId="4" fontId="2" fillId="6" borderId="4" xfId="0" applyNumberFormat="1" applyFont="1" applyFill="1" applyBorder="1" applyAlignment="1">
      <alignment horizontal="center" vertical="center"/>
    </xf>
    <xf numFmtId="4" fontId="2" fillId="6" borderId="1" xfId="6" applyNumberFormat="1" applyFont="1" applyFill="1" applyBorder="1" applyAlignment="1">
      <alignment horizontal="center" vertical="center"/>
    </xf>
    <xf numFmtId="4" fontId="5" fillId="6" borderId="3" xfId="0" applyNumberFormat="1" applyFont="1" applyFill="1" applyBorder="1" applyAlignment="1">
      <alignment horizontal="center" vertical="center"/>
    </xf>
    <xf numFmtId="4" fontId="2" fillId="6" borderId="3" xfId="0" applyNumberFormat="1" applyFont="1" applyFill="1" applyBorder="1" applyAlignment="1">
      <alignment horizontal="center" vertical="center" wrapText="1"/>
    </xf>
    <xf numFmtId="0" fontId="5" fillId="0" borderId="3" xfId="0" applyFont="1" applyBorder="1" applyAlignment="1">
      <alignment wrapText="1"/>
    </xf>
    <xf numFmtId="4" fontId="6" fillId="0" borderId="1" xfId="6" applyNumberFormat="1" applyFont="1" applyBorder="1" applyAlignment="1">
      <alignment horizontal="right" vertical="center" wrapText="1"/>
    </xf>
    <xf numFmtId="4" fontId="5" fillId="0" borderId="1" xfId="6" applyNumberFormat="1" applyFont="1" applyBorder="1" applyAlignment="1">
      <alignment horizontal="right" vertical="center" wrapText="1"/>
    </xf>
    <xf numFmtId="4" fontId="2" fillId="0" borderId="0" xfId="0" applyNumberFormat="1" applyFont="1" applyAlignment="1">
      <alignment horizontal="right" vertical="center"/>
    </xf>
    <xf numFmtId="4" fontId="2" fillId="4" borderId="4"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 fontId="2" fillId="6" borderId="3" xfId="0" quotePrefix="1" applyNumberFormat="1" applyFont="1" applyFill="1" applyBorder="1" applyAlignment="1">
      <alignment horizontal="right" vertical="center" wrapText="1"/>
    </xf>
    <xf numFmtId="4" fontId="2" fillId="0" borderId="1" xfId="0" applyNumberFormat="1" applyFont="1" applyBorder="1" applyAlignment="1">
      <alignment horizontal="right" vertical="center" wrapText="1"/>
    </xf>
    <xf numFmtId="4" fontId="2" fillId="0" borderId="3" xfId="0" applyNumberFormat="1" applyFont="1" applyBorder="1" applyAlignment="1">
      <alignment horizontal="right" vertical="center" wrapText="1"/>
    </xf>
    <xf numFmtId="4" fontId="8" fillId="2" borderId="1" xfId="0" applyNumberFormat="1" applyFont="1" applyFill="1" applyBorder="1" applyAlignment="1">
      <alignment horizontal="right" vertical="center"/>
    </xf>
    <xf numFmtId="4" fontId="5" fillId="0" borderId="1"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4" fontId="2" fillId="0" borderId="1" xfId="0" applyNumberFormat="1" applyFont="1" applyBorder="1" applyAlignment="1">
      <alignment horizontal="right" vertical="center"/>
    </xf>
    <xf numFmtId="4" fontId="2" fillId="3" borderId="1"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4" fontId="2" fillId="0" borderId="2" xfId="0" applyNumberFormat="1" applyFont="1" applyBorder="1" applyAlignment="1">
      <alignment horizontal="right" vertical="center"/>
    </xf>
    <xf numFmtId="4" fontId="2" fillId="3" borderId="1" xfId="0" applyNumberFormat="1" applyFont="1" applyFill="1" applyBorder="1" applyAlignment="1">
      <alignment horizontal="right" vertical="center" wrapText="1"/>
    </xf>
    <xf numFmtId="4" fontId="2" fillId="3" borderId="2" xfId="0" applyNumberFormat="1" applyFont="1" applyFill="1" applyBorder="1" applyAlignment="1">
      <alignment horizontal="right" vertical="center"/>
    </xf>
    <xf numFmtId="4" fontId="2" fillId="0" borderId="4" xfId="0" applyNumberFormat="1" applyFont="1" applyBorder="1" applyAlignment="1">
      <alignment horizontal="right" vertical="center"/>
    </xf>
    <xf numFmtId="4" fontId="2" fillId="4" borderId="1" xfId="0" applyNumberFormat="1" applyFont="1" applyFill="1" applyBorder="1" applyAlignment="1">
      <alignment horizontal="right" vertical="center" wrapText="1"/>
    </xf>
    <xf numFmtId="4" fontId="8" fillId="0" borderId="1" xfId="0" applyNumberFormat="1" applyFont="1" applyFill="1" applyBorder="1" applyAlignment="1">
      <alignment horizontal="right" vertical="center"/>
    </xf>
    <xf numFmtId="4" fontId="2" fillId="0" borderId="1" xfId="6" applyNumberFormat="1" applyFont="1" applyBorder="1" applyAlignment="1">
      <alignment horizontal="right" vertical="center"/>
    </xf>
    <xf numFmtId="4" fontId="2" fillId="0" borderId="1" xfId="6" applyNumberFormat="1" applyFont="1" applyBorder="1" applyAlignment="1">
      <alignment horizontal="right" vertical="center" wrapText="1"/>
    </xf>
    <xf numFmtId="4" fontId="2" fillId="0" borderId="0" xfId="0" applyNumberFormat="1" applyFont="1" applyBorder="1" applyAlignment="1">
      <alignment horizontal="right" vertical="center"/>
    </xf>
    <xf numFmtId="4" fontId="8" fillId="2" borderId="4" xfId="0" applyNumberFormat="1" applyFont="1" applyFill="1" applyBorder="1" applyAlignment="1">
      <alignment horizontal="right" vertical="center" wrapText="1"/>
    </xf>
    <xf numFmtId="4" fontId="8" fillId="0" borderId="1" xfId="0" applyNumberFormat="1" applyFont="1" applyFill="1" applyBorder="1" applyAlignment="1">
      <alignment horizontal="right" vertical="center" wrapText="1"/>
    </xf>
    <xf numFmtId="4" fontId="2" fillId="0" borderId="1" xfId="0" applyNumberFormat="1" applyFont="1" applyBorder="1" applyAlignment="1">
      <alignment horizontal="right" wrapText="1"/>
    </xf>
    <xf numFmtId="4" fontId="5" fillId="0" borderId="1" xfId="0" applyNumberFormat="1" applyFont="1" applyBorder="1" applyAlignment="1">
      <alignment horizontal="right" vertical="center"/>
    </xf>
    <xf numFmtId="4" fontId="5" fillId="0" borderId="4" xfId="0" applyNumberFormat="1" applyFont="1" applyBorder="1" applyAlignment="1">
      <alignment horizontal="right" vertical="center"/>
    </xf>
    <xf numFmtId="4" fontId="2" fillId="0" borderId="1" xfId="0" applyNumberFormat="1" applyFont="1" applyBorder="1" applyAlignment="1">
      <alignment horizontal="right"/>
    </xf>
    <xf numFmtId="4" fontId="5" fillId="0" borderId="1" xfId="6" applyNumberFormat="1" applyFont="1" applyBorder="1" applyAlignment="1">
      <alignment horizontal="right" vertical="center"/>
    </xf>
    <xf numFmtId="0" fontId="2" fillId="0" borderId="3" xfId="0" applyFont="1" applyBorder="1" applyAlignment="1">
      <alignment horizontal="right" vertical="center"/>
    </xf>
    <xf numFmtId="0" fontId="2" fillId="0" borderId="3" xfId="0" applyFont="1" applyBorder="1" applyAlignment="1">
      <alignment horizontal="left" vertical="center"/>
    </xf>
    <xf numFmtId="2" fontId="2" fillId="6"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xf>
    <xf numFmtId="0" fontId="2" fillId="0" borderId="3" xfId="0" applyFont="1" applyFill="1" applyBorder="1"/>
    <xf numFmtId="0" fontId="2" fillId="6" borderId="3" xfId="0" applyFont="1" applyFill="1" applyBorder="1"/>
    <xf numFmtId="4" fontId="2" fillId="0" borderId="3" xfId="0" applyNumberFormat="1" applyFont="1" applyFill="1" applyBorder="1" applyAlignment="1">
      <alignment horizontal="right" vertical="center" wrapText="1"/>
    </xf>
    <xf numFmtId="4" fontId="2" fillId="0" borderId="3" xfId="0" applyNumberFormat="1" applyFont="1" applyBorder="1" applyAlignment="1">
      <alignment horizontal="right" vertical="center"/>
    </xf>
    <xf numFmtId="4" fontId="2" fillId="0" borderId="3" xfId="0" applyNumberFormat="1" applyFont="1" applyFill="1" applyBorder="1" applyAlignment="1">
      <alignment horizontal="right" vertical="center"/>
    </xf>
    <xf numFmtId="4" fontId="2" fillId="6" borderId="3" xfId="0" applyNumberFormat="1" applyFont="1" applyFill="1" applyBorder="1" applyAlignment="1">
      <alignment horizontal="center" vertical="center"/>
    </xf>
    <xf numFmtId="4" fontId="2" fillId="6" borderId="3" xfId="0" applyNumberFormat="1" applyFont="1" applyFill="1" applyBorder="1" applyAlignment="1">
      <alignment horizontal="right" vertical="center"/>
    </xf>
    <xf numFmtId="49" fontId="2" fillId="3" borderId="3" xfId="0" applyNumberFormat="1" applyFont="1" applyFill="1" applyBorder="1" applyAlignment="1">
      <alignment horizontal="center" vertical="center"/>
    </xf>
    <xf numFmtId="0" fontId="2" fillId="3" borderId="3" xfId="0" applyFont="1" applyFill="1" applyBorder="1" applyAlignment="1">
      <alignment wrapText="1"/>
    </xf>
    <xf numFmtId="0" fontId="2" fillId="3" borderId="3" xfId="0" applyFont="1" applyFill="1" applyBorder="1" applyAlignment="1">
      <alignment horizontal="right" vertical="center"/>
    </xf>
    <xf numFmtId="0" fontId="2" fillId="3" borderId="3" xfId="0" applyFont="1" applyFill="1" applyBorder="1" applyAlignment="1">
      <alignment horizontal="left" vertical="center"/>
    </xf>
    <xf numFmtId="4" fontId="2" fillId="3" borderId="3" xfId="0" applyNumberFormat="1" applyFont="1" applyFill="1" applyBorder="1" applyAlignment="1">
      <alignment horizontal="right" vertical="center"/>
    </xf>
    <xf numFmtId="0" fontId="8" fillId="2" borderId="4" xfId="0" applyFont="1" applyFill="1" applyBorder="1" applyAlignment="1">
      <alignment horizontal="left" vertical="top"/>
    </xf>
    <xf numFmtId="4" fontId="2" fillId="0" borderId="4" xfId="0" applyNumberFormat="1" applyFont="1" applyFill="1" applyBorder="1" applyAlignment="1">
      <alignment horizontal="right" vertical="center" wrapText="1"/>
    </xf>
    <xf numFmtId="0" fontId="8" fillId="2" borderId="1" xfId="0" applyFont="1" applyFill="1" applyBorder="1" applyAlignment="1">
      <alignment vertical="center"/>
    </xf>
    <xf numFmtId="0" fontId="8" fillId="2" borderId="1" xfId="0" applyFont="1" applyFill="1" applyBorder="1" applyAlignment="1"/>
    <xf numFmtId="4" fontId="2" fillId="0" borderId="0" xfId="0" applyNumberFormat="1" applyFont="1" applyFill="1" applyAlignment="1">
      <alignment wrapText="1"/>
    </xf>
    <xf numFmtId="0" fontId="8" fillId="0" borderId="1" xfId="0" applyFont="1" applyFill="1" applyBorder="1" applyAlignment="1">
      <alignment vertical="center"/>
    </xf>
    <xf numFmtId="0" fontId="2" fillId="0" borderId="3" xfId="0" applyFont="1" applyFill="1" applyBorder="1" applyAlignment="1">
      <alignment wrapText="1"/>
    </xf>
    <xf numFmtId="0" fontId="2" fillId="0" borderId="3" xfId="0" applyFont="1" applyBorder="1" applyAlignment="1" applyProtection="1">
      <alignment horizontal="right" vertical="center"/>
      <protection locked="0"/>
    </xf>
    <xf numFmtId="0" fontId="2" fillId="0" borderId="2" xfId="0" applyFont="1" applyFill="1" applyBorder="1" applyAlignment="1">
      <alignment horizontal="right" vertical="center"/>
    </xf>
    <xf numFmtId="0" fontId="2" fillId="0" borderId="2" xfId="0" applyFont="1" applyFill="1" applyBorder="1" applyAlignment="1">
      <alignment horizontal="left" vertical="center"/>
    </xf>
    <xf numFmtId="4" fontId="2" fillId="0" borderId="2" xfId="0" applyNumberFormat="1" applyFont="1" applyFill="1" applyBorder="1" applyAlignment="1">
      <alignment horizontal="right" vertical="center"/>
    </xf>
    <xf numFmtId="49" fontId="2" fillId="0" borderId="16" xfId="0" applyNumberFormat="1" applyFont="1" applyFill="1" applyBorder="1" applyAlignment="1">
      <alignment horizontal="center" vertical="center"/>
    </xf>
    <xf numFmtId="4" fontId="2" fillId="0" borderId="17" xfId="0" applyNumberFormat="1" applyFont="1" applyBorder="1" applyAlignment="1">
      <alignment horizontal="right" vertical="center"/>
    </xf>
    <xf numFmtId="49" fontId="2" fillId="0" borderId="3" xfId="0" applyNumberFormat="1" applyFont="1" applyBorder="1" applyAlignment="1">
      <alignment horizontal="center" vertical="center"/>
    </xf>
    <xf numFmtId="0" fontId="2" fillId="0" borderId="3" xfId="0" applyFont="1" applyBorder="1" applyAlignment="1" applyProtection="1">
      <alignment vertical="top" wrapText="1"/>
      <protection locked="0"/>
    </xf>
    <xf numFmtId="4" fontId="2" fillId="6" borderId="3" xfId="0" applyNumberFormat="1" applyFont="1" applyFill="1" applyBorder="1" applyAlignment="1">
      <alignment horizontal="left" vertical="center" wrapText="1"/>
    </xf>
    <xf numFmtId="4" fontId="2" fillId="0" borderId="3" xfId="0" applyNumberFormat="1" applyFont="1" applyBorder="1" applyAlignment="1">
      <alignment horizontal="right"/>
    </xf>
    <xf numFmtId="4" fontId="2" fillId="6" borderId="2" xfId="0" applyNumberFormat="1" applyFont="1" applyFill="1" applyBorder="1" applyAlignment="1">
      <alignment horizontal="left" vertical="center" wrapText="1"/>
    </xf>
    <xf numFmtId="0" fontId="2" fillId="0" borderId="3" xfId="0" applyFont="1" applyBorder="1" applyAlignment="1">
      <alignment vertical="top" wrapText="1"/>
    </xf>
    <xf numFmtId="49" fontId="2" fillId="3" borderId="3" xfId="0" applyNumberFormat="1" applyFont="1" applyFill="1" applyBorder="1" applyAlignment="1">
      <alignment horizontal="center" vertical="center" wrapText="1"/>
    </xf>
    <xf numFmtId="0" fontId="2" fillId="3" borderId="3" xfId="0" applyFont="1" applyFill="1" applyBorder="1"/>
    <xf numFmtId="4" fontId="2" fillId="3" borderId="2" xfId="0" applyNumberFormat="1" applyFont="1" applyFill="1" applyBorder="1" applyAlignment="1">
      <alignment horizontal="right" vertical="center" wrapText="1"/>
    </xf>
    <xf numFmtId="4" fontId="5" fillId="0" borderId="3" xfId="0" applyNumberFormat="1" applyFont="1" applyBorder="1" applyAlignment="1">
      <alignment horizontal="right" vertical="center"/>
    </xf>
    <xf numFmtId="0" fontId="5" fillId="3" borderId="3" xfId="0" applyFont="1" applyFill="1" applyBorder="1" applyAlignment="1">
      <alignment wrapText="1"/>
    </xf>
    <xf numFmtId="49" fontId="2" fillId="0" borderId="3" xfId="6" applyNumberFormat="1" applyFont="1" applyBorder="1" applyAlignment="1">
      <alignment horizontal="center" vertical="center"/>
    </xf>
    <xf numFmtId="0" fontId="2" fillId="0" borderId="3" xfId="6" applyFont="1" applyBorder="1" applyAlignment="1">
      <alignment wrapText="1"/>
    </xf>
    <xf numFmtId="0" fontId="2" fillId="0" borderId="3" xfId="6" applyFont="1" applyBorder="1" applyAlignment="1">
      <alignment horizontal="right" vertical="center"/>
    </xf>
    <xf numFmtId="0" fontId="2" fillId="0" borderId="3" xfId="6" applyFont="1" applyBorder="1" applyAlignment="1">
      <alignment horizontal="left" vertical="center"/>
    </xf>
    <xf numFmtId="4" fontId="2" fillId="6" borderId="3" xfId="6" applyNumberFormat="1" applyFont="1" applyFill="1" applyBorder="1" applyAlignment="1">
      <alignment horizontal="center" vertical="center"/>
    </xf>
    <xf numFmtId="0" fontId="2" fillId="0" borderId="3" xfId="6" applyFont="1" applyBorder="1"/>
    <xf numFmtId="0" fontId="2" fillId="6" borderId="3" xfId="6" applyFont="1" applyFill="1" applyBorder="1"/>
    <xf numFmtId="4" fontId="2" fillId="0" borderId="3" xfId="6" applyNumberFormat="1" applyFont="1" applyBorder="1" applyAlignment="1">
      <alignment horizontal="right" vertical="center"/>
    </xf>
    <xf numFmtId="0" fontId="2" fillId="0" borderId="3" xfId="6" applyFont="1" applyBorder="1" applyAlignment="1">
      <alignment vertical="center" wrapText="1"/>
    </xf>
    <xf numFmtId="0" fontId="5" fillId="0" borderId="3" xfId="6" applyFont="1" applyBorder="1" applyAlignment="1">
      <alignment wrapText="1"/>
    </xf>
    <xf numFmtId="4" fontId="2" fillId="0" borderId="3" xfId="0" quotePrefix="1" applyNumberFormat="1" applyFont="1" applyFill="1" applyBorder="1" applyAlignment="1">
      <alignment horizontal="right" vertical="center" wrapText="1"/>
    </xf>
    <xf numFmtId="4" fontId="2" fillId="0" borderId="3" xfId="6" applyNumberFormat="1" applyFont="1" applyBorder="1" applyAlignment="1">
      <alignment horizontal="right" vertical="center"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4" fontId="2" fillId="0" borderId="0" xfId="0" applyNumberFormat="1" applyFont="1" applyFill="1" applyBorder="1" applyAlignment="1">
      <alignment horizontal="right" vertical="center" wrapText="1"/>
    </xf>
    <xf numFmtId="4" fontId="8" fillId="0" borderId="0" xfId="0" applyNumberFormat="1" applyFont="1" applyFill="1" applyBorder="1" applyAlignment="1">
      <alignment horizontal="right" vertical="center"/>
    </xf>
    <xf numFmtId="0" fontId="13" fillId="0" borderId="16" xfId="6" applyFont="1" applyBorder="1" applyAlignment="1">
      <alignment horizontal="center" vertical="center"/>
    </xf>
    <xf numFmtId="4" fontId="6" fillId="0" borderId="17" xfId="6" applyNumberFormat="1" applyFont="1" applyBorder="1" applyAlignment="1">
      <alignment horizontal="right" vertical="center" wrapText="1"/>
    </xf>
    <xf numFmtId="0" fontId="5" fillId="0" borderId="16" xfId="6" applyFont="1" applyBorder="1" applyAlignment="1">
      <alignment horizontal="center" vertical="center"/>
    </xf>
    <xf numFmtId="4" fontId="5" fillId="0" borderId="17" xfId="6" applyNumberFormat="1" applyFont="1" applyBorder="1" applyAlignment="1">
      <alignment horizontal="right" vertical="center" wrapText="1"/>
    </xf>
    <xf numFmtId="49" fontId="2" fillId="0" borderId="18" xfId="0" applyNumberFormat="1" applyFont="1" applyBorder="1" applyAlignment="1">
      <alignment horizontal="center" vertical="center"/>
    </xf>
    <xf numFmtId="4" fontId="2" fillId="0" borderId="19" xfId="0" applyNumberFormat="1" applyFont="1" applyBorder="1" applyAlignment="1">
      <alignment horizontal="right" vertical="center"/>
    </xf>
    <xf numFmtId="0" fontId="6" fillId="0" borderId="0" xfId="0" applyFont="1" applyBorder="1" applyAlignment="1">
      <alignment wrapText="1"/>
    </xf>
    <xf numFmtId="4" fontId="7" fillId="0" borderId="0" xfId="0" applyNumberFormat="1" applyFont="1" applyBorder="1" applyAlignment="1">
      <alignment horizontal="right" vertical="center"/>
    </xf>
    <xf numFmtId="49" fontId="5" fillId="0" borderId="18" xfId="0" applyNumberFormat="1" applyFont="1" applyBorder="1" applyAlignment="1">
      <alignment horizontal="center" vertical="center"/>
    </xf>
    <xf numFmtId="0" fontId="5" fillId="0" borderId="0" xfId="0" applyFont="1" applyBorder="1" applyAlignment="1">
      <alignment wrapText="1"/>
    </xf>
    <xf numFmtId="0" fontId="5" fillId="0" borderId="0" xfId="0" applyFont="1" applyBorder="1" applyAlignment="1">
      <alignment horizontal="right" vertical="center"/>
    </xf>
    <xf numFmtId="0" fontId="5" fillId="0" borderId="0" xfId="0" applyFont="1" applyBorder="1" applyAlignment="1">
      <alignment horizontal="left" vertical="center"/>
    </xf>
    <xf numFmtId="4" fontId="5" fillId="0" borderId="0" xfId="0" applyNumberFormat="1" applyFont="1" applyBorder="1" applyAlignment="1">
      <alignment horizontal="right" vertical="center"/>
    </xf>
    <xf numFmtId="49" fontId="8" fillId="2" borderId="20" xfId="0" applyNumberFormat="1" applyFont="1" applyFill="1" applyBorder="1" applyAlignment="1">
      <alignment horizontal="center" vertical="center" wrapText="1"/>
    </xf>
    <xf numFmtId="4" fontId="8" fillId="2" borderId="21" xfId="0" applyNumberFormat="1" applyFont="1" applyFill="1" applyBorder="1" applyAlignment="1">
      <alignment horizontal="right" vertical="center" wrapText="1"/>
    </xf>
    <xf numFmtId="49" fontId="8" fillId="0" borderId="16" xfId="0" applyNumberFormat="1" applyFont="1" applyFill="1" applyBorder="1" applyAlignment="1">
      <alignment horizontal="center" vertical="center" wrapText="1"/>
    </xf>
    <xf numFmtId="4" fontId="2" fillId="0" borderId="17" xfId="0" applyNumberFormat="1" applyFont="1" applyFill="1" applyBorder="1" applyAlignment="1">
      <alignment horizontal="right" vertical="center" wrapText="1"/>
    </xf>
    <xf numFmtId="49" fontId="2" fillId="0" borderId="16" xfId="0" applyNumberFormat="1" applyFont="1" applyBorder="1" applyAlignment="1">
      <alignment horizontal="center" vertical="center" wrapText="1"/>
    </xf>
    <xf numFmtId="4" fontId="2" fillId="0" borderId="17" xfId="0" applyNumberFormat="1" applyFont="1" applyBorder="1" applyAlignment="1">
      <alignment horizontal="right" vertical="center" wrapText="1"/>
    </xf>
    <xf numFmtId="4" fontId="8" fillId="0" borderId="17" xfId="0" applyNumberFormat="1" applyFont="1" applyFill="1" applyBorder="1" applyAlignment="1">
      <alignment horizontal="right" vertical="center" wrapText="1"/>
    </xf>
    <xf numFmtId="49" fontId="8" fillId="2" borderId="16" xfId="0" applyNumberFormat="1" applyFont="1" applyFill="1" applyBorder="1" applyAlignment="1">
      <alignment horizontal="center" vertical="center"/>
    </xf>
    <xf numFmtId="4" fontId="8" fillId="2" borderId="17" xfId="0" applyNumberFormat="1" applyFont="1" applyFill="1" applyBorder="1" applyAlignment="1">
      <alignment horizontal="right" vertical="center"/>
    </xf>
    <xf numFmtId="49" fontId="5" fillId="0" borderId="16" xfId="0" applyNumberFormat="1" applyFont="1" applyFill="1" applyBorder="1" applyAlignment="1">
      <alignment horizontal="center" vertical="center"/>
    </xf>
    <xf numFmtId="4" fontId="5" fillId="0" borderId="17"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49" fontId="2" fillId="0" borderId="16" xfId="0" applyNumberFormat="1" applyFont="1" applyBorder="1" applyAlignment="1">
      <alignment horizontal="center" vertical="center"/>
    </xf>
    <xf numFmtId="4" fontId="5" fillId="0" borderId="17" xfId="0" applyNumberFormat="1" applyFont="1" applyBorder="1" applyAlignment="1">
      <alignment horizontal="right" vertical="center"/>
    </xf>
    <xf numFmtId="49" fontId="2" fillId="0" borderId="22" xfId="0" applyNumberFormat="1" applyFont="1" applyFill="1" applyBorder="1" applyAlignment="1">
      <alignment horizontal="center" vertical="center"/>
    </xf>
    <xf numFmtId="4" fontId="2" fillId="0" borderId="23" xfId="0" applyNumberFormat="1" applyFont="1" applyBorder="1" applyAlignment="1">
      <alignment horizontal="right" vertical="center"/>
    </xf>
    <xf numFmtId="49" fontId="2" fillId="0" borderId="22" xfId="0" applyNumberFormat="1" applyFont="1" applyBorder="1" applyAlignment="1">
      <alignment horizontal="center" vertical="center"/>
    </xf>
    <xf numFmtId="4" fontId="2" fillId="0" borderId="19" xfId="0" applyNumberFormat="1" applyFont="1" applyBorder="1" applyAlignment="1">
      <alignment horizontal="right"/>
    </xf>
    <xf numFmtId="49" fontId="2" fillId="3" borderId="16" xfId="0" applyNumberFormat="1" applyFont="1" applyFill="1" applyBorder="1" applyAlignment="1">
      <alignment horizontal="center" vertical="center"/>
    </xf>
    <xf numFmtId="4" fontId="2" fillId="3" borderId="17" xfId="0" applyNumberFormat="1" applyFont="1" applyFill="1" applyBorder="1" applyAlignment="1">
      <alignment horizontal="right" vertical="center"/>
    </xf>
    <xf numFmtId="49" fontId="2" fillId="3" borderId="22" xfId="0" applyNumberFormat="1" applyFont="1" applyFill="1" applyBorder="1" applyAlignment="1">
      <alignment horizontal="center" vertical="center"/>
    </xf>
    <xf numFmtId="4" fontId="2" fillId="3" borderId="23" xfId="0" applyNumberFormat="1" applyFont="1" applyFill="1" applyBorder="1" applyAlignment="1">
      <alignment horizontal="right" vertical="center"/>
    </xf>
    <xf numFmtId="49" fontId="2" fillId="0" borderId="20" xfId="0" applyNumberFormat="1" applyFont="1" applyBorder="1" applyAlignment="1">
      <alignment horizontal="center" vertical="center"/>
    </xf>
    <xf numFmtId="4" fontId="5" fillId="0" borderId="21" xfId="0" applyNumberFormat="1" applyFont="1" applyBorder="1" applyAlignment="1">
      <alignment horizontal="right" vertical="center"/>
    </xf>
    <xf numFmtId="4" fontId="2" fillId="4" borderId="17" xfId="0" applyNumberFormat="1" applyFont="1" applyFill="1" applyBorder="1" applyAlignment="1">
      <alignment horizontal="right" vertical="center" wrapText="1"/>
    </xf>
    <xf numFmtId="49" fontId="8" fillId="0" borderId="16" xfId="0" applyNumberFormat="1" applyFont="1" applyFill="1" applyBorder="1" applyAlignment="1">
      <alignment horizontal="center" vertical="center"/>
    </xf>
    <xf numFmtId="49" fontId="2" fillId="0" borderId="16" xfId="6" applyNumberFormat="1" applyFont="1" applyBorder="1" applyAlignment="1">
      <alignment horizontal="center" vertical="center"/>
    </xf>
    <xf numFmtId="4" fontId="2" fillId="0" borderId="17" xfId="6" applyNumberFormat="1" applyFont="1" applyBorder="1" applyAlignment="1">
      <alignment horizontal="right" vertical="center"/>
    </xf>
    <xf numFmtId="4" fontId="5" fillId="0" borderId="17" xfId="6" applyNumberFormat="1" applyFont="1" applyBorder="1" applyAlignment="1">
      <alignment horizontal="right" vertical="center"/>
    </xf>
    <xf numFmtId="4" fontId="16" fillId="0" borderId="1" xfId="0" applyNumberFormat="1" applyFont="1" applyFill="1" applyBorder="1" applyAlignment="1">
      <alignment horizontal="right" vertical="center" wrapText="1"/>
    </xf>
    <xf numFmtId="4" fontId="16" fillId="0" borderId="1" xfId="0" applyNumberFormat="1" applyFont="1" applyFill="1" applyBorder="1" applyAlignment="1">
      <alignment horizontal="right" vertical="center"/>
    </xf>
    <xf numFmtId="0" fontId="16" fillId="0" borderId="1" xfId="0" applyFont="1" applyFill="1" applyBorder="1" applyAlignment="1">
      <alignment wrapText="1"/>
    </xf>
    <xf numFmtId="0" fontId="16" fillId="0" borderId="1" xfId="0" applyFont="1" applyFill="1" applyBorder="1" applyAlignment="1">
      <alignment horizontal="right" vertical="center"/>
    </xf>
    <xf numFmtId="0" fontId="16" fillId="0" borderId="1" xfId="0" applyFont="1" applyFill="1" applyBorder="1" applyAlignment="1">
      <alignment horizontal="left" vertical="center"/>
    </xf>
    <xf numFmtId="0" fontId="16" fillId="0" borderId="0" xfId="0" applyFont="1" applyFill="1"/>
    <xf numFmtId="0" fontId="16" fillId="0" borderId="1" xfId="0" applyFont="1" applyFill="1" applyBorder="1" applyAlignment="1">
      <alignment vertical="center" wrapText="1"/>
    </xf>
    <xf numFmtId="49" fontId="16" fillId="0" borderId="16" xfId="0" applyNumberFormat="1" applyFont="1" applyFill="1" applyBorder="1" applyAlignment="1">
      <alignment horizontal="center" vertical="center"/>
    </xf>
    <xf numFmtId="4" fontId="16" fillId="0" borderId="17" xfId="0" applyNumberFormat="1" applyFont="1" applyFill="1" applyBorder="1" applyAlignment="1">
      <alignment horizontal="right" vertical="center"/>
    </xf>
    <xf numFmtId="4" fontId="16" fillId="0" borderId="17" xfId="0" applyNumberFormat="1" applyFont="1" applyFill="1" applyBorder="1" applyAlignment="1">
      <alignment horizontal="right" vertical="center" wrapText="1"/>
    </xf>
    <xf numFmtId="0" fontId="8" fillId="0" borderId="2" xfId="0" applyFont="1" applyBorder="1" applyAlignment="1">
      <alignment wrapText="1"/>
    </xf>
    <xf numFmtId="0" fontId="5" fillId="0" borderId="0" xfId="6" applyFont="1" applyBorder="1" applyAlignment="1">
      <alignment wrapText="1"/>
    </xf>
    <xf numFmtId="0" fontId="6" fillId="0" borderId="0" xfId="6" applyFont="1" applyBorder="1" applyAlignment="1">
      <alignment horizontal="right" vertical="center"/>
    </xf>
    <xf numFmtId="0" fontId="6" fillId="0" borderId="0" xfId="6" applyFont="1" applyBorder="1" applyAlignment="1">
      <alignment horizontal="left" vertical="center"/>
    </xf>
    <xf numFmtId="4" fontId="6" fillId="0" borderId="0" xfId="6" applyNumberFormat="1" applyFont="1" applyBorder="1" applyAlignment="1">
      <alignment horizontal="center" vertical="center" wrapText="1"/>
    </xf>
    <xf numFmtId="0" fontId="6" fillId="0" borderId="0" xfId="6" applyFont="1" applyBorder="1" applyAlignment="1">
      <alignment horizontal="center" vertical="center"/>
    </xf>
    <xf numFmtId="0" fontId="5" fillId="0" borderId="0" xfId="6" applyFont="1" applyBorder="1" applyAlignment="1">
      <alignment horizontal="center" vertical="center"/>
    </xf>
    <xf numFmtId="0" fontId="6" fillId="0" borderId="0" xfId="6" applyFont="1" applyBorder="1" applyAlignment="1">
      <alignment horizontal="center" vertical="center" wrapText="1"/>
    </xf>
    <xf numFmtId="0" fontId="5" fillId="0" borderId="0" xfId="6" applyFont="1" applyBorder="1" applyAlignment="1">
      <alignment horizontal="left" vertical="center"/>
    </xf>
    <xf numFmtId="4" fontId="5" fillId="0" borderId="0" xfId="6" applyNumberFormat="1" applyFont="1" applyBorder="1" applyAlignment="1">
      <alignment horizontal="center" vertical="center" wrapText="1"/>
    </xf>
    <xf numFmtId="49" fontId="2" fillId="0" borderId="0" xfId="6" applyNumberFormat="1" applyFont="1" applyBorder="1" applyAlignment="1">
      <alignment horizontal="center" vertical="center" wrapText="1"/>
    </xf>
    <xf numFmtId="0" fontId="2" fillId="0" borderId="0" xfId="6" applyFont="1" applyBorder="1" applyAlignment="1">
      <alignment horizontal="right" vertical="center" wrapText="1"/>
    </xf>
    <xf numFmtId="0" fontId="2" fillId="0" borderId="0" xfId="6" applyFont="1" applyBorder="1" applyAlignment="1">
      <alignment horizontal="left" vertical="center" wrapText="1"/>
    </xf>
    <xf numFmtId="4" fontId="2" fillId="0" borderId="0" xfId="6" applyNumberFormat="1" applyFont="1" applyBorder="1" applyAlignment="1">
      <alignment horizontal="center" vertical="center" wrapText="1"/>
    </xf>
    <xf numFmtId="0" fontId="2" fillId="0" borderId="0" xfId="6" applyFont="1" applyBorder="1"/>
    <xf numFmtId="49" fontId="2" fillId="0" borderId="0" xfId="6" applyNumberFormat="1" applyFont="1" applyBorder="1" applyAlignment="1">
      <alignment horizontal="center" vertical="center"/>
    </xf>
    <xf numFmtId="0" fontId="2" fillId="0" borderId="0" xfId="6" applyFont="1" applyBorder="1" applyAlignment="1">
      <alignment wrapText="1"/>
    </xf>
    <xf numFmtId="0" fontId="2" fillId="0" borderId="0" xfId="6" applyFont="1" applyBorder="1" applyAlignment="1">
      <alignment horizontal="right" vertical="center"/>
    </xf>
    <xf numFmtId="0" fontId="2" fillId="0" borderId="0" xfId="6" applyFont="1" applyBorder="1" applyAlignment="1">
      <alignment horizontal="left" vertical="center"/>
    </xf>
    <xf numFmtId="4" fontId="2" fillId="0" borderId="0" xfId="6" applyNumberFormat="1" applyFont="1" applyBorder="1" applyAlignment="1">
      <alignment horizontal="center" vertical="center"/>
    </xf>
    <xf numFmtId="0" fontId="8" fillId="0" borderId="1" xfId="6" applyFont="1" applyFill="1" applyBorder="1" applyAlignment="1">
      <alignment vertical="center" wrapText="1"/>
    </xf>
    <xf numFmtId="0" fontId="8" fillId="0" borderId="1" xfId="6" applyFont="1" applyFill="1" applyBorder="1" applyAlignment="1">
      <alignment vertical="center"/>
    </xf>
    <xf numFmtId="4" fontId="2" fillId="0" borderId="1" xfId="6" applyNumberFormat="1" applyFont="1" applyFill="1" applyBorder="1" applyAlignment="1">
      <alignment vertical="center" wrapText="1"/>
    </xf>
    <xf numFmtId="0" fontId="8" fillId="0" borderId="0" xfId="6" applyFont="1" applyFill="1"/>
    <xf numFmtId="0" fontId="2" fillId="6" borderId="0" xfId="0" applyFont="1" applyFill="1" applyBorder="1" applyAlignment="1">
      <alignment horizontal="right" vertical="center"/>
    </xf>
    <xf numFmtId="0" fontId="2" fillId="6" borderId="0" xfId="0" applyFont="1" applyFill="1" applyBorder="1" applyAlignment="1">
      <alignment horizontal="left" vertical="center"/>
    </xf>
    <xf numFmtId="4" fontId="2" fillId="6" borderId="0" xfId="0" applyNumberFormat="1" applyFont="1" applyFill="1" applyBorder="1" applyAlignment="1">
      <alignment horizontal="right" vertical="center"/>
    </xf>
    <xf numFmtId="4" fontId="2" fillId="6" borderId="0" xfId="0" applyNumberFormat="1" applyFont="1" applyFill="1" applyBorder="1" applyAlignment="1">
      <alignment horizontal="center" vertical="center"/>
    </xf>
    <xf numFmtId="4" fontId="2" fillId="6" borderId="19" xfId="0" applyNumberFormat="1" applyFont="1" applyFill="1" applyBorder="1" applyAlignment="1">
      <alignment horizontal="right" vertical="center"/>
    </xf>
    <xf numFmtId="4" fontId="2" fillId="6" borderId="1" xfId="6" applyNumberFormat="1" applyFont="1" applyFill="1" applyBorder="1" applyAlignment="1">
      <alignment horizontal="center" vertical="center" wrapText="1"/>
    </xf>
    <xf numFmtId="4" fontId="2" fillId="0" borderId="3" xfId="0" applyNumberFormat="1" applyFont="1" applyFill="1" applyBorder="1"/>
    <xf numFmtId="4" fontId="2" fillId="3" borderId="3" xfId="0" applyNumberFormat="1" applyFont="1" applyFill="1" applyBorder="1"/>
    <xf numFmtId="4" fontId="2" fillId="0" borderId="3" xfId="6" applyNumberFormat="1" applyFont="1" applyBorder="1"/>
    <xf numFmtId="4" fontId="6" fillId="0" borderId="0" xfId="6" applyNumberFormat="1" applyFont="1" applyBorder="1" applyAlignment="1">
      <alignment horizontal="right" vertical="center" wrapText="1"/>
    </xf>
    <xf numFmtId="4" fontId="5" fillId="0" borderId="0" xfId="6" applyNumberFormat="1" applyFont="1" applyBorder="1" applyAlignment="1">
      <alignment horizontal="right" vertical="center" wrapText="1"/>
    </xf>
    <xf numFmtId="4" fontId="2" fillId="4" borderId="1" xfId="6" applyNumberFormat="1" applyFont="1" applyFill="1" applyBorder="1" applyAlignment="1">
      <alignment horizontal="right" vertical="center" wrapText="1"/>
    </xf>
    <xf numFmtId="4" fontId="2" fillId="0" borderId="0" xfId="6" applyNumberFormat="1" applyFont="1" applyAlignment="1">
      <alignment horizontal="right" vertical="center"/>
    </xf>
    <xf numFmtId="4" fontId="2" fillId="0" borderId="0" xfId="6" applyNumberFormat="1" applyFont="1" applyBorder="1" applyAlignment="1">
      <alignment horizontal="right" vertical="center" wrapText="1"/>
    </xf>
    <xf numFmtId="4" fontId="2" fillId="0" borderId="0" xfId="6" applyNumberFormat="1" applyFont="1" applyBorder="1" applyAlignment="1">
      <alignment horizontal="right" vertical="center"/>
    </xf>
    <xf numFmtId="4" fontId="2" fillId="0" borderId="0" xfId="6" applyNumberFormat="1" applyFont="1" applyAlignment="1">
      <alignment horizontal="right" vertical="center" wrapText="1"/>
    </xf>
    <xf numFmtId="4" fontId="2" fillId="0" borderId="1" xfId="6" applyNumberFormat="1" applyFont="1" applyFill="1" applyBorder="1" applyAlignment="1">
      <alignment horizontal="right" vertical="center" wrapText="1"/>
    </xf>
    <xf numFmtId="4" fontId="6" fillId="0" borderId="0" xfId="6" applyNumberFormat="1" applyFont="1" applyBorder="1" applyAlignment="1">
      <alignment horizontal="right" vertical="center"/>
    </xf>
    <xf numFmtId="4" fontId="8" fillId="4" borderId="1" xfId="6" applyNumberFormat="1" applyFont="1" applyFill="1" applyBorder="1" applyAlignment="1">
      <alignment horizontal="right" vertical="center" wrapText="1"/>
    </xf>
    <xf numFmtId="4" fontId="2" fillId="0" borderId="0" xfId="6" applyNumberFormat="1" applyFont="1" applyBorder="1" applyAlignment="1">
      <alignment horizontal="right"/>
    </xf>
    <xf numFmtId="4" fontId="2" fillId="0" borderId="0" xfId="6" applyNumberFormat="1" applyFont="1" applyAlignment="1">
      <alignment horizontal="right"/>
    </xf>
    <xf numFmtId="4" fontId="8" fillId="0" borderId="1" xfId="6" applyNumberFormat="1" applyFont="1" applyFill="1" applyBorder="1" applyAlignment="1">
      <alignment horizontal="right" vertical="center" wrapText="1"/>
    </xf>
    <xf numFmtId="49" fontId="2" fillId="0" borderId="3" xfId="6" applyNumberFormat="1" applyFont="1" applyBorder="1" applyAlignment="1">
      <alignment horizontal="center" vertical="center" wrapText="1"/>
    </xf>
    <xf numFmtId="0" fontId="2" fillId="0" borderId="3" xfId="6" applyFont="1" applyBorder="1" applyAlignment="1">
      <alignment horizontal="right" vertical="center" wrapText="1"/>
    </xf>
    <xf numFmtId="0" fontId="2" fillId="0" borderId="3" xfId="6" applyFont="1" applyBorder="1" applyAlignment="1">
      <alignment horizontal="left" vertical="center" wrapText="1"/>
    </xf>
    <xf numFmtId="4" fontId="2" fillId="6" borderId="3" xfId="6" applyNumberFormat="1" applyFont="1" applyFill="1" applyBorder="1" applyAlignment="1">
      <alignment horizontal="center" vertical="center" wrapText="1"/>
    </xf>
    <xf numFmtId="0" fontId="2" fillId="0" borderId="3" xfId="6" applyFont="1" applyBorder="1" applyAlignment="1">
      <alignment horizontal="center" vertical="center"/>
    </xf>
    <xf numFmtId="0" fontId="5" fillId="0" borderId="3" xfId="6" applyFont="1" applyBorder="1" applyAlignment="1">
      <alignment horizontal="right" vertical="center"/>
    </xf>
    <xf numFmtId="0" fontId="8" fillId="4" borderId="16" xfId="6" applyFont="1" applyFill="1" applyBorder="1" applyAlignment="1">
      <alignment horizontal="center" vertical="center"/>
    </xf>
    <xf numFmtId="4" fontId="8" fillId="4" borderId="17" xfId="6" applyNumberFormat="1" applyFont="1" applyFill="1" applyBorder="1" applyAlignment="1">
      <alignment horizontal="right" vertical="center" wrapText="1"/>
    </xf>
    <xf numFmtId="0" fontId="2" fillId="0" borderId="22" xfId="6" applyFont="1" applyBorder="1" applyAlignment="1">
      <alignment horizontal="center" vertical="center"/>
    </xf>
    <xf numFmtId="0" fontId="6" fillId="0" borderId="2" xfId="6" applyFont="1" applyBorder="1" applyAlignment="1">
      <alignment horizontal="left" vertical="center"/>
    </xf>
    <xf numFmtId="0" fontId="2" fillId="0" borderId="2" xfId="6" applyFont="1" applyBorder="1" applyAlignment="1">
      <alignment horizontal="right" vertical="center"/>
    </xf>
    <xf numFmtId="0" fontId="2" fillId="0" borderId="2" xfId="6" applyFont="1" applyBorder="1" applyAlignment="1">
      <alignment horizontal="left" vertical="center"/>
    </xf>
    <xf numFmtId="4" fontId="2" fillId="0" borderId="2" xfId="6" applyNumberFormat="1" applyFont="1" applyBorder="1" applyAlignment="1">
      <alignment horizontal="right" vertical="center" wrapText="1"/>
    </xf>
    <xf numFmtId="4" fontId="2" fillId="0" borderId="2" xfId="6" applyNumberFormat="1" applyFont="1" applyBorder="1" applyAlignment="1">
      <alignment horizontal="center" vertical="center" wrapText="1"/>
    </xf>
    <xf numFmtId="4" fontId="2" fillId="0" borderId="23" xfId="6" applyNumberFormat="1" applyFont="1" applyBorder="1" applyAlignment="1">
      <alignment horizontal="right"/>
    </xf>
    <xf numFmtId="0" fontId="2" fillId="0" borderId="18" xfId="6" applyFont="1" applyBorder="1" applyAlignment="1">
      <alignment horizontal="center" vertical="center"/>
    </xf>
    <xf numFmtId="4" fontId="2" fillId="0" borderId="19" xfId="6" applyNumberFormat="1" applyFont="1" applyBorder="1" applyAlignment="1">
      <alignment horizontal="right"/>
    </xf>
    <xf numFmtId="0" fontId="8" fillId="0" borderId="16" xfId="6" applyFont="1" applyFill="1" applyBorder="1" applyAlignment="1">
      <alignment horizontal="center" vertical="center"/>
    </xf>
    <xf numFmtId="4" fontId="8" fillId="0" borderId="17" xfId="6" applyNumberFormat="1" applyFont="1" applyFill="1" applyBorder="1" applyAlignment="1">
      <alignment horizontal="right" vertical="center" wrapText="1"/>
    </xf>
    <xf numFmtId="49" fontId="16" fillId="0" borderId="16" xfId="0" applyNumberFormat="1" applyFont="1" applyFill="1" applyBorder="1" applyAlignment="1">
      <alignment horizontal="center" vertical="center" wrapText="1"/>
    </xf>
    <xf numFmtId="0" fontId="16" fillId="0" borderId="1" xfId="0" applyFont="1" applyFill="1" applyBorder="1" applyAlignment="1">
      <alignment horizontal="right" vertical="center" wrapText="1"/>
    </xf>
    <xf numFmtId="0" fontId="16" fillId="0" borderId="1" xfId="0" applyFont="1" applyFill="1" applyBorder="1" applyAlignment="1">
      <alignment horizontal="left" vertical="center" wrapText="1"/>
    </xf>
    <xf numFmtId="4" fontId="8" fillId="0" borderId="0" xfId="0" applyNumberFormat="1" applyFont="1" applyFill="1" applyBorder="1" applyAlignment="1">
      <alignment horizontal="right" vertical="center" wrapText="1"/>
    </xf>
    <xf numFmtId="0" fontId="13" fillId="0" borderId="22" xfId="6" applyFont="1" applyBorder="1" applyAlignment="1">
      <alignment horizontal="center" vertical="center"/>
    </xf>
    <xf numFmtId="0" fontId="6" fillId="0" borderId="2" xfId="6" applyFont="1" applyBorder="1" applyAlignment="1">
      <alignment horizontal="right" vertical="center"/>
    </xf>
    <xf numFmtId="4" fontId="6" fillId="0" borderId="2" xfId="6" applyNumberFormat="1" applyFont="1" applyBorder="1" applyAlignment="1">
      <alignment horizontal="right" vertical="center" wrapText="1"/>
    </xf>
    <xf numFmtId="4" fontId="6" fillId="0" borderId="2" xfId="6" applyNumberFormat="1" applyFont="1" applyBorder="1" applyAlignment="1">
      <alignment horizontal="center" vertical="center" wrapText="1"/>
    </xf>
    <xf numFmtId="4" fontId="6" fillId="0" borderId="23" xfId="6" applyNumberFormat="1" applyFont="1" applyBorder="1" applyAlignment="1">
      <alignment horizontal="right" vertical="center"/>
    </xf>
    <xf numFmtId="0" fontId="5" fillId="0" borderId="18" xfId="6" applyFont="1" applyBorder="1" applyAlignment="1">
      <alignment horizontal="center" vertical="center"/>
    </xf>
    <xf numFmtId="4" fontId="5" fillId="0" borderId="19" xfId="6" applyNumberFormat="1" applyFont="1" applyBorder="1" applyAlignment="1">
      <alignment horizontal="right"/>
    </xf>
    <xf numFmtId="0" fontId="13" fillId="0" borderId="18" xfId="6" applyFont="1" applyBorder="1" applyAlignment="1">
      <alignment horizontal="center" vertical="center"/>
    </xf>
    <xf numFmtId="4" fontId="6" fillId="0" borderId="19" xfId="6" applyNumberFormat="1" applyFont="1" applyBorder="1" applyAlignment="1">
      <alignment horizontal="right" vertical="center"/>
    </xf>
    <xf numFmtId="49" fontId="2" fillId="0" borderId="16" xfId="6" applyNumberFormat="1" applyFont="1" applyBorder="1" applyAlignment="1">
      <alignment horizontal="center" vertical="center" wrapText="1"/>
    </xf>
    <xf numFmtId="4" fontId="2" fillId="0" borderId="17" xfId="6" applyNumberFormat="1" applyFont="1" applyBorder="1" applyAlignment="1">
      <alignment horizontal="right" vertical="center" wrapText="1"/>
    </xf>
    <xf numFmtId="0" fontId="2" fillId="0" borderId="16" xfId="6" applyFont="1" applyBorder="1" applyAlignment="1">
      <alignment horizontal="center" vertical="center"/>
    </xf>
    <xf numFmtId="49" fontId="2" fillId="0" borderId="18" xfId="6" applyNumberFormat="1" applyFont="1" applyBorder="1" applyAlignment="1">
      <alignment horizontal="center" vertical="center"/>
    </xf>
    <xf numFmtId="4" fontId="2" fillId="6" borderId="0" xfId="6" applyNumberFormat="1" applyFont="1" applyFill="1" applyBorder="1" applyAlignment="1">
      <alignment horizontal="center" vertical="center"/>
    </xf>
    <xf numFmtId="4" fontId="2" fillId="0" borderId="19" xfId="6" applyNumberFormat="1" applyFont="1" applyBorder="1" applyAlignment="1">
      <alignment horizontal="right" vertical="center"/>
    </xf>
    <xf numFmtId="49" fontId="5" fillId="0" borderId="24" xfId="0" applyNumberFormat="1" applyFont="1" applyBorder="1" applyAlignment="1">
      <alignment horizontal="center" vertical="center"/>
    </xf>
    <xf numFmtId="0" fontId="5" fillId="0" borderId="24" xfId="0" applyFont="1" applyBorder="1" applyAlignment="1">
      <alignment horizontal="center" vertical="center" wrapText="1"/>
    </xf>
    <xf numFmtId="0" fontId="5" fillId="0" borderId="24" xfId="0" applyFont="1" applyBorder="1" applyAlignment="1">
      <alignment horizontal="left" vertical="center"/>
    </xf>
    <xf numFmtId="4" fontId="5" fillId="0" borderId="24" xfId="0" applyNumberFormat="1" applyFont="1" applyBorder="1" applyAlignment="1">
      <alignment horizontal="justify" vertical="center"/>
    </xf>
    <xf numFmtId="4" fontId="5" fillId="0" borderId="24" xfId="0" applyNumberFormat="1" applyFont="1" applyBorder="1" applyAlignment="1">
      <alignment horizontal="center" vertical="center" wrapText="1"/>
    </xf>
    <xf numFmtId="0" fontId="6" fillId="0" borderId="2" xfId="6" applyFont="1" applyBorder="1" applyAlignment="1">
      <alignment horizontal="center" vertical="center" wrapText="1"/>
    </xf>
    <xf numFmtId="0" fontId="5" fillId="0" borderId="20" xfId="6" applyFont="1" applyBorder="1" applyAlignment="1">
      <alignment horizontal="center" vertical="center"/>
    </xf>
    <xf numFmtId="0" fontId="6" fillId="0" borderId="4" xfId="6" applyFont="1" applyBorder="1" applyAlignment="1">
      <alignment horizontal="center" vertical="center" wrapText="1"/>
    </xf>
    <xf numFmtId="0" fontId="5" fillId="0" borderId="4" xfId="6" applyFont="1" applyBorder="1" applyAlignment="1">
      <alignment horizontal="left" vertical="center"/>
    </xf>
    <xf numFmtId="0" fontId="5" fillId="0" borderId="4" xfId="6" applyFont="1" applyBorder="1" applyAlignment="1">
      <alignment horizontal="center" vertical="center"/>
    </xf>
    <xf numFmtId="4" fontId="5" fillId="0" borderId="4" xfId="6" applyNumberFormat="1" applyFont="1" applyBorder="1" applyAlignment="1">
      <alignment horizontal="right" vertical="center" wrapText="1"/>
    </xf>
    <xf numFmtId="4" fontId="5" fillId="0" borderId="21" xfId="6" applyNumberFormat="1" applyFont="1" applyBorder="1" applyAlignment="1">
      <alignment horizontal="right"/>
    </xf>
    <xf numFmtId="4" fontId="16" fillId="0" borderId="1" xfId="6" applyNumberFormat="1" applyFont="1" applyBorder="1" applyAlignment="1">
      <alignment horizontal="right" vertical="center" wrapText="1"/>
    </xf>
    <xf numFmtId="0" fontId="5" fillId="0" borderId="3" xfId="6" applyFont="1" applyBorder="1"/>
    <xf numFmtId="0" fontId="2" fillId="0" borderId="3" xfId="3" applyFont="1" applyBorder="1" applyAlignment="1">
      <alignment vertical="top" wrapText="1"/>
    </xf>
    <xf numFmtId="4" fontId="16" fillId="0" borderId="17" xfId="6" applyNumberFormat="1" applyFont="1" applyBorder="1" applyAlignment="1">
      <alignment horizontal="right" vertical="center" wrapText="1"/>
    </xf>
    <xf numFmtId="0" fontId="8" fillId="4" borderId="16" xfId="6" applyFont="1" applyFill="1" applyBorder="1" applyAlignment="1">
      <alignment vertical="center" wrapText="1"/>
    </xf>
    <xf numFmtId="4" fontId="8" fillId="4" borderId="17" xfId="6" applyNumberFormat="1" applyFont="1" applyFill="1" applyBorder="1" applyAlignment="1">
      <alignment vertical="center" wrapText="1"/>
    </xf>
    <xf numFmtId="0" fontId="6" fillId="0" borderId="2" xfId="6" applyFont="1" applyBorder="1" applyAlignment="1">
      <alignment vertical="center"/>
    </xf>
    <xf numFmtId="4" fontId="6" fillId="0" borderId="23" xfId="6" applyNumberFormat="1" applyFont="1" applyBorder="1" applyAlignment="1">
      <alignment horizontal="right" vertical="center" wrapText="1"/>
    </xf>
    <xf numFmtId="4" fontId="5" fillId="0" borderId="19" xfId="6" applyNumberFormat="1" applyFont="1" applyBorder="1" applyAlignment="1">
      <alignment horizontal="right" vertical="center" wrapText="1"/>
    </xf>
    <xf numFmtId="4" fontId="5" fillId="0" borderId="21" xfId="6" applyNumberFormat="1" applyFont="1" applyBorder="1" applyAlignment="1">
      <alignment horizontal="right" vertical="center" wrapText="1"/>
    </xf>
    <xf numFmtId="4" fontId="2" fillId="5" borderId="1" xfId="0" applyNumberFormat="1" applyFont="1" applyFill="1" applyBorder="1" applyAlignment="1">
      <alignment horizontal="right" vertical="center" wrapText="1"/>
    </xf>
    <xf numFmtId="4" fontId="8" fillId="0" borderId="1" xfId="6" applyNumberFormat="1" applyFont="1" applyBorder="1" applyAlignment="1">
      <alignment horizontal="right" vertical="center" wrapText="1"/>
    </xf>
    <xf numFmtId="4" fontId="2" fillId="0" borderId="0" xfId="6" applyNumberFormat="1" applyFont="1" applyFill="1" applyBorder="1" applyAlignment="1">
      <alignment horizontal="right" vertical="center" wrapText="1"/>
    </xf>
    <xf numFmtId="0" fontId="8" fillId="0" borderId="0" xfId="6" applyFont="1" applyFill="1" applyBorder="1"/>
    <xf numFmtId="0" fontId="2" fillId="0" borderId="0" xfId="0" applyFont="1" applyFill="1" applyBorder="1"/>
    <xf numFmtId="4" fontId="8" fillId="4" borderId="1" xfId="6" applyNumberFormat="1" applyFont="1" applyFill="1" applyBorder="1" applyAlignment="1">
      <alignment horizontal="right" vertical="center"/>
    </xf>
    <xf numFmtId="0" fontId="2" fillId="0" borderId="0" xfId="6" applyFont="1" applyFill="1" applyBorder="1" applyAlignment="1">
      <alignment wrapText="1"/>
    </xf>
    <xf numFmtId="0" fontId="2" fillId="0" borderId="0" xfId="6" applyFont="1" applyFill="1" applyBorder="1" applyAlignment="1">
      <alignment horizontal="right" vertical="center"/>
    </xf>
    <xf numFmtId="0" fontId="2" fillId="0" borderId="0" xfId="6" applyFont="1" applyFill="1" applyBorder="1" applyAlignment="1">
      <alignment horizontal="left" vertical="center"/>
    </xf>
    <xf numFmtId="4" fontId="2" fillId="0" borderId="0" xfId="6" applyNumberFormat="1" applyFont="1" applyFill="1" applyBorder="1" applyAlignment="1">
      <alignment horizontal="center" vertical="center" wrapText="1"/>
    </xf>
    <xf numFmtId="4" fontId="2" fillId="0" borderId="0" xfId="6" applyNumberFormat="1" applyFont="1" applyFill="1" applyBorder="1" applyAlignment="1">
      <alignment horizontal="right"/>
    </xf>
    <xf numFmtId="0" fontId="2" fillId="0" borderId="0" xfId="6" applyFont="1" applyFill="1" applyBorder="1"/>
    <xf numFmtId="0" fontId="6" fillId="0" borderId="0" xfId="6" applyFont="1" applyFill="1" applyBorder="1" applyAlignment="1">
      <alignment horizontal="left" vertical="center"/>
    </xf>
    <xf numFmtId="0" fontId="2" fillId="0" borderId="0" xfId="6" applyFont="1" applyFill="1" applyAlignment="1">
      <alignment horizontal="center" vertical="center"/>
    </xf>
    <xf numFmtId="0" fontId="2" fillId="0" borderId="0" xfId="6" applyFont="1" applyFill="1" applyAlignment="1">
      <alignment wrapText="1"/>
    </xf>
    <xf numFmtId="0" fontId="2" fillId="0" borderId="0" xfId="6" applyFont="1" applyFill="1" applyAlignment="1">
      <alignment horizontal="right" vertical="center"/>
    </xf>
    <xf numFmtId="0" fontId="2" fillId="0" borderId="0" xfId="6" applyFont="1" applyFill="1" applyAlignment="1">
      <alignment horizontal="left" vertical="center"/>
    </xf>
    <xf numFmtId="4" fontId="2" fillId="0" borderId="0" xfId="6" applyNumberFormat="1" applyFont="1" applyFill="1" applyAlignment="1">
      <alignment horizontal="right" vertical="center" wrapText="1"/>
    </xf>
    <xf numFmtId="0" fontId="2" fillId="0" borderId="0" xfId="6" applyFont="1" applyFill="1"/>
    <xf numFmtId="0" fontId="8" fillId="0" borderId="22" xfId="6" applyFont="1" applyFill="1" applyBorder="1" applyAlignment="1">
      <alignment horizontal="center" vertical="center"/>
    </xf>
    <xf numFmtId="0" fontId="8" fillId="0" borderId="2" xfId="6" applyFont="1" applyFill="1" applyBorder="1" applyAlignment="1">
      <alignment wrapText="1"/>
    </xf>
    <xf numFmtId="0" fontId="8" fillId="0" borderId="2" xfId="6" applyFont="1" applyFill="1" applyBorder="1" applyAlignment="1">
      <alignment horizontal="right" vertical="center"/>
    </xf>
    <xf numFmtId="0" fontId="8" fillId="0" borderId="2" xfId="6" applyFont="1" applyFill="1" applyBorder="1" applyAlignment="1">
      <alignment horizontal="left" vertical="center"/>
    </xf>
    <xf numFmtId="4" fontId="8" fillId="0" borderId="2" xfId="6" applyNumberFormat="1" applyFont="1" applyFill="1" applyBorder="1" applyAlignment="1">
      <alignment horizontal="right" vertical="center" wrapText="1"/>
    </xf>
    <xf numFmtId="4" fontId="8" fillId="0" borderId="23" xfId="6" applyNumberFormat="1" applyFont="1" applyFill="1" applyBorder="1" applyAlignment="1">
      <alignment horizontal="right" vertical="center"/>
    </xf>
    <xf numFmtId="49" fontId="8" fillId="0" borderId="20" xfId="0" applyNumberFormat="1" applyFont="1" applyFill="1" applyBorder="1" applyAlignment="1">
      <alignment horizontal="center" vertical="center"/>
    </xf>
    <xf numFmtId="0" fontId="8" fillId="0" borderId="4" xfId="0" applyFont="1" applyFill="1" applyBorder="1" applyAlignment="1">
      <alignment vertical="center"/>
    </xf>
    <xf numFmtId="0" fontId="8" fillId="0" borderId="4" xfId="0" applyFont="1" applyFill="1" applyBorder="1" applyAlignment="1">
      <alignment horizontal="right" vertical="center"/>
    </xf>
    <xf numFmtId="0" fontId="8" fillId="0" borderId="4" xfId="0" applyFont="1" applyFill="1" applyBorder="1" applyAlignment="1">
      <alignment horizontal="left" vertical="center"/>
    </xf>
    <xf numFmtId="4" fontId="8" fillId="0" borderId="21" xfId="0" applyNumberFormat="1" applyFont="1" applyFill="1" applyBorder="1" applyAlignment="1">
      <alignment horizontal="right" vertical="center" wrapText="1"/>
    </xf>
    <xf numFmtId="0" fontId="2" fillId="0" borderId="22" xfId="6" applyFont="1" applyFill="1" applyBorder="1" applyAlignment="1">
      <alignment horizontal="center" vertical="center"/>
    </xf>
    <xf numFmtId="0" fontId="2" fillId="0" borderId="2" xfId="6" applyFont="1" applyFill="1" applyBorder="1" applyAlignment="1">
      <alignment wrapText="1"/>
    </xf>
    <xf numFmtId="0" fontId="2" fillId="0" borderId="2" xfId="6" applyFont="1" applyFill="1" applyBorder="1" applyAlignment="1">
      <alignment horizontal="right" vertical="center"/>
    </xf>
    <xf numFmtId="0" fontId="2" fillId="0" borderId="2" xfId="6" applyFont="1" applyFill="1" applyBorder="1" applyAlignment="1">
      <alignment horizontal="left" vertical="center"/>
    </xf>
    <xf numFmtId="4" fontId="2" fillId="0" borderId="2" xfId="6" applyNumberFormat="1" applyFont="1" applyFill="1" applyBorder="1" applyAlignment="1">
      <alignment horizontal="right" vertical="center" wrapText="1"/>
    </xf>
    <xf numFmtId="4" fontId="2" fillId="0" borderId="2" xfId="6" applyNumberFormat="1" applyFont="1" applyFill="1" applyBorder="1" applyAlignment="1">
      <alignment horizontal="center" vertical="center" wrapText="1"/>
    </xf>
    <xf numFmtId="4" fontId="2" fillId="0" borderId="23" xfId="6" applyNumberFormat="1" applyFont="1" applyFill="1" applyBorder="1" applyAlignment="1">
      <alignment horizontal="right" vertical="center" wrapText="1"/>
    </xf>
    <xf numFmtId="0" fontId="2" fillId="0" borderId="18" xfId="6" applyFont="1" applyFill="1" applyBorder="1" applyAlignment="1">
      <alignment horizontal="center" vertical="center"/>
    </xf>
    <xf numFmtId="4" fontId="2" fillId="0" borderId="19" xfId="6" applyNumberFormat="1" applyFont="1" applyFill="1" applyBorder="1" applyAlignment="1">
      <alignment horizontal="right" vertical="center" wrapText="1"/>
    </xf>
    <xf numFmtId="0" fontId="2" fillId="0" borderId="20" xfId="6" applyFont="1" applyFill="1" applyBorder="1" applyAlignment="1">
      <alignment horizontal="center" vertical="center"/>
    </xf>
    <xf numFmtId="0" fontId="2" fillId="0" borderId="4" xfId="6" applyFont="1" applyFill="1" applyBorder="1" applyAlignment="1">
      <alignment wrapText="1"/>
    </xf>
    <xf numFmtId="0" fontId="2" fillId="0" borderId="4" xfId="6" applyFont="1" applyFill="1" applyBorder="1" applyAlignment="1">
      <alignment horizontal="right" vertical="center"/>
    </xf>
    <xf numFmtId="0" fontId="2" fillId="0" borderId="4" xfId="6" applyFont="1" applyFill="1" applyBorder="1" applyAlignment="1">
      <alignment horizontal="left" vertical="center"/>
    </xf>
    <xf numFmtId="4" fontId="2" fillId="0" borderId="4" xfId="6" applyNumberFormat="1" applyFont="1" applyFill="1" applyBorder="1" applyAlignment="1">
      <alignment horizontal="right" vertical="center" wrapText="1"/>
    </xf>
    <xf numFmtId="4" fontId="2" fillId="0" borderId="4" xfId="6" applyNumberFormat="1" applyFont="1" applyFill="1" applyBorder="1" applyAlignment="1">
      <alignment horizontal="center" vertical="center" wrapText="1"/>
    </xf>
    <xf numFmtId="4" fontId="2" fillId="0" borderId="21" xfId="6" applyNumberFormat="1" applyFont="1" applyFill="1" applyBorder="1" applyAlignment="1">
      <alignment horizontal="right" vertical="center" wrapText="1"/>
    </xf>
    <xf numFmtId="0" fontId="8" fillId="2" borderId="16" xfId="6" applyFont="1" applyFill="1" applyBorder="1" applyAlignment="1">
      <alignment horizontal="center" vertical="center"/>
    </xf>
    <xf numFmtId="4" fontId="8" fillId="4" borderId="17" xfId="6" applyNumberFormat="1" applyFont="1" applyFill="1" applyBorder="1" applyAlignment="1">
      <alignment horizontal="right" vertical="center"/>
    </xf>
    <xf numFmtId="4" fontId="8" fillId="0" borderId="17" xfId="6" applyNumberFormat="1" applyFont="1" applyBorder="1" applyAlignment="1">
      <alignment horizontal="right" vertical="center" wrapText="1"/>
    </xf>
    <xf numFmtId="4" fontId="2" fillId="4" borderId="1" xfId="6" applyNumberFormat="1" applyFont="1" applyFill="1" applyBorder="1" applyAlignment="1">
      <alignment horizontal="right" vertical="center"/>
    </xf>
    <xf numFmtId="4" fontId="2" fillId="0" borderId="2" xfId="6" applyNumberFormat="1" applyFont="1" applyFill="1" applyBorder="1" applyAlignment="1">
      <alignment horizontal="right" vertical="center"/>
    </xf>
    <xf numFmtId="4" fontId="2" fillId="0" borderId="23" xfId="6" applyNumberFormat="1" applyFont="1" applyFill="1" applyBorder="1" applyAlignment="1">
      <alignment horizontal="right" vertical="center"/>
    </xf>
    <xf numFmtId="4" fontId="2" fillId="0" borderId="0" xfId="6" applyNumberFormat="1" applyFont="1" applyFill="1" applyBorder="1" applyAlignment="1">
      <alignment horizontal="right" vertical="center"/>
    </xf>
    <xf numFmtId="4" fontId="2" fillId="0" borderId="19" xfId="6" applyNumberFormat="1" applyFont="1" applyFill="1" applyBorder="1" applyAlignment="1">
      <alignment horizontal="right" vertical="center"/>
    </xf>
    <xf numFmtId="4" fontId="2" fillId="0" borderId="1" xfId="6" applyNumberFormat="1" applyFont="1" applyFill="1" applyBorder="1" applyAlignment="1">
      <alignment horizontal="right" vertical="center"/>
    </xf>
    <xf numFmtId="4" fontId="8" fillId="0" borderId="17" xfId="6" applyNumberFormat="1" applyFont="1" applyFill="1" applyBorder="1" applyAlignment="1">
      <alignment horizontal="right" vertical="center"/>
    </xf>
    <xf numFmtId="4" fontId="2" fillId="0" borderId="4" xfId="0" applyNumberFormat="1" applyFont="1" applyFill="1" applyBorder="1" applyAlignment="1">
      <alignment horizontal="right" vertical="center"/>
    </xf>
    <xf numFmtId="4" fontId="8" fillId="0" borderId="21" xfId="0" applyNumberFormat="1" applyFont="1" applyFill="1" applyBorder="1" applyAlignment="1">
      <alignment horizontal="right" vertical="center"/>
    </xf>
    <xf numFmtId="4" fontId="2" fillId="0" borderId="4" xfId="6" applyNumberFormat="1" applyFont="1" applyFill="1" applyBorder="1" applyAlignment="1">
      <alignment horizontal="right" vertical="center"/>
    </xf>
    <xf numFmtId="4" fontId="2" fillId="0" borderId="21" xfId="6" applyNumberFormat="1" applyFont="1" applyFill="1" applyBorder="1" applyAlignment="1">
      <alignment horizontal="right" vertical="center"/>
    </xf>
    <xf numFmtId="4" fontId="5" fillId="0" borderId="0" xfId="6" applyNumberFormat="1" applyFont="1" applyBorder="1" applyAlignment="1">
      <alignment horizontal="right" vertical="center"/>
    </xf>
    <xf numFmtId="4" fontId="6" fillId="0" borderId="2" xfId="6" applyNumberFormat="1" applyFont="1" applyBorder="1" applyAlignment="1">
      <alignment horizontal="right" vertical="center"/>
    </xf>
    <xf numFmtId="4" fontId="5" fillId="0" borderId="19" xfId="6" applyNumberFormat="1" applyFont="1" applyBorder="1" applyAlignment="1">
      <alignment horizontal="right" vertical="center"/>
    </xf>
    <xf numFmtId="0" fontId="8" fillId="0" borderId="1" xfId="6" applyFont="1" applyFill="1" applyBorder="1" applyAlignment="1">
      <alignment wrapText="1"/>
    </xf>
    <xf numFmtId="0" fontId="8" fillId="0" borderId="1" xfId="6" applyFont="1" applyFill="1" applyBorder="1" applyAlignment="1">
      <alignment horizontal="right" vertical="center"/>
    </xf>
    <xf numFmtId="0" fontId="8" fillId="0" borderId="1" xfId="6" applyFont="1" applyFill="1" applyBorder="1" applyAlignment="1">
      <alignment horizontal="left" vertical="center"/>
    </xf>
    <xf numFmtId="4" fontId="8" fillId="0" borderId="1" xfId="6" applyNumberFormat="1" applyFont="1" applyFill="1" applyBorder="1" applyAlignment="1">
      <alignment horizontal="right" vertical="center"/>
    </xf>
    <xf numFmtId="4" fontId="8" fillId="0" borderId="2" xfId="6" applyNumberFormat="1" applyFont="1" applyFill="1" applyBorder="1" applyAlignment="1">
      <alignment horizontal="right" vertical="center"/>
    </xf>
    <xf numFmtId="4" fontId="5" fillId="0" borderId="24" xfId="0" applyNumberFormat="1" applyFont="1" applyBorder="1" applyAlignment="1">
      <alignment horizontal="justify" vertical="center" wrapText="1"/>
    </xf>
    <xf numFmtId="0" fontId="2" fillId="0" borderId="3" xfId="7" applyFont="1" applyBorder="1" applyAlignment="1">
      <alignment horizontal="left" vertical="top" wrapText="1"/>
    </xf>
    <xf numFmtId="0" fontId="6" fillId="0" borderId="4" xfId="6" applyFont="1" applyBorder="1" applyAlignment="1">
      <alignment horizontal="right" vertical="center"/>
    </xf>
    <xf numFmtId="0" fontId="6" fillId="0" borderId="4" xfId="6" applyFont="1" applyBorder="1" applyAlignment="1">
      <alignment horizontal="left" vertical="center"/>
    </xf>
    <xf numFmtId="4" fontId="6" fillId="0" borderId="4" xfId="6" applyNumberFormat="1" applyFont="1" applyBorder="1" applyAlignment="1">
      <alignment horizontal="right" vertical="center"/>
    </xf>
    <xf numFmtId="4" fontId="6" fillId="0" borderId="21" xfId="6" applyNumberFormat="1" applyFont="1" applyBorder="1" applyAlignment="1">
      <alignment horizontal="right" vertical="center"/>
    </xf>
    <xf numFmtId="4" fontId="6" fillId="0" borderId="19" xfId="6" applyNumberFormat="1" applyFont="1" applyBorder="1" applyAlignment="1">
      <alignment horizontal="right" vertical="center" wrapText="1"/>
    </xf>
    <xf numFmtId="4" fontId="6" fillId="0" borderId="4" xfId="6" applyNumberFormat="1" applyFont="1" applyBorder="1" applyAlignment="1">
      <alignment horizontal="right" vertical="center" wrapText="1"/>
    </xf>
    <xf numFmtId="4" fontId="6" fillId="0" borderId="21" xfId="6" applyNumberFormat="1" applyFont="1" applyBorder="1" applyAlignment="1">
      <alignment horizontal="right" vertical="center" wrapText="1"/>
    </xf>
    <xf numFmtId="0" fontId="2" fillId="0" borderId="3" xfId="0" applyFont="1" applyBorder="1" applyAlignment="1">
      <alignment horizontal="center" vertical="center"/>
    </xf>
    <xf numFmtId="0" fontId="2" fillId="0" borderId="3" xfId="1" applyFont="1" applyBorder="1" applyAlignment="1">
      <alignment vertical="top" wrapText="1"/>
    </xf>
    <xf numFmtId="0" fontId="25" fillId="0" borderId="0" xfId="0" applyFont="1"/>
    <xf numFmtId="0" fontId="26" fillId="0" borderId="8" xfId="1" applyFont="1" applyBorder="1" applyAlignment="1">
      <alignment horizontal="center" vertical="center" wrapText="1"/>
    </xf>
    <xf numFmtId="0" fontId="26" fillId="0" borderId="9" xfId="1" applyFont="1" applyBorder="1" applyAlignment="1">
      <alignment horizontal="center" vertical="center" wrapText="1"/>
    </xf>
    <xf numFmtId="0" fontId="27" fillId="0" borderId="10" xfId="6" applyFont="1" applyBorder="1" applyAlignment="1">
      <alignment horizontal="center" wrapText="1"/>
    </xf>
    <xf numFmtId="0" fontId="27" fillId="0" borderId="5" xfId="1" applyFont="1" applyBorder="1" applyAlignment="1">
      <alignment horizontal="center" vertical="top" wrapText="1"/>
    </xf>
    <xf numFmtId="0" fontId="27" fillId="0" borderId="3" xfId="1" applyFont="1" applyBorder="1" applyAlignment="1">
      <alignment vertical="top" wrapText="1"/>
    </xf>
    <xf numFmtId="4" fontId="27" fillId="0" borderId="11" xfId="1" applyNumberFormat="1" applyFont="1" applyBorder="1" applyAlignment="1">
      <alignment horizontal="right" vertical="top" wrapText="1"/>
    </xf>
    <xf numFmtId="0" fontId="27" fillId="0" borderId="13" xfId="1" applyFont="1" applyBorder="1" applyAlignment="1">
      <alignment horizontal="center" vertical="top" wrapText="1"/>
    </xf>
    <xf numFmtId="0" fontId="27" fillId="0" borderId="14" xfId="1" applyFont="1" applyBorder="1" applyAlignment="1">
      <alignment vertical="top" wrapText="1"/>
    </xf>
    <xf numFmtId="4" fontId="27" fillId="0" borderId="15" xfId="1" applyNumberFormat="1" applyFont="1" applyBorder="1" applyAlignment="1">
      <alignment horizontal="right" vertical="top" wrapText="1"/>
    </xf>
    <xf numFmtId="0" fontId="24" fillId="0" borderId="6" xfId="1" applyFont="1" applyBorder="1"/>
    <xf numFmtId="0" fontId="24" fillId="0" borderId="12" xfId="1" applyFont="1" applyBorder="1"/>
    <xf numFmtId="0" fontId="21" fillId="0" borderId="0" xfId="6" applyFont="1" applyAlignment="1">
      <alignment horizontal="center"/>
    </xf>
    <xf numFmtId="4" fontId="2" fillId="0" borderId="0" xfId="0" applyNumberFormat="1" applyFont="1" applyBorder="1" applyAlignment="1">
      <alignment horizontal="left" vertical="center"/>
    </xf>
    <xf numFmtId="4" fontId="2" fillId="0" borderId="19"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9" xfId="0" applyNumberFormat="1" applyFont="1" applyBorder="1" applyAlignment="1">
      <alignment horizontal="left" vertical="center"/>
    </xf>
    <xf numFmtId="4" fontId="5" fillId="0" borderId="0" xfId="0" applyNumberFormat="1" applyFont="1" applyBorder="1" applyAlignment="1">
      <alignment horizontal="left" vertical="center"/>
    </xf>
    <xf numFmtId="4" fontId="5" fillId="0" borderId="19"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19" xfId="0" applyNumberFormat="1" applyFont="1" applyBorder="1" applyAlignment="1">
      <alignment horizontal="left" vertical="center"/>
    </xf>
    <xf numFmtId="49" fontId="2" fillId="0" borderId="0"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0" fontId="5" fillId="6" borderId="0" xfId="0" applyFont="1" applyFill="1" applyBorder="1" applyAlignment="1">
      <alignment horizontal="left" vertical="top"/>
    </xf>
    <xf numFmtId="0" fontId="5" fillId="6" borderId="0" xfId="0" applyFont="1" applyFill="1" applyBorder="1" applyAlignment="1">
      <alignment horizontal="justify" vertical="top"/>
    </xf>
    <xf numFmtId="0" fontId="5" fillId="6" borderId="19" xfId="0" applyFont="1" applyFill="1" applyBorder="1" applyAlignment="1">
      <alignment horizontal="justify" vertical="top"/>
    </xf>
    <xf numFmtId="0" fontId="7" fillId="0" borderId="0" xfId="6" applyFont="1" applyBorder="1" applyAlignment="1">
      <alignment horizontal="left" vertical="center" wrapText="1"/>
    </xf>
    <xf numFmtId="0" fontId="7" fillId="0" borderId="19" xfId="6" applyFont="1" applyBorder="1" applyAlignment="1">
      <alignment horizontal="left" vertical="center" wrapText="1"/>
    </xf>
    <xf numFmtId="0" fontId="7" fillId="6" borderId="0" xfId="6" applyFont="1" applyFill="1" applyBorder="1" applyAlignment="1">
      <alignment horizontal="left" vertical="center" wrapText="1"/>
    </xf>
    <xf numFmtId="0" fontId="7" fillId="6" borderId="19" xfId="6" applyFont="1" applyFill="1" applyBorder="1" applyAlignment="1">
      <alignment horizontal="left" vertical="center" wrapText="1"/>
    </xf>
  </cellXfs>
  <cellStyles count="9">
    <cellStyle name="Navadno" xfId="0" builtinId="0"/>
    <cellStyle name="Navadno 2" xfId="6"/>
    <cellStyle name="Navadno 3" xfId="8"/>
    <cellStyle name="Normal 2" xfId="1"/>
    <cellStyle name="Normal 3" xfId="2"/>
    <cellStyle name="Normal 4" xfId="3"/>
    <cellStyle name="Normal 5" xfId="4"/>
    <cellStyle name="Normal 6" xfId="5"/>
    <cellStyle name="Normal_511-Popis-vrat Gašper"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abSelected="1" workbookViewId="0"/>
  </sheetViews>
  <sheetFormatPr defaultRowHeight="12.75" x14ac:dyDescent="0.2"/>
  <cols>
    <col min="1" max="1" width="17.28515625" style="103" bestFit="1" customWidth="1"/>
    <col min="2" max="2" width="42.85546875" style="103" customWidth="1"/>
    <col min="3" max="3" width="21" style="103" customWidth="1"/>
    <col min="4" max="16384" width="9.140625" style="103"/>
  </cols>
  <sheetData>
    <row r="1" spans="1:3" ht="14.25" x14ac:dyDescent="0.2">
      <c r="A1" s="99"/>
      <c r="B1" s="99"/>
    </row>
    <row r="2" spans="1:3" ht="18" x14ac:dyDescent="0.25">
      <c r="A2" s="468" t="s">
        <v>254</v>
      </c>
      <c r="B2" s="468"/>
      <c r="C2" s="468"/>
    </row>
    <row r="3" spans="1:3" ht="14.25" x14ac:dyDescent="0.2">
      <c r="A3" s="99"/>
      <c r="B3" s="99"/>
    </row>
    <row r="4" spans="1:3" ht="14.25" x14ac:dyDescent="0.2">
      <c r="A4" s="99"/>
      <c r="B4" s="99"/>
    </row>
    <row r="5" spans="1:3" ht="14.25" x14ac:dyDescent="0.2">
      <c r="A5" s="99"/>
      <c r="B5" s="99"/>
    </row>
    <row r="6" spans="1:3" ht="18" x14ac:dyDescent="0.25">
      <c r="A6" s="100" t="s">
        <v>387</v>
      </c>
      <c r="B6" s="99"/>
    </row>
    <row r="7" spans="1:3" ht="14.25" x14ac:dyDescent="0.2">
      <c r="A7" s="99"/>
      <c r="B7" s="99"/>
    </row>
    <row r="8" spans="1:3" ht="18" x14ac:dyDescent="0.25">
      <c r="A8" s="102" t="s">
        <v>386</v>
      </c>
      <c r="B8" s="101"/>
    </row>
    <row r="9" spans="1:3" ht="12.75" customHeight="1" x14ac:dyDescent="0.25">
      <c r="A9" s="101"/>
      <c r="B9" s="101"/>
    </row>
    <row r="10" spans="1:3" ht="15" thickBot="1" x14ac:dyDescent="0.25">
      <c r="A10" s="104"/>
      <c r="B10" s="105"/>
      <c r="C10" s="104"/>
    </row>
    <row r="11" spans="1:3" ht="30" x14ac:dyDescent="0.2">
      <c r="A11" s="457" t="s">
        <v>255</v>
      </c>
      <c r="B11" s="458" t="s">
        <v>256</v>
      </c>
      <c r="C11" s="459" t="s">
        <v>388</v>
      </c>
    </row>
    <row r="12" spans="1:3" ht="15" x14ac:dyDescent="0.2">
      <c r="A12" s="460" t="s">
        <v>111</v>
      </c>
      <c r="B12" s="461" t="s">
        <v>248</v>
      </c>
      <c r="C12" s="462">
        <f>+'A - Predelava VKL'!I296</f>
        <v>0</v>
      </c>
    </row>
    <row r="13" spans="1:3" ht="15" x14ac:dyDescent="0.2">
      <c r="A13" s="460" t="s">
        <v>227</v>
      </c>
      <c r="B13" s="461" t="s">
        <v>257</v>
      </c>
      <c r="C13" s="462">
        <f>+'B - RECI kanal'!I80</f>
        <v>0</v>
      </c>
    </row>
    <row r="14" spans="1:3" ht="15" x14ac:dyDescent="0.2">
      <c r="A14" s="460" t="s">
        <v>231</v>
      </c>
      <c r="B14" s="461" t="s">
        <v>258</v>
      </c>
      <c r="C14" s="462">
        <f>+'C - PLINOVOD-ZP_(VKL)'!H51</f>
        <v>0</v>
      </c>
    </row>
    <row r="15" spans="1:3" ht="15" x14ac:dyDescent="0.2">
      <c r="A15" s="460" t="s">
        <v>232</v>
      </c>
      <c r="B15" s="461" t="s">
        <v>259</v>
      </c>
      <c r="C15" s="462">
        <f>+'D - PLINOVOD-ZP_(BKG)'!H61</f>
        <v>0</v>
      </c>
    </row>
    <row r="16" spans="1:3" ht="15" x14ac:dyDescent="0.2">
      <c r="A16" s="460" t="s">
        <v>8</v>
      </c>
      <c r="B16" s="461" t="s">
        <v>260</v>
      </c>
      <c r="C16" s="462">
        <f>+'E - PLINOVOD-UNP'!H64</f>
        <v>0</v>
      </c>
    </row>
    <row r="17" spans="1:3" ht="15" x14ac:dyDescent="0.2">
      <c r="A17" s="460" t="s">
        <v>239</v>
      </c>
      <c r="B17" s="461" t="s">
        <v>222</v>
      </c>
      <c r="C17" s="462">
        <f>+'F - KomprimiranZrak'!H54</f>
        <v>0</v>
      </c>
    </row>
    <row r="18" spans="1:3" ht="15" x14ac:dyDescent="0.2">
      <c r="A18" s="460" t="s">
        <v>242</v>
      </c>
      <c r="B18" s="461" t="s">
        <v>221</v>
      </c>
      <c r="C18" s="462">
        <f>+'G - ELKO'!H58</f>
        <v>0</v>
      </c>
    </row>
    <row r="19" spans="1:3" ht="15" x14ac:dyDescent="0.2">
      <c r="A19" s="460" t="s">
        <v>246</v>
      </c>
      <c r="B19" s="461" t="s">
        <v>261</v>
      </c>
      <c r="C19" s="462">
        <f>+'H - SPLOŠNO'!F30</f>
        <v>0</v>
      </c>
    </row>
    <row r="20" spans="1:3" ht="15.75" thickBot="1" x14ac:dyDescent="0.25">
      <c r="A20" s="463"/>
      <c r="B20" s="464"/>
      <c r="C20" s="465"/>
    </row>
    <row r="21" spans="1:3" s="456" customFormat="1" ht="16.5" thickTop="1" thickBot="1" x14ac:dyDescent="0.25">
      <c r="A21" s="466"/>
      <c r="B21" s="467" t="s">
        <v>425</v>
      </c>
      <c r="C21" s="106">
        <f>SUM(C12:C20)</f>
        <v>0</v>
      </c>
    </row>
    <row r="24" spans="1:3" ht="18" x14ac:dyDescent="0.25">
      <c r="A24" s="93"/>
      <c r="B24" s="94"/>
    </row>
    <row r="25" spans="1:3" ht="14.25" x14ac:dyDescent="0.2">
      <c r="A25" s="95" t="s">
        <v>381</v>
      </c>
      <c r="B25" s="96"/>
    </row>
    <row r="26" spans="1:3" ht="14.25" x14ac:dyDescent="0.2">
      <c r="A26" s="97"/>
      <c r="B26" s="96"/>
    </row>
    <row r="27" spans="1:3" ht="14.25" x14ac:dyDescent="0.2">
      <c r="A27" s="97"/>
      <c r="B27" s="96"/>
      <c r="C27" s="98" t="s">
        <v>382</v>
      </c>
    </row>
    <row r="28" spans="1:3" ht="14.25" x14ac:dyDescent="0.2">
      <c r="A28" s="97"/>
      <c r="B28" s="96"/>
      <c r="C28" s="98" t="s">
        <v>384</v>
      </c>
    </row>
    <row r="29" spans="1:3" ht="14.25" x14ac:dyDescent="0.2">
      <c r="A29" s="97"/>
      <c r="C29" s="98"/>
    </row>
    <row r="30" spans="1:3" ht="14.25" x14ac:dyDescent="0.2">
      <c r="A30" s="97" t="s">
        <v>383</v>
      </c>
      <c r="C30" s="98"/>
    </row>
    <row r="31" spans="1:3" ht="14.25" x14ac:dyDescent="0.2">
      <c r="A31" s="97"/>
      <c r="C31" s="98"/>
    </row>
    <row r="32" spans="1:3" ht="14.25" x14ac:dyDescent="0.2">
      <c r="A32" s="97"/>
      <c r="C32" s="98" t="s">
        <v>382</v>
      </c>
    </row>
    <row r="33" spans="1:3" ht="14.25" x14ac:dyDescent="0.2">
      <c r="A33" s="97"/>
      <c r="C33" s="98" t="s">
        <v>385</v>
      </c>
    </row>
    <row r="34" spans="1:3" ht="14.25" x14ac:dyDescent="0.2">
      <c r="A34" s="97"/>
    </row>
    <row r="35" spans="1:3" ht="14.25" x14ac:dyDescent="0.2">
      <c r="A35" s="95"/>
    </row>
    <row r="36" spans="1:3" ht="14.25" x14ac:dyDescent="0.2">
      <c r="A36" s="99"/>
      <c r="B36" s="99"/>
    </row>
  </sheetData>
  <mergeCells count="1">
    <mergeCell ref="A2:C2"/>
  </mergeCells>
  <pageMargins left="0.70866141732283472" right="0.70866141732283472" top="1.55" bottom="0.74803149606299213" header="0.31496062992125984" footer="0.31496062992125984"/>
  <pageSetup paperSize="9" orientation="portrait" r:id="rId1"/>
  <headerFooter>
    <oddHeader xml:space="preserve">&amp;RNaziv načrta: TE-TOL - Zamenjava gorilnikov na obeh kotlih VKL v NTK
Št. Načrta (IEM): 813/21
Izdaja/verzija: 1
Datum: Februar 2022
Pripravil: IEM
</oddHeader>
    <oddFooter>&amp;L&amp;F&amp;CStran &amp;P od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6"/>
  <sheetViews>
    <sheetView zoomScale="145" zoomScaleNormal="145" workbookViewId="0"/>
  </sheetViews>
  <sheetFormatPr defaultColWidth="9.140625" defaultRowHeight="12.75" x14ac:dyDescent="0.2"/>
  <cols>
    <col min="1" max="1" width="9.5703125" style="22" customWidth="1"/>
    <col min="2" max="2" width="47.42578125" style="20" customWidth="1"/>
    <col min="3" max="3" width="5.5703125" style="25" customWidth="1"/>
    <col min="4" max="4" width="8.5703125" style="26" customWidth="1"/>
    <col min="5" max="5" width="16" style="133" customWidth="1"/>
    <col min="6" max="6" width="10.140625" style="21" customWidth="1"/>
    <col min="7" max="9" width="16.85546875" style="133" customWidth="1"/>
    <col min="10" max="10" width="34.7109375" style="17" customWidth="1"/>
    <col min="11" max="11" width="10.7109375" style="17" customWidth="1"/>
    <col min="12" max="16384" width="9.140625" style="17"/>
  </cols>
  <sheetData>
    <row r="1" spans="1:9" s="43" customFormat="1" ht="34.5" x14ac:dyDescent="0.2">
      <c r="A1" s="219" t="s">
        <v>111</v>
      </c>
      <c r="B1" s="41" t="s">
        <v>112</v>
      </c>
      <c r="C1" s="40"/>
      <c r="D1" s="41"/>
      <c r="E1" s="131"/>
      <c r="F1" s="42"/>
      <c r="G1" s="131"/>
      <c r="H1" s="131"/>
      <c r="I1" s="220"/>
    </row>
    <row r="2" spans="1:9" s="34" customFormat="1" ht="17.25" customHeight="1" x14ac:dyDescent="0.2">
      <c r="A2" s="221" t="s">
        <v>220</v>
      </c>
      <c r="B2" s="39" t="s">
        <v>248</v>
      </c>
      <c r="C2" s="32"/>
      <c r="D2" s="31"/>
      <c r="E2" s="132"/>
      <c r="F2" s="33"/>
      <c r="G2" s="132"/>
      <c r="H2" s="132"/>
      <c r="I2" s="222"/>
    </row>
    <row r="3" spans="1:9" x14ac:dyDescent="0.2">
      <c r="A3" s="223"/>
      <c r="B3" s="88"/>
      <c r="C3" s="89"/>
      <c r="D3" s="90"/>
      <c r="E3" s="153"/>
      <c r="F3" s="91"/>
      <c r="G3" s="153"/>
      <c r="H3" s="153"/>
      <c r="I3" s="224"/>
    </row>
    <row r="4" spans="1:9" ht="18.75" x14ac:dyDescent="0.3">
      <c r="A4" s="223"/>
      <c r="B4" s="225" t="s">
        <v>9</v>
      </c>
      <c r="C4" s="89"/>
      <c r="D4" s="90"/>
      <c r="E4" s="226" t="s">
        <v>6</v>
      </c>
      <c r="F4" s="473"/>
      <c r="G4" s="473"/>
      <c r="H4" s="473"/>
      <c r="I4" s="474"/>
    </row>
    <row r="5" spans="1:9" ht="18.75" x14ac:dyDescent="0.3">
      <c r="A5" s="223"/>
      <c r="B5" s="225" t="s">
        <v>90</v>
      </c>
      <c r="C5" s="89"/>
      <c r="D5" s="90"/>
      <c r="E5" s="226" t="s">
        <v>6</v>
      </c>
      <c r="F5" s="471"/>
      <c r="G5" s="471"/>
      <c r="H5" s="471"/>
      <c r="I5" s="472"/>
    </row>
    <row r="6" spans="1:9" ht="37.5" x14ac:dyDescent="0.3">
      <c r="A6" s="223"/>
      <c r="B6" s="225" t="s">
        <v>91</v>
      </c>
      <c r="C6" s="89"/>
      <c r="D6" s="90"/>
      <c r="E6" s="153" t="s">
        <v>6</v>
      </c>
      <c r="F6" s="477"/>
      <c r="G6" s="477"/>
      <c r="H6" s="477"/>
      <c r="I6" s="478"/>
    </row>
    <row r="7" spans="1:9" x14ac:dyDescent="0.2">
      <c r="A7" s="223"/>
      <c r="B7" s="88" t="s">
        <v>6</v>
      </c>
      <c r="C7" s="89"/>
      <c r="D7" s="90"/>
      <c r="E7" s="153" t="s">
        <v>6</v>
      </c>
      <c r="F7" s="475"/>
      <c r="G7" s="475"/>
      <c r="H7" s="475"/>
      <c r="I7" s="476"/>
    </row>
    <row r="8" spans="1:9" s="24" customFormat="1" x14ac:dyDescent="0.2">
      <c r="A8" s="227"/>
      <c r="B8" s="228" t="s">
        <v>81</v>
      </c>
      <c r="C8" s="229"/>
      <c r="D8" s="230"/>
      <c r="E8" s="231" t="s">
        <v>6</v>
      </c>
      <c r="F8" s="475"/>
      <c r="G8" s="475"/>
      <c r="H8" s="475"/>
      <c r="I8" s="476"/>
    </row>
    <row r="9" spans="1:9" x14ac:dyDescent="0.2">
      <c r="A9" s="223"/>
      <c r="B9" s="88" t="s">
        <v>82</v>
      </c>
      <c r="C9" s="89"/>
      <c r="D9" s="90"/>
      <c r="E9" s="153"/>
      <c r="F9" s="475"/>
      <c r="G9" s="475"/>
      <c r="H9" s="475"/>
      <c r="I9" s="476"/>
    </row>
    <row r="10" spans="1:9" ht="25.5" x14ac:dyDescent="0.2">
      <c r="A10" s="223"/>
      <c r="B10" s="88" t="s">
        <v>98</v>
      </c>
      <c r="C10" s="89"/>
      <c r="D10" s="90"/>
      <c r="E10" s="153"/>
      <c r="F10" s="469"/>
      <c r="G10" s="469"/>
      <c r="H10" s="469"/>
      <c r="I10" s="470"/>
    </row>
    <row r="11" spans="1:9" x14ac:dyDescent="0.2">
      <c r="A11" s="223"/>
      <c r="B11" s="88" t="s">
        <v>92</v>
      </c>
      <c r="C11" s="89"/>
      <c r="D11" s="90"/>
      <c r="E11" s="153"/>
      <c r="F11" s="469"/>
      <c r="G11" s="469"/>
      <c r="H11" s="469"/>
      <c r="I11" s="470"/>
    </row>
    <row r="12" spans="1:9" x14ac:dyDescent="0.2">
      <c r="A12" s="223"/>
      <c r="B12" s="88" t="s">
        <v>83</v>
      </c>
      <c r="C12" s="89"/>
      <c r="D12" s="90"/>
      <c r="E12" s="153"/>
      <c r="F12" s="469"/>
      <c r="G12" s="469"/>
      <c r="H12" s="469"/>
      <c r="I12" s="470"/>
    </row>
    <row r="13" spans="1:9" x14ac:dyDescent="0.2">
      <c r="A13" s="223"/>
      <c r="B13" s="88" t="s">
        <v>84</v>
      </c>
      <c r="C13" s="89"/>
      <c r="D13" s="90"/>
      <c r="E13" s="153"/>
      <c r="F13" s="91"/>
      <c r="G13" s="153"/>
      <c r="H13" s="153"/>
      <c r="I13" s="224"/>
    </row>
    <row r="14" spans="1:9" x14ac:dyDescent="0.2">
      <c r="A14" s="223"/>
      <c r="B14" s="88" t="s">
        <v>85</v>
      </c>
      <c r="C14" s="89"/>
      <c r="D14" s="90"/>
      <c r="E14" s="153"/>
      <c r="F14" s="91"/>
      <c r="G14" s="153"/>
      <c r="H14" s="153"/>
      <c r="I14" s="224"/>
    </row>
    <row r="15" spans="1:9" ht="15" x14ac:dyDescent="0.25">
      <c r="A15" s="223"/>
      <c r="B15" s="88" t="s">
        <v>101</v>
      </c>
      <c r="C15" s="89"/>
      <c r="D15" s="90"/>
      <c r="E15" s="153"/>
      <c r="F15" s="91"/>
      <c r="G15" s="153"/>
      <c r="H15" s="153"/>
      <c r="I15" s="224"/>
    </row>
    <row r="16" spans="1:9" x14ac:dyDescent="0.2">
      <c r="A16" s="223"/>
      <c r="B16" s="88" t="s">
        <v>95</v>
      </c>
      <c r="C16" s="89"/>
      <c r="D16" s="90"/>
      <c r="E16" s="153"/>
      <c r="F16" s="91"/>
      <c r="G16" s="153"/>
      <c r="H16" s="153"/>
      <c r="I16" s="224"/>
    </row>
    <row r="17" spans="1:11" x14ac:dyDescent="0.2">
      <c r="A17" s="223"/>
      <c r="B17" s="88" t="s">
        <v>97</v>
      </c>
      <c r="C17" s="89"/>
      <c r="D17" s="90"/>
      <c r="E17" s="153"/>
      <c r="F17" s="91"/>
      <c r="G17" s="153"/>
      <c r="H17" s="153"/>
      <c r="I17" s="224"/>
    </row>
    <row r="18" spans="1:11" x14ac:dyDescent="0.2">
      <c r="A18" s="223"/>
      <c r="B18" s="88" t="s">
        <v>99</v>
      </c>
      <c r="C18" s="89"/>
      <c r="D18" s="90"/>
      <c r="E18" s="153"/>
      <c r="F18" s="91"/>
      <c r="G18" s="153"/>
      <c r="H18" s="153"/>
      <c r="I18" s="224"/>
    </row>
    <row r="19" spans="1:11" x14ac:dyDescent="0.2">
      <c r="A19" s="223"/>
      <c r="B19" s="88" t="s">
        <v>100</v>
      </c>
      <c r="C19" s="89"/>
      <c r="D19" s="90"/>
      <c r="E19" s="153"/>
      <c r="F19" s="91"/>
      <c r="G19" s="153"/>
      <c r="H19" s="153"/>
      <c r="I19" s="224"/>
    </row>
    <row r="20" spans="1:11" x14ac:dyDescent="0.2">
      <c r="A20" s="223"/>
      <c r="B20" s="88"/>
      <c r="C20" s="89"/>
      <c r="D20" s="90"/>
      <c r="E20" s="153"/>
      <c r="F20" s="91"/>
      <c r="G20" s="153"/>
      <c r="H20" s="153"/>
      <c r="I20" s="224"/>
    </row>
    <row r="21" spans="1:11" x14ac:dyDescent="0.2">
      <c r="A21" s="223"/>
      <c r="B21" s="479" t="s">
        <v>426</v>
      </c>
      <c r="C21" s="295"/>
      <c r="D21" s="296"/>
      <c r="E21" s="297"/>
      <c r="F21" s="298"/>
      <c r="G21" s="297"/>
      <c r="H21" s="297"/>
      <c r="I21" s="299"/>
    </row>
    <row r="22" spans="1:11" x14ac:dyDescent="0.2">
      <c r="A22" s="223"/>
      <c r="B22" s="480" t="s">
        <v>427</v>
      </c>
      <c r="C22" s="480"/>
      <c r="D22" s="480"/>
      <c r="E22" s="480"/>
      <c r="F22" s="480"/>
      <c r="G22" s="480"/>
      <c r="H22" s="480"/>
      <c r="I22" s="481"/>
    </row>
    <row r="23" spans="1:11" x14ac:dyDescent="0.2">
      <c r="A23" s="223"/>
      <c r="B23" s="480"/>
      <c r="C23" s="480"/>
      <c r="D23" s="480"/>
      <c r="E23" s="480"/>
      <c r="F23" s="480"/>
      <c r="G23" s="480"/>
      <c r="H23" s="480"/>
      <c r="I23" s="481"/>
    </row>
    <row r="24" spans="1:11" x14ac:dyDescent="0.2">
      <c r="A24" s="223"/>
      <c r="B24" s="88"/>
      <c r="C24" s="89"/>
      <c r="D24" s="90"/>
      <c r="E24" s="153"/>
      <c r="F24" s="91"/>
      <c r="G24" s="153"/>
      <c r="H24" s="153"/>
      <c r="I24" s="224"/>
    </row>
    <row r="25" spans="1:11" s="24" customFormat="1" ht="25.5" x14ac:dyDescent="0.2">
      <c r="A25" s="111" t="s">
        <v>0</v>
      </c>
      <c r="B25" s="112" t="s">
        <v>1</v>
      </c>
      <c r="C25" s="113" t="s">
        <v>262</v>
      </c>
      <c r="D25" s="114" t="s">
        <v>389</v>
      </c>
      <c r="E25" s="115" t="s">
        <v>390</v>
      </c>
      <c r="F25" s="128" t="s">
        <v>394</v>
      </c>
      <c r="G25" s="115" t="s">
        <v>391</v>
      </c>
      <c r="H25" s="115" t="s">
        <v>392</v>
      </c>
      <c r="I25" s="115" t="s">
        <v>393</v>
      </c>
    </row>
    <row r="26" spans="1:11" s="20" customFormat="1" ht="15.75" x14ac:dyDescent="0.2">
      <c r="A26" s="232" t="s">
        <v>113</v>
      </c>
      <c r="B26" s="107" t="s">
        <v>86</v>
      </c>
      <c r="C26" s="108"/>
      <c r="D26" s="109"/>
      <c r="E26" s="134"/>
      <c r="F26" s="110"/>
      <c r="G26" s="134"/>
      <c r="H26" s="154"/>
      <c r="I26" s="233"/>
      <c r="K26" s="27" t="s">
        <v>6</v>
      </c>
    </row>
    <row r="27" spans="1:11" s="20" customFormat="1" ht="15.75" x14ac:dyDescent="0.25">
      <c r="A27" s="234"/>
      <c r="B27" s="62"/>
      <c r="C27" s="13"/>
      <c r="D27" s="14"/>
      <c r="E27" s="135"/>
      <c r="F27" s="121"/>
      <c r="G27" s="135"/>
      <c r="H27" s="135"/>
      <c r="I27" s="235"/>
    </row>
    <row r="28" spans="1:11" s="20" customFormat="1" ht="114.75" x14ac:dyDescent="0.2">
      <c r="A28" s="118" t="s">
        <v>42</v>
      </c>
      <c r="B28" s="119" t="s">
        <v>87</v>
      </c>
      <c r="C28" s="116">
        <v>4</v>
      </c>
      <c r="D28" s="117" t="s">
        <v>2</v>
      </c>
      <c r="E28" s="136"/>
      <c r="F28" s="120" t="s">
        <v>109</v>
      </c>
      <c r="G28" s="138"/>
      <c r="H28" s="138">
        <f>(E28+G28)</f>
        <v>0</v>
      </c>
      <c r="I28" s="138">
        <f>H28*C28</f>
        <v>0</v>
      </c>
      <c r="K28" s="20" t="s">
        <v>6</v>
      </c>
    </row>
    <row r="29" spans="1:11" s="20" customFormat="1" x14ac:dyDescent="0.2">
      <c r="A29" s="236"/>
      <c r="B29" s="9"/>
      <c r="C29" s="18"/>
      <c r="D29" s="19"/>
      <c r="E29" s="137"/>
      <c r="F29" s="121"/>
      <c r="G29" s="137"/>
      <c r="H29" s="137"/>
      <c r="I29" s="237"/>
    </row>
    <row r="30" spans="1:11" s="20" customFormat="1" ht="63.75" x14ac:dyDescent="0.2">
      <c r="A30" s="118" t="s">
        <v>43</v>
      </c>
      <c r="B30" s="119" t="s">
        <v>110</v>
      </c>
      <c r="C30" s="116">
        <v>4</v>
      </c>
      <c r="D30" s="117" t="s">
        <v>2</v>
      </c>
      <c r="E30" s="138"/>
      <c r="F30" s="129"/>
      <c r="G30" s="138"/>
      <c r="H30" s="138">
        <f>(E30+G30)</f>
        <v>0</v>
      </c>
      <c r="I30" s="138">
        <f>H30*C30</f>
        <v>0</v>
      </c>
    </row>
    <row r="31" spans="1:11" s="28" customFormat="1" ht="15.75" x14ac:dyDescent="0.2">
      <c r="A31" s="234"/>
      <c r="B31" s="63"/>
      <c r="C31" s="13"/>
      <c r="D31" s="14"/>
      <c r="E31" s="135"/>
      <c r="F31" s="121"/>
      <c r="G31" s="135"/>
      <c r="H31" s="155"/>
      <c r="I31" s="238"/>
    </row>
    <row r="32" spans="1:11" s="20" customFormat="1" ht="76.5" x14ac:dyDescent="0.2">
      <c r="A32" s="118" t="s">
        <v>44</v>
      </c>
      <c r="B32" s="130" t="s">
        <v>310</v>
      </c>
      <c r="C32" s="116">
        <v>4</v>
      </c>
      <c r="D32" s="117" t="s">
        <v>2</v>
      </c>
      <c r="E32" s="136"/>
      <c r="F32" s="129" t="s">
        <v>395</v>
      </c>
      <c r="G32" s="138"/>
      <c r="H32" s="138">
        <f>(E32+G32)</f>
        <v>0</v>
      </c>
      <c r="I32" s="138">
        <f>H32*C32</f>
        <v>0</v>
      </c>
    </row>
    <row r="33" spans="1:11" s="20" customFormat="1" x14ac:dyDescent="0.2">
      <c r="A33" s="236"/>
      <c r="B33" s="12"/>
      <c r="C33" s="18"/>
      <c r="D33" s="19"/>
      <c r="E33" s="137"/>
      <c r="F33" s="121"/>
      <c r="G33" s="137"/>
      <c r="H33" s="137"/>
      <c r="I33" s="237"/>
    </row>
    <row r="34" spans="1:11" s="20" customFormat="1" x14ac:dyDescent="0.2">
      <c r="A34" s="236"/>
      <c r="B34" s="12"/>
      <c r="C34" s="18"/>
      <c r="D34" s="19"/>
      <c r="E34" s="137"/>
      <c r="F34" s="121"/>
      <c r="G34" s="137"/>
      <c r="H34" s="137"/>
      <c r="I34" s="237"/>
    </row>
    <row r="35" spans="1:11" s="20" customFormat="1" ht="76.5" x14ac:dyDescent="0.2">
      <c r="A35" s="118" t="s">
        <v>46</v>
      </c>
      <c r="B35" s="130" t="s">
        <v>88</v>
      </c>
      <c r="C35" s="116">
        <v>4</v>
      </c>
      <c r="D35" s="117" t="s">
        <v>2</v>
      </c>
      <c r="E35" s="136"/>
      <c r="F35" s="129" t="s">
        <v>270</v>
      </c>
      <c r="G35" s="138"/>
      <c r="H35" s="138">
        <f>(E35+G35)</f>
        <v>0</v>
      </c>
      <c r="I35" s="138">
        <f>H35*C35</f>
        <v>0</v>
      </c>
      <c r="J35" s="88"/>
      <c r="K35" s="88"/>
    </row>
    <row r="36" spans="1:11" s="20" customFormat="1" x14ac:dyDescent="0.2">
      <c r="A36" s="236"/>
      <c r="B36" s="12"/>
      <c r="C36" s="18"/>
      <c r="D36" s="19"/>
      <c r="E36" s="137"/>
      <c r="F36" s="121"/>
      <c r="G36" s="137"/>
      <c r="H36" s="137"/>
      <c r="I36" s="237"/>
      <c r="J36" s="88"/>
      <c r="K36" s="88"/>
    </row>
    <row r="37" spans="1:11" ht="38.25" x14ac:dyDescent="0.2">
      <c r="A37" s="118" t="s">
        <v>48</v>
      </c>
      <c r="B37" s="130" t="s">
        <v>89</v>
      </c>
      <c r="C37" s="161">
        <v>4</v>
      </c>
      <c r="D37" s="162" t="s">
        <v>2</v>
      </c>
      <c r="E37" s="138"/>
      <c r="F37" s="163"/>
      <c r="G37" s="138"/>
      <c r="H37" s="138">
        <f>(E37+G37)</f>
        <v>0</v>
      </c>
      <c r="I37" s="138">
        <f>H37*C37</f>
        <v>0</v>
      </c>
      <c r="J37" s="91"/>
      <c r="K37" s="91"/>
    </row>
    <row r="38" spans="1:11" s="20" customFormat="1" x14ac:dyDescent="0.2">
      <c r="A38" s="236"/>
      <c r="B38" s="9"/>
      <c r="C38" s="18"/>
      <c r="D38" s="19"/>
      <c r="E38" s="137"/>
      <c r="F38" s="121"/>
      <c r="G38" s="137"/>
      <c r="H38" s="137"/>
      <c r="I38" s="237"/>
    </row>
    <row r="39" spans="1:11" s="20" customFormat="1" ht="102" x14ac:dyDescent="0.2">
      <c r="A39" s="118" t="s">
        <v>202</v>
      </c>
      <c r="B39" s="119" t="s">
        <v>311</v>
      </c>
      <c r="C39" s="119"/>
      <c r="D39" s="119"/>
      <c r="E39" s="138"/>
      <c r="F39" s="129"/>
      <c r="G39" s="138"/>
      <c r="H39" s="138"/>
      <c r="I39" s="138"/>
    </row>
    <row r="40" spans="1:11" s="20" customFormat="1" x14ac:dyDescent="0.2">
      <c r="A40" s="118"/>
      <c r="B40" s="119" t="s">
        <v>199</v>
      </c>
      <c r="C40" s="116">
        <v>2</v>
      </c>
      <c r="D40" s="117" t="s">
        <v>2</v>
      </c>
      <c r="E40" s="138"/>
      <c r="F40" s="129"/>
      <c r="G40" s="138"/>
      <c r="H40" s="138">
        <f>(E40+G40)</f>
        <v>0</v>
      </c>
      <c r="I40" s="138">
        <f>H40*C40</f>
        <v>0</v>
      </c>
    </row>
    <row r="41" spans="1:11" s="20" customFormat="1" x14ac:dyDescent="0.2">
      <c r="A41" s="118"/>
      <c r="B41" s="119" t="s">
        <v>198</v>
      </c>
      <c r="C41" s="116">
        <v>2</v>
      </c>
      <c r="D41" s="117" t="s">
        <v>2</v>
      </c>
      <c r="E41" s="138"/>
      <c r="F41" s="129"/>
      <c r="G41" s="138"/>
      <c r="H41" s="138">
        <f>(E41+G41)</f>
        <v>0</v>
      </c>
      <c r="I41" s="138">
        <f>H41*C41</f>
        <v>0</v>
      </c>
    </row>
    <row r="42" spans="1:11" s="20" customFormat="1" x14ac:dyDescent="0.2">
      <c r="A42" s="236"/>
      <c r="B42" s="12"/>
      <c r="C42" s="18"/>
      <c r="D42" s="19"/>
      <c r="E42" s="137"/>
      <c r="F42" s="121"/>
      <c r="G42" s="156"/>
      <c r="H42" s="137"/>
      <c r="I42" s="237"/>
    </row>
    <row r="43" spans="1:11" s="20" customFormat="1" ht="102" x14ac:dyDescent="0.2">
      <c r="A43" s="118" t="s">
        <v>203</v>
      </c>
      <c r="B43" s="119" t="s">
        <v>312</v>
      </c>
      <c r="C43" s="116">
        <v>2</v>
      </c>
      <c r="D43" s="117" t="s">
        <v>2</v>
      </c>
      <c r="E43" s="138"/>
      <c r="F43" s="129"/>
      <c r="G43" s="138"/>
      <c r="H43" s="138">
        <f>(E43+G43)</f>
        <v>0</v>
      </c>
      <c r="I43" s="138">
        <f>H43*C43</f>
        <v>0</v>
      </c>
    </row>
    <row r="44" spans="1:11" s="20" customFormat="1" ht="15.75" x14ac:dyDescent="0.2">
      <c r="A44" s="232" t="s">
        <v>113</v>
      </c>
      <c r="B44" s="177" t="s">
        <v>396</v>
      </c>
      <c r="C44" s="108"/>
      <c r="D44" s="109"/>
      <c r="E44" s="134"/>
      <c r="F44" s="110"/>
      <c r="G44" s="134"/>
      <c r="H44" s="154"/>
      <c r="I44" s="233">
        <f>SUM(I28:I43)</f>
        <v>0</v>
      </c>
      <c r="K44" s="27" t="s">
        <v>6</v>
      </c>
    </row>
    <row r="45" spans="1:11" s="20" customFormat="1" x14ac:dyDescent="0.2">
      <c r="A45" s="236"/>
      <c r="B45" s="12"/>
      <c r="C45" s="18"/>
      <c r="D45" s="19"/>
      <c r="E45" s="137"/>
      <c r="F45" s="137"/>
      <c r="G45" s="156"/>
      <c r="H45" s="137"/>
      <c r="I45" s="237"/>
    </row>
    <row r="46" spans="1:11" s="8" customFormat="1" ht="15.75" x14ac:dyDescent="0.25">
      <c r="A46" s="239" t="s">
        <v>136</v>
      </c>
      <c r="B46" s="7" t="s">
        <v>21</v>
      </c>
      <c r="C46" s="2"/>
      <c r="D46" s="3"/>
      <c r="E46" s="139"/>
      <c r="F46" s="139"/>
      <c r="G46" s="139"/>
      <c r="H46" s="139"/>
      <c r="I46" s="240"/>
    </row>
    <row r="47" spans="1:11" s="70" customFormat="1" x14ac:dyDescent="0.2">
      <c r="A47" s="241"/>
      <c r="B47" s="64"/>
      <c r="C47" s="68"/>
      <c r="D47" s="69"/>
      <c r="E47" s="140"/>
      <c r="F47" s="123"/>
      <c r="G47" s="140"/>
      <c r="H47" s="140"/>
      <c r="I47" s="242"/>
    </row>
    <row r="48" spans="1:11" s="71" customFormat="1" ht="127.5" x14ac:dyDescent="0.2">
      <c r="A48" s="164" t="s">
        <v>42</v>
      </c>
      <c r="B48" s="119" t="s">
        <v>313</v>
      </c>
      <c r="C48" s="165"/>
      <c r="D48" s="165"/>
      <c r="E48" s="301"/>
      <c r="F48" s="166"/>
      <c r="G48" s="167"/>
      <c r="H48" s="168"/>
      <c r="I48" s="168"/>
    </row>
    <row r="49" spans="1:9" s="71" customFormat="1" x14ac:dyDescent="0.2">
      <c r="A49" s="164"/>
      <c r="B49" s="119" t="s">
        <v>314</v>
      </c>
      <c r="C49" s="29"/>
      <c r="D49" s="30"/>
      <c r="E49" s="169"/>
      <c r="F49" s="170"/>
      <c r="G49" s="169"/>
      <c r="H49" s="169"/>
      <c r="I49" s="169"/>
    </row>
    <row r="50" spans="1:9" s="71" customFormat="1" ht="38.25" x14ac:dyDescent="0.2">
      <c r="A50" s="164"/>
      <c r="B50" s="119" t="s">
        <v>13</v>
      </c>
      <c r="C50" s="29">
        <v>4</v>
      </c>
      <c r="D50" s="30" t="s">
        <v>2</v>
      </c>
      <c r="E50" s="171"/>
      <c r="F50" s="129" t="s">
        <v>367</v>
      </c>
      <c r="G50" s="169"/>
      <c r="H50" s="138">
        <f>(E50+G50)</f>
        <v>0</v>
      </c>
      <c r="I50" s="138">
        <f>H50*C50</f>
        <v>0</v>
      </c>
    </row>
    <row r="51" spans="1:9" s="70" customFormat="1" x14ac:dyDescent="0.2">
      <c r="A51" s="241"/>
      <c r="B51" s="64"/>
      <c r="C51" s="68"/>
      <c r="D51" s="69"/>
      <c r="E51" s="140"/>
      <c r="F51" s="123"/>
      <c r="G51" s="140"/>
      <c r="H51" s="140"/>
      <c r="I51" s="242"/>
    </row>
    <row r="52" spans="1:9" s="71" customFormat="1" ht="127.5" x14ac:dyDescent="0.2">
      <c r="A52" s="164" t="s">
        <v>43</v>
      </c>
      <c r="B52" s="119" t="s">
        <v>315</v>
      </c>
      <c r="C52" s="165"/>
      <c r="D52" s="165"/>
      <c r="E52" s="301"/>
      <c r="F52" s="128"/>
      <c r="G52" s="167"/>
      <c r="H52" s="168"/>
      <c r="I52" s="168"/>
    </row>
    <row r="53" spans="1:9" s="71" customFormat="1" x14ac:dyDescent="0.2">
      <c r="A53" s="164"/>
      <c r="B53" s="119" t="s">
        <v>314</v>
      </c>
      <c r="C53" s="29"/>
      <c r="D53" s="30"/>
      <c r="E53" s="169"/>
      <c r="F53" s="170"/>
      <c r="G53" s="169"/>
      <c r="H53" s="169"/>
      <c r="I53" s="169"/>
    </row>
    <row r="54" spans="1:9" s="71" customFormat="1" ht="38.25" x14ac:dyDescent="0.2">
      <c r="A54" s="164"/>
      <c r="B54" s="119" t="s">
        <v>16</v>
      </c>
      <c r="C54" s="29">
        <v>4</v>
      </c>
      <c r="D54" s="30" t="s">
        <v>2</v>
      </c>
      <c r="E54" s="171"/>
      <c r="F54" s="129" t="s">
        <v>367</v>
      </c>
      <c r="G54" s="169"/>
      <c r="H54" s="138">
        <f>(E54+G54)</f>
        <v>0</v>
      </c>
      <c r="I54" s="138">
        <f>H54*C54</f>
        <v>0</v>
      </c>
    </row>
    <row r="55" spans="1:9" s="71" customFormat="1" x14ac:dyDescent="0.2">
      <c r="A55" s="188"/>
      <c r="B55" s="65"/>
      <c r="C55" s="72"/>
      <c r="D55" s="73"/>
      <c r="E55" s="141"/>
      <c r="F55" s="124"/>
      <c r="G55" s="141"/>
      <c r="H55" s="141"/>
      <c r="I55" s="243"/>
    </row>
    <row r="56" spans="1:9" s="71" customFormat="1" ht="127.5" x14ac:dyDescent="0.2">
      <c r="A56" s="164" t="s">
        <v>44</v>
      </c>
      <c r="B56" s="119" t="s">
        <v>316</v>
      </c>
      <c r="C56" s="165"/>
      <c r="D56" s="165"/>
      <c r="E56" s="301"/>
      <c r="F56" s="166"/>
      <c r="G56" s="167"/>
      <c r="H56" s="168"/>
      <c r="I56" s="168"/>
    </row>
    <row r="57" spans="1:9" s="71" customFormat="1" x14ac:dyDescent="0.2">
      <c r="A57" s="164"/>
      <c r="B57" s="119" t="s">
        <v>314</v>
      </c>
      <c r="C57" s="29"/>
      <c r="D57" s="30"/>
      <c r="E57" s="169"/>
      <c r="F57" s="170"/>
      <c r="G57" s="169"/>
      <c r="H57" s="168"/>
      <c r="I57" s="168"/>
    </row>
    <row r="58" spans="1:9" s="71" customFormat="1" ht="38.25" x14ac:dyDescent="0.2">
      <c r="A58" s="164"/>
      <c r="B58" s="119" t="s">
        <v>19</v>
      </c>
      <c r="C58" s="29">
        <v>4</v>
      </c>
      <c r="D58" s="30" t="s">
        <v>2</v>
      </c>
      <c r="E58" s="169"/>
      <c r="F58" s="129" t="s">
        <v>367</v>
      </c>
      <c r="G58" s="169"/>
      <c r="H58" s="138">
        <f>(E58+G58)</f>
        <v>0</v>
      </c>
      <c r="I58" s="138">
        <f>H58*C58</f>
        <v>0</v>
      </c>
    </row>
    <row r="59" spans="1:9" x14ac:dyDescent="0.2">
      <c r="A59" s="244"/>
      <c r="B59" s="9"/>
      <c r="C59" s="15"/>
      <c r="D59" s="16"/>
      <c r="E59" s="142"/>
      <c r="F59" s="124"/>
      <c r="G59" s="142"/>
      <c r="H59" s="142"/>
      <c r="I59" s="189"/>
    </row>
    <row r="60" spans="1:9" s="71" customFormat="1" ht="140.25" x14ac:dyDescent="0.2">
      <c r="A60" s="164" t="s">
        <v>45</v>
      </c>
      <c r="B60" s="119" t="s">
        <v>317</v>
      </c>
      <c r="C60" s="165"/>
      <c r="D60" s="165"/>
      <c r="E60" s="301"/>
      <c r="F60" s="166"/>
      <c r="G60" s="167"/>
      <c r="H60" s="168"/>
      <c r="I60" s="168"/>
    </row>
    <row r="61" spans="1:9" s="71" customFormat="1" ht="25.5" x14ac:dyDescent="0.2">
      <c r="A61" s="164"/>
      <c r="B61" s="119" t="s">
        <v>67</v>
      </c>
      <c r="C61" s="29"/>
      <c r="D61" s="30"/>
      <c r="E61" s="167"/>
      <c r="F61" s="129"/>
      <c r="G61" s="167"/>
      <c r="H61" s="168"/>
      <c r="I61" s="168"/>
    </row>
    <row r="62" spans="1:9" s="71" customFormat="1" ht="38.25" x14ac:dyDescent="0.2">
      <c r="A62" s="164"/>
      <c r="B62" s="119" t="s">
        <v>20</v>
      </c>
      <c r="C62" s="29">
        <v>4</v>
      </c>
      <c r="D62" s="30" t="s">
        <v>2</v>
      </c>
      <c r="E62" s="167"/>
      <c r="F62" s="129" t="s">
        <v>367</v>
      </c>
      <c r="G62" s="169"/>
      <c r="H62" s="138">
        <f>(E62+G62)</f>
        <v>0</v>
      </c>
      <c r="I62" s="138">
        <f>H62*C62</f>
        <v>0</v>
      </c>
    </row>
    <row r="63" spans="1:9" x14ac:dyDescent="0.2">
      <c r="A63" s="244"/>
      <c r="B63" s="9"/>
      <c r="C63" s="15"/>
      <c r="D63" s="16"/>
      <c r="E63" s="142"/>
      <c r="F63" s="124"/>
      <c r="G63" s="142"/>
      <c r="H63" s="142"/>
      <c r="I63" s="189"/>
    </row>
    <row r="64" spans="1:9" s="71" customFormat="1" ht="204" x14ac:dyDescent="0.2">
      <c r="A64" s="164" t="s">
        <v>46</v>
      </c>
      <c r="B64" s="130" t="s">
        <v>318</v>
      </c>
      <c r="C64" s="165"/>
      <c r="D64" s="165"/>
      <c r="E64" s="167"/>
      <c r="F64" s="129"/>
      <c r="G64" s="167"/>
      <c r="H64" s="168"/>
      <c r="I64" s="168"/>
    </row>
    <row r="65" spans="1:9" s="71" customFormat="1" ht="38.25" x14ac:dyDescent="0.2">
      <c r="A65" s="172"/>
      <c r="B65" s="173" t="s">
        <v>319</v>
      </c>
      <c r="C65" s="174"/>
      <c r="D65" s="175"/>
      <c r="E65" s="176"/>
      <c r="F65" s="170"/>
      <c r="G65" s="169"/>
      <c r="H65" s="168"/>
      <c r="I65" s="168"/>
    </row>
    <row r="66" spans="1:9" s="71" customFormat="1" ht="25.5" x14ac:dyDescent="0.2">
      <c r="A66" s="172"/>
      <c r="B66" s="173" t="s">
        <v>11</v>
      </c>
      <c r="C66" s="174">
        <v>4</v>
      </c>
      <c r="D66" s="175" t="s">
        <v>2</v>
      </c>
      <c r="E66" s="136"/>
      <c r="F66" s="129" t="s">
        <v>41</v>
      </c>
      <c r="G66" s="169"/>
      <c r="H66" s="138">
        <f>(E66+G66)</f>
        <v>0</v>
      </c>
      <c r="I66" s="138">
        <f>H66*C66</f>
        <v>0</v>
      </c>
    </row>
    <row r="67" spans="1:9" s="8" customFormat="1" ht="15.75" x14ac:dyDescent="0.25">
      <c r="A67" s="239" t="s">
        <v>136</v>
      </c>
      <c r="B67" s="180" t="s">
        <v>403</v>
      </c>
      <c r="C67" s="2"/>
      <c r="D67" s="3"/>
      <c r="E67" s="139"/>
      <c r="F67" s="139"/>
      <c r="G67" s="139"/>
      <c r="H67" s="139"/>
      <c r="I67" s="240">
        <f>SUM(I48:I66)</f>
        <v>0</v>
      </c>
    </row>
    <row r="68" spans="1:9" x14ac:dyDescent="0.2">
      <c r="A68" s="244"/>
      <c r="B68" s="9"/>
      <c r="C68" s="15"/>
      <c r="D68" s="16"/>
      <c r="E68" s="142"/>
      <c r="F68" s="142"/>
      <c r="G68" s="142"/>
      <c r="H68" s="157"/>
      <c r="I68" s="245"/>
    </row>
    <row r="69" spans="1:9" s="8" customFormat="1" ht="15.75" x14ac:dyDescent="0.25">
      <c r="A69" s="239" t="s">
        <v>249</v>
      </c>
      <c r="B69" s="7" t="s">
        <v>59</v>
      </c>
      <c r="C69" s="2"/>
      <c r="D69" s="3"/>
      <c r="E69" s="139"/>
      <c r="F69" s="139"/>
      <c r="G69" s="139"/>
      <c r="H69" s="139"/>
      <c r="I69" s="240"/>
    </row>
    <row r="70" spans="1:9" x14ac:dyDescent="0.2">
      <c r="A70" s="244"/>
      <c r="B70" s="9"/>
      <c r="C70" s="15"/>
      <c r="D70" s="16"/>
      <c r="E70" s="142"/>
      <c r="F70" s="124"/>
      <c r="G70" s="142"/>
      <c r="H70" s="142"/>
      <c r="I70" s="189"/>
    </row>
    <row r="71" spans="1:9" s="71" customFormat="1" ht="127.5" x14ac:dyDescent="0.2">
      <c r="A71" s="164" t="s">
        <v>42</v>
      </c>
      <c r="B71" s="119" t="s">
        <v>320</v>
      </c>
      <c r="C71" s="165"/>
      <c r="D71" s="165"/>
      <c r="E71" s="301"/>
      <c r="F71" s="166"/>
      <c r="G71" s="301"/>
      <c r="H71" s="301"/>
      <c r="I71" s="301"/>
    </row>
    <row r="72" spans="1:9" s="71" customFormat="1" x14ac:dyDescent="0.2">
      <c r="A72" s="164"/>
      <c r="B72" s="119" t="s">
        <v>68</v>
      </c>
      <c r="C72" s="29"/>
      <c r="D72" s="30"/>
      <c r="E72" s="169"/>
      <c r="F72" s="170"/>
      <c r="G72" s="169"/>
      <c r="H72" s="168"/>
      <c r="I72" s="168"/>
    </row>
    <row r="73" spans="1:9" s="71" customFormat="1" ht="38.25" x14ac:dyDescent="0.2">
      <c r="A73" s="164"/>
      <c r="B73" s="119" t="s">
        <v>17</v>
      </c>
      <c r="C73" s="29">
        <v>6</v>
      </c>
      <c r="D73" s="30" t="s">
        <v>2</v>
      </c>
      <c r="E73" s="136"/>
      <c r="F73" s="129" t="s">
        <v>41</v>
      </c>
      <c r="G73" s="167"/>
      <c r="H73" s="138">
        <f>(E73+G73)</f>
        <v>0</v>
      </c>
      <c r="I73" s="138">
        <f>H73*C73</f>
        <v>0</v>
      </c>
    </row>
    <row r="74" spans="1:9" s="71" customFormat="1" x14ac:dyDescent="0.2">
      <c r="A74" s="188"/>
      <c r="B74" s="65"/>
      <c r="C74" s="72"/>
      <c r="D74" s="73"/>
      <c r="E74" s="141"/>
      <c r="F74" s="124"/>
      <c r="G74" s="141"/>
      <c r="H74" s="142"/>
      <c r="I74" s="189"/>
    </row>
    <row r="75" spans="1:9" s="71" customFormat="1" ht="114.75" x14ac:dyDescent="0.2">
      <c r="A75" s="164" t="s">
        <v>43</v>
      </c>
      <c r="B75" s="119" t="s">
        <v>73</v>
      </c>
      <c r="C75" s="165"/>
      <c r="D75" s="165"/>
      <c r="E75" s="301"/>
      <c r="F75" s="166"/>
      <c r="G75" s="301"/>
      <c r="H75" s="301"/>
      <c r="I75" s="301"/>
    </row>
    <row r="76" spans="1:9" s="71" customFormat="1" ht="25.5" x14ac:dyDescent="0.2">
      <c r="A76" s="164"/>
      <c r="B76" s="119" t="s">
        <v>69</v>
      </c>
      <c r="C76" s="29"/>
      <c r="D76" s="30"/>
      <c r="E76" s="169"/>
      <c r="F76" s="170"/>
      <c r="G76" s="169"/>
      <c r="H76" s="168"/>
      <c r="I76" s="168"/>
    </row>
    <row r="77" spans="1:9" s="71" customFormat="1" ht="25.5" x14ac:dyDescent="0.2">
      <c r="A77" s="164"/>
      <c r="B77" s="119" t="s">
        <v>34</v>
      </c>
      <c r="C77" s="29">
        <v>2</v>
      </c>
      <c r="D77" s="30" t="s">
        <v>2</v>
      </c>
      <c r="E77" s="136"/>
      <c r="F77" s="129" t="s">
        <v>41</v>
      </c>
      <c r="G77" s="167"/>
      <c r="H77" s="138">
        <f>(E77+G77)</f>
        <v>0</v>
      </c>
      <c r="I77" s="138">
        <f>H77*C77</f>
        <v>0</v>
      </c>
    </row>
    <row r="78" spans="1:9" s="71" customFormat="1" x14ac:dyDescent="0.2">
      <c r="A78" s="188"/>
      <c r="B78" s="65"/>
      <c r="C78" s="72"/>
      <c r="D78" s="73"/>
      <c r="E78" s="141"/>
      <c r="F78" s="124"/>
      <c r="G78" s="141"/>
      <c r="H78" s="142"/>
      <c r="I78" s="189"/>
    </row>
    <row r="79" spans="1:9" s="71" customFormat="1" ht="114.75" x14ac:dyDescent="0.2">
      <c r="A79" s="164" t="s">
        <v>44</v>
      </c>
      <c r="B79" s="183" t="s">
        <v>74</v>
      </c>
      <c r="C79" s="165"/>
      <c r="D79" s="165"/>
      <c r="E79" s="301"/>
      <c r="F79" s="166"/>
      <c r="G79" s="301"/>
      <c r="H79" s="301"/>
      <c r="I79" s="301"/>
    </row>
    <row r="80" spans="1:9" s="71" customFormat="1" ht="25.5" x14ac:dyDescent="0.2">
      <c r="A80" s="164"/>
      <c r="B80" s="183" t="s">
        <v>70</v>
      </c>
      <c r="C80" s="29"/>
      <c r="D80" s="30"/>
      <c r="E80" s="169"/>
      <c r="F80" s="170"/>
      <c r="G80" s="169"/>
      <c r="H80" s="169"/>
      <c r="I80" s="169"/>
    </row>
    <row r="81" spans="1:9" s="71" customFormat="1" ht="25.5" x14ac:dyDescent="0.2">
      <c r="A81" s="164"/>
      <c r="B81" s="183" t="s">
        <v>26</v>
      </c>
      <c r="C81" s="29">
        <v>2</v>
      </c>
      <c r="D81" s="30" t="s">
        <v>2</v>
      </c>
      <c r="E81" s="136"/>
      <c r="F81" s="129" t="s">
        <v>41</v>
      </c>
      <c r="G81" s="167"/>
      <c r="H81" s="167">
        <f>(E81+G81)</f>
        <v>0</v>
      </c>
      <c r="I81" s="167">
        <f>H81*C81</f>
        <v>0</v>
      </c>
    </row>
    <row r="82" spans="1:9" s="71" customFormat="1" x14ac:dyDescent="0.2">
      <c r="A82" s="188"/>
      <c r="B82" s="65"/>
      <c r="C82" s="72"/>
      <c r="D82" s="73"/>
      <c r="E82" s="141"/>
      <c r="F82" s="124"/>
      <c r="G82" s="141"/>
      <c r="H82" s="142"/>
      <c r="I82" s="189"/>
    </row>
    <row r="83" spans="1:9" s="71" customFormat="1" ht="153" x14ac:dyDescent="0.2">
      <c r="A83" s="164" t="s">
        <v>45</v>
      </c>
      <c r="B83" s="119" t="s">
        <v>368</v>
      </c>
      <c r="C83" s="165"/>
      <c r="D83" s="165"/>
      <c r="E83" s="301"/>
      <c r="F83" s="166"/>
      <c r="G83" s="301"/>
      <c r="H83" s="301"/>
      <c r="I83" s="301"/>
    </row>
    <row r="84" spans="1:9" s="71" customFormat="1" x14ac:dyDescent="0.2">
      <c r="A84" s="164"/>
      <c r="B84" s="119" t="s">
        <v>23</v>
      </c>
      <c r="C84" s="29"/>
      <c r="D84" s="30"/>
      <c r="E84" s="167"/>
      <c r="F84" s="129"/>
      <c r="G84" s="167"/>
      <c r="H84" s="168"/>
      <c r="I84" s="168"/>
    </row>
    <row r="85" spans="1:9" s="71" customFormat="1" ht="25.5" x14ac:dyDescent="0.2">
      <c r="A85" s="164"/>
      <c r="B85" s="119" t="s">
        <v>14</v>
      </c>
      <c r="C85" s="29">
        <v>4</v>
      </c>
      <c r="D85" s="30" t="s">
        <v>2</v>
      </c>
      <c r="E85" s="167"/>
      <c r="F85" s="129" t="s">
        <v>6</v>
      </c>
      <c r="G85" s="167"/>
      <c r="H85" s="138">
        <f>(E85+G85)</f>
        <v>0</v>
      </c>
      <c r="I85" s="138">
        <f>H85*C85</f>
        <v>0</v>
      </c>
    </row>
    <row r="86" spans="1:9" x14ac:dyDescent="0.2">
      <c r="A86" s="244"/>
      <c r="B86" s="9"/>
      <c r="C86" s="15"/>
      <c r="D86" s="16"/>
      <c r="E86" s="137"/>
      <c r="F86" s="124"/>
      <c r="G86" s="142"/>
      <c r="H86" s="142"/>
      <c r="I86" s="189"/>
    </row>
    <row r="87" spans="1:9" s="71" customFormat="1" ht="153" x14ac:dyDescent="0.2">
      <c r="A87" s="164" t="s">
        <v>46</v>
      </c>
      <c r="B87" s="130" t="s">
        <v>369</v>
      </c>
      <c r="C87" s="165"/>
      <c r="D87" s="165"/>
      <c r="E87" s="301"/>
      <c r="F87" s="166"/>
      <c r="G87" s="301"/>
      <c r="H87" s="301"/>
      <c r="I87" s="301"/>
    </row>
    <row r="88" spans="1:9" s="71" customFormat="1" x14ac:dyDescent="0.2">
      <c r="A88" s="164"/>
      <c r="B88" s="119" t="s">
        <v>23</v>
      </c>
      <c r="C88" s="29"/>
      <c r="D88" s="30"/>
      <c r="E88" s="167"/>
      <c r="F88" s="129"/>
      <c r="G88" s="167"/>
      <c r="H88" s="168"/>
      <c r="I88" s="168"/>
    </row>
    <row r="89" spans="1:9" s="71" customFormat="1" ht="38.25" x14ac:dyDescent="0.2">
      <c r="A89" s="164"/>
      <c r="B89" s="119" t="s">
        <v>33</v>
      </c>
      <c r="C89" s="29">
        <v>6</v>
      </c>
      <c r="D89" s="30" t="s">
        <v>2</v>
      </c>
      <c r="E89" s="167"/>
      <c r="F89" s="129" t="s">
        <v>6</v>
      </c>
      <c r="G89" s="167"/>
      <c r="H89" s="138">
        <f>(E89+G89)</f>
        <v>0</v>
      </c>
      <c r="I89" s="138">
        <f>H89*C89</f>
        <v>0</v>
      </c>
    </row>
    <row r="90" spans="1:9" s="71" customFormat="1" x14ac:dyDescent="0.2">
      <c r="A90" s="188"/>
      <c r="B90" s="9"/>
      <c r="C90" s="72"/>
      <c r="D90" s="73"/>
      <c r="E90" s="135"/>
      <c r="F90" s="124"/>
      <c r="G90" s="141"/>
      <c r="H90" s="142"/>
      <c r="I90" s="189"/>
    </row>
    <row r="91" spans="1:9" s="71" customFormat="1" ht="63.75" x14ac:dyDescent="0.2">
      <c r="A91" s="164" t="s">
        <v>296</v>
      </c>
      <c r="B91" s="130" t="s">
        <v>321</v>
      </c>
      <c r="C91" s="165"/>
      <c r="D91" s="165"/>
      <c r="E91" s="301"/>
      <c r="F91" s="166"/>
      <c r="G91" s="301"/>
      <c r="H91" s="301"/>
      <c r="I91" s="301"/>
    </row>
    <row r="92" spans="1:9" s="71" customFormat="1" x14ac:dyDescent="0.2">
      <c r="A92" s="164"/>
      <c r="B92" s="119" t="s">
        <v>294</v>
      </c>
      <c r="C92" s="29"/>
      <c r="D92" s="30"/>
      <c r="E92" s="167"/>
      <c r="F92" s="129"/>
      <c r="G92" s="167"/>
      <c r="H92" s="168"/>
      <c r="I92" s="168"/>
    </row>
    <row r="93" spans="1:9" s="71" customFormat="1" ht="25.5" x14ac:dyDescent="0.2">
      <c r="A93" s="164"/>
      <c r="B93" s="119" t="s">
        <v>295</v>
      </c>
      <c r="C93" s="184">
        <v>4</v>
      </c>
      <c r="D93" s="162" t="s">
        <v>2</v>
      </c>
      <c r="E93" s="136"/>
      <c r="F93" s="129" t="s">
        <v>41</v>
      </c>
      <c r="G93" s="167"/>
      <c r="H93" s="138">
        <f>(E93+G93)</f>
        <v>0</v>
      </c>
      <c r="I93" s="138">
        <f>H93*C93</f>
        <v>0</v>
      </c>
    </row>
    <row r="94" spans="1:9" s="71" customFormat="1" x14ac:dyDescent="0.2">
      <c r="A94" s="188"/>
      <c r="B94" s="9"/>
      <c r="C94" s="72"/>
      <c r="D94" s="73"/>
      <c r="E94" s="135"/>
      <c r="F94" s="124"/>
      <c r="G94" s="141"/>
      <c r="H94" s="142"/>
      <c r="I94" s="189"/>
    </row>
    <row r="95" spans="1:9" s="71" customFormat="1" ht="127.5" x14ac:dyDescent="0.2">
      <c r="A95" s="164" t="s">
        <v>47</v>
      </c>
      <c r="B95" s="130" t="s">
        <v>75</v>
      </c>
      <c r="C95" s="165"/>
      <c r="D95" s="165"/>
      <c r="E95" s="301"/>
      <c r="F95" s="166"/>
      <c r="G95" s="301"/>
      <c r="H95" s="301"/>
      <c r="I95" s="301"/>
    </row>
    <row r="96" spans="1:9" s="71" customFormat="1" x14ac:dyDescent="0.2">
      <c r="A96" s="164"/>
      <c r="B96" s="119" t="s">
        <v>23</v>
      </c>
      <c r="C96" s="29"/>
      <c r="D96" s="30"/>
      <c r="E96" s="167"/>
      <c r="F96" s="129"/>
      <c r="G96" s="167"/>
      <c r="H96" s="168"/>
      <c r="I96" s="168"/>
    </row>
    <row r="97" spans="1:9" s="71" customFormat="1" x14ac:dyDescent="0.2">
      <c r="A97" s="164"/>
      <c r="B97" s="119" t="s">
        <v>25</v>
      </c>
      <c r="C97" s="29">
        <v>2</v>
      </c>
      <c r="D97" s="30" t="s">
        <v>2</v>
      </c>
      <c r="E97" s="167"/>
      <c r="F97" s="129" t="s">
        <v>6</v>
      </c>
      <c r="G97" s="167"/>
      <c r="H97" s="138">
        <f>(E97+G97)</f>
        <v>0</v>
      </c>
      <c r="I97" s="138">
        <f>H97*C97</f>
        <v>0</v>
      </c>
    </row>
    <row r="98" spans="1:9" s="71" customFormat="1" x14ac:dyDescent="0.2">
      <c r="A98" s="188"/>
      <c r="B98" s="9"/>
      <c r="C98" s="72"/>
      <c r="D98" s="73"/>
      <c r="E98" s="135"/>
      <c r="F98" s="124"/>
      <c r="G98" s="141"/>
      <c r="H98" s="142"/>
      <c r="I98" s="189"/>
    </row>
    <row r="99" spans="1:9" s="71" customFormat="1" ht="102" x14ac:dyDescent="0.2">
      <c r="A99" s="164" t="s">
        <v>48</v>
      </c>
      <c r="B99" s="130" t="s">
        <v>322</v>
      </c>
      <c r="C99" s="165"/>
      <c r="D99" s="165"/>
      <c r="E99" s="301"/>
      <c r="F99" s="166"/>
      <c r="G99" s="301"/>
      <c r="H99" s="301"/>
      <c r="I99" s="301"/>
    </row>
    <row r="100" spans="1:9" s="71" customFormat="1" x14ac:dyDescent="0.2">
      <c r="A100" s="164"/>
      <c r="B100" s="119" t="s">
        <v>23</v>
      </c>
      <c r="C100" s="29"/>
      <c r="D100" s="30"/>
      <c r="E100" s="167"/>
      <c r="F100" s="129"/>
      <c r="G100" s="167"/>
      <c r="H100" s="168"/>
      <c r="I100" s="168"/>
    </row>
    <row r="101" spans="1:9" s="71" customFormat="1" x14ac:dyDescent="0.2">
      <c r="A101" s="164"/>
      <c r="B101" s="119" t="s">
        <v>12</v>
      </c>
      <c r="C101" s="29">
        <v>2</v>
      </c>
      <c r="D101" s="30" t="s">
        <v>2</v>
      </c>
      <c r="E101" s="167"/>
      <c r="F101" s="129" t="s">
        <v>6</v>
      </c>
      <c r="G101" s="167"/>
      <c r="H101" s="138">
        <f>(E101+G101)</f>
        <v>0</v>
      </c>
      <c r="I101" s="138">
        <f>H101*C101</f>
        <v>0</v>
      </c>
    </row>
    <row r="102" spans="1:9" s="71" customFormat="1" x14ac:dyDescent="0.2">
      <c r="A102" s="188"/>
      <c r="B102" s="9"/>
      <c r="C102" s="72"/>
      <c r="D102" s="73"/>
      <c r="E102" s="135"/>
      <c r="F102" s="124"/>
      <c r="G102" s="141"/>
      <c r="H102" s="142" t="s">
        <v>6</v>
      </c>
      <c r="I102" s="189" t="s">
        <v>6</v>
      </c>
    </row>
    <row r="103" spans="1:9" s="71" customFormat="1" ht="114.75" x14ac:dyDescent="0.2">
      <c r="A103" s="164" t="s">
        <v>49</v>
      </c>
      <c r="B103" s="130" t="s">
        <v>76</v>
      </c>
      <c r="C103" s="165"/>
      <c r="D103" s="165"/>
      <c r="E103" s="301"/>
      <c r="F103" s="166"/>
      <c r="G103" s="301"/>
      <c r="H103" s="301"/>
      <c r="I103" s="301"/>
    </row>
    <row r="104" spans="1:9" s="71" customFormat="1" x14ac:dyDescent="0.2">
      <c r="A104" s="164"/>
      <c r="B104" s="119" t="s">
        <v>23</v>
      </c>
      <c r="C104" s="29"/>
      <c r="D104" s="30"/>
      <c r="E104" s="167"/>
      <c r="F104" s="129"/>
      <c r="G104" s="167"/>
      <c r="H104" s="168"/>
      <c r="I104" s="168"/>
    </row>
    <row r="105" spans="1:9" s="71" customFormat="1" x14ac:dyDescent="0.2">
      <c r="A105" s="164"/>
      <c r="B105" s="119" t="s">
        <v>35</v>
      </c>
      <c r="C105" s="29">
        <v>2</v>
      </c>
      <c r="D105" s="30" t="s">
        <v>2</v>
      </c>
      <c r="E105" s="167"/>
      <c r="F105" s="129" t="s">
        <v>6</v>
      </c>
      <c r="G105" s="167"/>
      <c r="H105" s="138">
        <f>(E105+G105)</f>
        <v>0</v>
      </c>
      <c r="I105" s="138">
        <f>H105*C105</f>
        <v>0</v>
      </c>
    </row>
    <row r="106" spans="1:9" s="71" customFormat="1" x14ac:dyDescent="0.2">
      <c r="A106" s="188"/>
      <c r="B106" s="9"/>
      <c r="C106" s="72"/>
      <c r="D106" s="73"/>
      <c r="E106" s="135"/>
      <c r="F106" s="124"/>
      <c r="G106" s="141"/>
      <c r="H106" s="142"/>
      <c r="I106" s="189"/>
    </row>
    <row r="107" spans="1:9" s="71" customFormat="1" ht="165.75" x14ac:dyDescent="0.2">
      <c r="A107" s="164" t="s">
        <v>50</v>
      </c>
      <c r="B107" s="130" t="s">
        <v>370</v>
      </c>
      <c r="C107" s="165"/>
      <c r="D107" s="165"/>
      <c r="E107" s="301"/>
      <c r="F107" s="166"/>
      <c r="G107" s="301"/>
      <c r="H107" s="301"/>
      <c r="I107" s="301"/>
    </row>
    <row r="108" spans="1:9" s="71" customFormat="1" x14ac:dyDescent="0.2">
      <c r="A108" s="164"/>
      <c r="B108" s="119" t="s">
        <v>23</v>
      </c>
      <c r="C108" s="29"/>
      <c r="D108" s="30"/>
      <c r="E108" s="167"/>
      <c r="F108" s="129"/>
      <c r="G108" s="167"/>
      <c r="H108" s="168"/>
      <c r="I108" s="168"/>
    </row>
    <row r="109" spans="1:9" s="71" customFormat="1" ht="25.5" x14ac:dyDescent="0.2">
      <c r="A109" s="164"/>
      <c r="B109" s="119" t="s">
        <v>15</v>
      </c>
      <c r="C109" s="29">
        <v>4</v>
      </c>
      <c r="D109" s="30" t="s">
        <v>2</v>
      </c>
      <c r="E109" s="167"/>
      <c r="F109" s="129" t="s">
        <v>6</v>
      </c>
      <c r="G109" s="167"/>
      <c r="H109" s="138">
        <f>(E109+G109)</f>
        <v>0</v>
      </c>
      <c r="I109" s="138">
        <f>H109*C109</f>
        <v>0</v>
      </c>
    </row>
    <row r="110" spans="1:9" s="71" customFormat="1" x14ac:dyDescent="0.2">
      <c r="A110" s="188"/>
      <c r="B110" s="9"/>
      <c r="C110" s="72"/>
      <c r="D110" s="73"/>
      <c r="E110" s="135"/>
      <c r="F110" s="124"/>
      <c r="G110" s="141"/>
      <c r="H110" s="142"/>
      <c r="I110" s="189"/>
    </row>
    <row r="111" spans="1:9" s="71" customFormat="1" ht="165.75" x14ac:dyDescent="0.2">
      <c r="A111" s="164" t="s">
        <v>51</v>
      </c>
      <c r="B111" s="130" t="s">
        <v>371</v>
      </c>
      <c r="C111" s="165"/>
      <c r="D111" s="165"/>
      <c r="E111" s="301"/>
      <c r="F111" s="166"/>
      <c r="G111" s="301"/>
      <c r="H111" s="301"/>
      <c r="I111" s="301"/>
    </row>
    <row r="112" spans="1:9" s="71" customFormat="1" x14ac:dyDescent="0.2">
      <c r="A112" s="164"/>
      <c r="B112" s="119" t="s">
        <v>23</v>
      </c>
      <c r="C112" s="29"/>
      <c r="D112" s="30"/>
      <c r="E112" s="167"/>
      <c r="F112" s="129"/>
      <c r="G112" s="167"/>
      <c r="H112" s="168"/>
      <c r="I112" s="168"/>
    </row>
    <row r="113" spans="1:9" s="71" customFormat="1" ht="25.5" x14ac:dyDescent="0.2">
      <c r="A113" s="164"/>
      <c r="B113" s="119" t="s">
        <v>24</v>
      </c>
      <c r="C113" s="29">
        <v>3</v>
      </c>
      <c r="D113" s="30" t="s">
        <v>2</v>
      </c>
      <c r="E113" s="167"/>
      <c r="F113" s="129" t="s">
        <v>6</v>
      </c>
      <c r="G113" s="167"/>
      <c r="H113" s="138">
        <f>(E113+G113)</f>
        <v>0</v>
      </c>
      <c r="I113" s="138">
        <f>H113*C113</f>
        <v>0</v>
      </c>
    </row>
    <row r="114" spans="1:9" s="71" customFormat="1" x14ac:dyDescent="0.2">
      <c r="A114" s="188"/>
      <c r="B114" s="9"/>
      <c r="C114" s="72"/>
      <c r="D114" s="73"/>
      <c r="E114" s="135"/>
      <c r="F114" s="124"/>
      <c r="G114" s="141"/>
      <c r="H114" s="142"/>
      <c r="I114" s="189"/>
    </row>
    <row r="115" spans="1:9" s="71" customFormat="1" ht="127.5" x14ac:dyDescent="0.2">
      <c r="A115" s="164" t="s">
        <v>52</v>
      </c>
      <c r="B115" s="119" t="s">
        <v>323</v>
      </c>
      <c r="C115" s="165"/>
      <c r="D115" s="165"/>
      <c r="E115" s="301"/>
      <c r="F115" s="166"/>
      <c r="G115" s="301"/>
      <c r="H115" s="301"/>
      <c r="I115" s="301"/>
    </row>
    <row r="116" spans="1:9" s="71" customFormat="1" ht="25.5" x14ac:dyDescent="0.2">
      <c r="A116" s="164"/>
      <c r="B116" s="173" t="s">
        <v>71</v>
      </c>
      <c r="C116" s="29"/>
      <c r="D116" s="30"/>
      <c r="E116" s="167"/>
      <c r="F116" s="129"/>
      <c r="G116" s="167"/>
      <c r="H116" s="168"/>
      <c r="I116" s="168"/>
    </row>
    <row r="117" spans="1:9" s="71" customFormat="1" ht="25.5" x14ac:dyDescent="0.2">
      <c r="A117" s="164"/>
      <c r="B117" s="173" t="s">
        <v>102</v>
      </c>
      <c r="C117" s="29">
        <v>2</v>
      </c>
      <c r="D117" s="30" t="s">
        <v>2</v>
      </c>
      <c r="E117" s="136"/>
      <c r="F117" s="129" t="s">
        <v>41</v>
      </c>
      <c r="G117" s="167"/>
      <c r="H117" s="138">
        <f>(E117+G117)</f>
        <v>0</v>
      </c>
      <c r="I117" s="138">
        <f>H117*C117</f>
        <v>0</v>
      </c>
    </row>
    <row r="118" spans="1:9" s="71" customFormat="1" x14ac:dyDescent="0.2">
      <c r="A118" s="188"/>
      <c r="B118" s="65"/>
      <c r="C118" s="72"/>
      <c r="D118" s="73"/>
      <c r="E118" s="141"/>
      <c r="F118" s="124"/>
      <c r="G118" s="141"/>
      <c r="H118" s="142"/>
      <c r="I118" s="189"/>
    </row>
    <row r="119" spans="1:9" s="71" customFormat="1" ht="127.5" x14ac:dyDescent="0.2">
      <c r="A119" s="164" t="s">
        <v>53</v>
      </c>
      <c r="B119" s="130" t="s">
        <v>324</v>
      </c>
      <c r="C119" s="165"/>
      <c r="D119" s="165"/>
      <c r="E119" s="301"/>
      <c r="F119" s="166"/>
      <c r="G119" s="301"/>
      <c r="H119" s="301"/>
      <c r="I119" s="301"/>
    </row>
    <row r="120" spans="1:9" s="71" customFormat="1" ht="25.5" x14ac:dyDescent="0.2">
      <c r="A120" s="164"/>
      <c r="B120" s="119" t="s">
        <v>325</v>
      </c>
      <c r="C120" s="29"/>
      <c r="D120" s="30"/>
      <c r="E120" s="169"/>
      <c r="F120" s="170"/>
      <c r="G120" s="169"/>
      <c r="H120" s="168"/>
      <c r="I120" s="168"/>
    </row>
    <row r="121" spans="1:9" s="71" customFormat="1" ht="25.5" x14ac:dyDescent="0.2">
      <c r="A121" s="164"/>
      <c r="B121" s="119" t="s">
        <v>27</v>
      </c>
      <c r="C121" s="29">
        <v>1</v>
      </c>
      <c r="D121" s="30" t="s">
        <v>2</v>
      </c>
      <c r="E121" s="136"/>
      <c r="F121" s="129" t="s">
        <v>41</v>
      </c>
      <c r="G121" s="167"/>
      <c r="H121" s="138">
        <f>(E121+G121)</f>
        <v>0</v>
      </c>
      <c r="I121" s="138">
        <f>H121*C121</f>
        <v>0</v>
      </c>
    </row>
    <row r="122" spans="1:9" s="71" customFormat="1" x14ac:dyDescent="0.2">
      <c r="A122" s="188"/>
      <c r="B122" s="65"/>
      <c r="C122" s="72"/>
      <c r="D122" s="73"/>
      <c r="E122" s="141"/>
      <c r="F122" s="124"/>
      <c r="G122" s="141"/>
      <c r="H122" s="142"/>
      <c r="I122" s="189"/>
    </row>
    <row r="123" spans="1:9" s="71" customFormat="1" ht="114.75" x14ac:dyDescent="0.2">
      <c r="A123" s="164" t="s">
        <v>54</v>
      </c>
      <c r="B123" s="130" t="s">
        <v>326</v>
      </c>
      <c r="C123" s="165"/>
      <c r="D123" s="165"/>
      <c r="E123" s="301"/>
      <c r="F123" s="166"/>
      <c r="G123" s="301"/>
      <c r="H123" s="301"/>
      <c r="I123" s="301"/>
    </row>
    <row r="124" spans="1:9" s="71" customFormat="1" ht="25.5" x14ac:dyDescent="0.2">
      <c r="A124" s="164"/>
      <c r="B124" s="119" t="s">
        <v>327</v>
      </c>
      <c r="C124" s="29"/>
      <c r="D124" s="30"/>
      <c r="E124" s="169"/>
      <c r="F124" s="170"/>
      <c r="G124" s="169"/>
      <c r="H124" s="168"/>
      <c r="I124" s="168"/>
    </row>
    <row r="125" spans="1:9" s="71" customFormat="1" ht="25.5" x14ac:dyDescent="0.2">
      <c r="A125" s="164"/>
      <c r="B125" s="119" t="s">
        <v>96</v>
      </c>
      <c r="C125" s="29">
        <v>4</v>
      </c>
      <c r="D125" s="30" t="s">
        <v>2</v>
      </c>
      <c r="E125" s="136"/>
      <c r="F125" s="129" t="s">
        <v>41</v>
      </c>
      <c r="G125" s="167"/>
      <c r="H125" s="138">
        <f>(E125+G125)</f>
        <v>0</v>
      </c>
      <c r="I125" s="138">
        <f>H125*C125</f>
        <v>0</v>
      </c>
    </row>
    <row r="126" spans="1:9" s="71" customFormat="1" x14ac:dyDescent="0.2">
      <c r="A126" s="246"/>
      <c r="B126" s="65"/>
      <c r="C126" s="185"/>
      <c r="D126" s="186"/>
      <c r="E126" s="144"/>
      <c r="F126" s="125"/>
      <c r="G126" s="187"/>
      <c r="H126" s="145"/>
      <c r="I126" s="247"/>
    </row>
    <row r="127" spans="1:9" s="71" customFormat="1" ht="63.75" x14ac:dyDescent="0.2">
      <c r="A127" s="164" t="s">
        <v>55</v>
      </c>
      <c r="B127" s="173" t="s">
        <v>328</v>
      </c>
      <c r="C127" s="165"/>
      <c r="D127" s="165"/>
      <c r="E127" s="301"/>
      <c r="F127" s="166"/>
      <c r="G127" s="301"/>
      <c r="H127" s="301"/>
      <c r="I127" s="301"/>
    </row>
    <row r="128" spans="1:9" s="71" customFormat="1" x14ac:dyDescent="0.2">
      <c r="A128" s="164"/>
      <c r="B128" s="119" t="s">
        <v>28</v>
      </c>
      <c r="C128" s="29"/>
      <c r="D128" s="30"/>
      <c r="E128" s="169"/>
      <c r="F128" s="170"/>
      <c r="G128" s="169"/>
      <c r="H128" s="168"/>
      <c r="I128" s="168"/>
    </row>
    <row r="129" spans="1:9" s="71" customFormat="1" x14ac:dyDescent="0.2">
      <c r="A129" s="164"/>
      <c r="B129" s="119" t="s">
        <v>40</v>
      </c>
      <c r="C129" s="29">
        <v>1</v>
      </c>
      <c r="D129" s="30" t="s">
        <v>29</v>
      </c>
      <c r="E129" s="167"/>
      <c r="F129" s="129" t="s">
        <v>6</v>
      </c>
      <c r="G129" s="167"/>
      <c r="H129" s="138">
        <f>(E129+G129)</f>
        <v>0</v>
      </c>
      <c r="I129" s="138">
        <f>H129*C129</f>
        <v>0</v>
      </c>
    </row>
    <row r="130" spans="1:9" s="71" customFormat="1" x14ac:dyDescent="0.2">
      <c r="A130" s="188"/>
      <c r="B130" s="9"/>
      <c r="C130" s="72"/>
      <c r="D130" s="73"/>
      <c r="E130" s="141"/>
      <c r="F130" s="124"/>
      <c r="G130" s="141"/>
      <c r="H130" s="142"/>
      <c r="I130" s="189"/>
    </row>
    <row r="131" spans="1:9" s="71" customFormat="1" ht="25.5" x14ac:dyDescent="0.2">
      <c r="A131" s="164" t="s">
        <v>56</v>
      </c>
      <c r="B131" s="130" t="s">
        <v>77</v>
      </c>
      <c r="C131" s="29">
        <v>0</v>
      </c>
      <c r="D131" s="30" t="s">
        <v>2</v>
      </c>
      <c r="E131" s="141"/>
      <c r="F131" s="121" t="s">
        <v>6</v>
      </c>
      <c r="G131" s="135"/>
      <c r="H131" s="142"/>
      <c r="I131" s="189"/>
    </row>
    <row r="132" spans="1:9" s="71" customFormat="1" x14ac:dyDescent="0.2">
      <c r="A132" s="188"/>
      <c r="B132" s="9"/>
      <c r="C132" s="72"/>
      <c r="D132" s="73"/>
      <c r="E132" s="141"/>
      <c r="F132" s="124"/>
      <c r="G132" s="141"/>
      <c r="H132" s="142"/>
      <c r="I132" s="189"/>
    </row>
    <row r="133" spans="1:9" s="71" customFormat="1" ht="51" x14ac:dyDescent="0.2">
      <c r="A133" s="164" t="s">
        <v>57</v>
      </c>
      <c r="B133" s="119" t="s">
        <v>329</v>
      </c>
      <c r="C133" s="165"/>
      <c r="D133" s="165"/>
      <c r="E133" s="301"/>
      <c r="F133" s="166"/>
      <c r="G133" s="301"/>
      <c r="H133" s="301"/>
      <c r="I133" s="301"/>
    </row>
    <row r="134" spans="1:9" s="71" customFormat="1" ht="25.5" x14ac:dyDescent="0.2">
      <c r="A134" s="164"/>
      <c r="B134" s="119" t="s">
        <v>71</v>
      </c>
      <c r="C134" s="29"/>
      <c r="D134" s="30"/>
      <c r="E134" s="169"/>
      <c r="F134" s="170"/>
      <c r="G134" s="169"/>
      <c r="H134" s="168"/>
      <c r="I134" s="168"/>
    </row>
    <row r="135" spans="1:9" s="71" customFormat="1" ht="25.5" x14ac:dyDescent="0.2">
      <c r="A135" s="164"/>
      <c r="B135" s="119" t="s">
        <v>72</v>
      </c>
      <c r="C135" s="29">
        <v>1</v>
      </c>
      <c r="D135" s="30" t="s">
        <v>2</v>
      </c>
      <c r="E135" s="136"/>
      <c r="F135" s="129" t="s">
        <v>41</v>
      </c>
      <c r="G135" s="167"/>
      <c r="H135" s="138">
        <f>(E135+G135)</f>
        <v>0</v>
      </c>
      <c r="I135" s="138">
        <f>H135*C135</f>
        <v>0</v>
      </c>
    </row>
    <row r="136" spans="1:9" s="71" customFormat="1" x14ac:dyDescent="0.2">
      <c r="A136" s="188"/>
      <c r="B136" s="9"/>
      <c r="C136" s="72"/>
      <c r="D136" s="73"/>
      <c r="E136" s="141"/>
      <c r="F136" s="124"/>
      <c r="G136" s="141"/>
      <c r="H136" s="142"/>
      <c r="I136" s="189"/>
    </row>
    <row r="137" spans="1:9" ht="168" customHeight="1" x14ac:dyDescent="0.2">
      <c r="A137" s="190" t="s">
        <v>58</v>
      </c>
      <c r="B137" s="191" t="s">
        <v>372</v>
      </c>
      <c r="C137" s="161"/>
      <c r="D137" s="162"/>
      <c r="E137" s="168"/>
      <c r="F137" s="170"/>
      <c r="G137" s="168"/>
      <c r="H137" s="168"/>
      <c r="I137" s="168"/>
    </row>
    <row r="138" spans="1:9" x14ac:dyDescent="0.2">
      <c r="A138" s="190"/>
      <c r="B138" s="119" t="s">
        <v>297</v>
      </c>
      <c r="C138" s="161"/>
      <c r="D138" s="162"/>
      <c r="E138" s="168"/>
      <c r="F138" s="192"/>
      <c r="G138" s="168"/>
      <c r="H138" s="168"/>
      <c r="I138" s="193"/>
    </row>
    <row r="139" spans="1:9" ht="38.25" x14ac:dyDescent="0.2">
      <c r="A139" s="190"/>
      <c r="B139" s="119" t="s">
        <v>298</v>
      </c>
      <c r="C139" s="162">
        <v>8</v>
      </c>
      <c r="D139" s="162" t="s">
        <v>2</v>
      </c>
      <c r="E139" s="168"/>
      <c r="F139" s="192"/>
      <c r="G139" s="168"/>
      <c r="H139" s="138">
        <f>(E139+G139)</f>
        <v>0</v>
      </c>
      <c r="I139" s="138">
        <f>H139*C139</f>
        <v>0</v>
      </c>
    </row>
    <row r="140" spans="1:9" ht="14.25" customHeight="1" x14ac:dyDescent="0.2">
      <c r="A140" s="248"/>
      <c r="B140" s="65"/>
      <c r="C140" s="76"/>
      <c r="D140" s="77"/>
      <c r="E140" s="145"/>
      <c r="F140" s="194"/>
      <c r="G140" s="145"/>
      <c r="H140" s="145"/>
      <c r="I140" s="249"/>
    </row>
    <row r="141" spans="1:9" ht="95.25" customHeight="1" x14ac:dyDescent="0.2">
      <c r="A141" s="190" t="s">
        <v>299</v>
      </c>
      <c r="B141" s="195" t="s">
        <v>373</v>
      </c>
      <c r="C141" s="161"/>
      <c r="D141" s="162"/>
      <c r="E141" s="168"/>
      <c r="F141" s="170"/>
      <c r="G141" s="168"/>
      <c r="H141" s="168"/>
      <c r="I141" s="168"/>
    </row>
    <row r="142" spans="1:9" x14ac:dyDescent="0.2">
      <c r="A142" s="190"/>
      <c r="B142" s="119" t="s">
        <v>300</v>
      </c>
      <c r="C142" s="161"/>
      <c r="D142" s="162"/>
      <c r="E142" s="168"/>
      <c r="F142" s="192"/>
      <c r="G142" s="168"/>
      <c r="H142" s="168"/>
      <c r="I142" s="193"/>
    </row>
    <row r="143" spans="1:9" ht="38.25" customHeight="1" x14ac:dyDescent="0.2">
      <c r="A143" s="190"/>
      <c r="B143" s="119" t="s">
        <v>301</v>
      </c>
      <c r="C143" s="162">
        <v>8</v>
      </c>
      <c r="D143" s="162" t="s">
        <v>2</v>
      </c>
      <c r="E143" s="136"/>
      <c r="F143" s="192" t="s">
        <v>41</v>
      </c>
      <c r="G143" s="168"/>
      <c r="H143" s="138">
        <f>(E143+G143)</f>
        <v>0</v>
      </c>
      <c r="I143" s="138">
        <f>H143*C143</f>
        <v>0</v>
      </c>
    </row>
    <row r="144" spans="1:9" x14ac:dyDescent="0.2">
      <c r="A144" s="248"/>
      <c r="B144" s="65"/>
      <c r="C144" s="76"/>
      <c r="D144" s="77"/>
      <c r="E144" s="145"/>
      <c r="F144" s="194"/>
      <c r="G144" s="145"/>
      <c r="H144" s="145"/>
      <c r="I144" s="249"/>
    </row>
    <row r="145" spans="1:9" ht="92.25" customHeight="1" x14ac:dyDescent="0.2">
      <c r="A145" s="190" t="s">
        <v>302</v>
      </c>
      <c r="B145" s="195" t="s">
        <v>373</v>
      </c>
      <c r="C145" s="161"/>
      <c r="D145" s="162"/>
      <c r="E145" s="168"/>
      <c r="F145" s="170"/>
      <c r="G145" s="168"/>
      <c r="H145" s="168"/>
      <c r="I145" s="168"/>
    </row>
    <row r="146" spans="1:9" ht="58.5" customHeight="1" x14ac:dyDescent="0.2">
      <c r="A146" s="190"/>
      <c r="B146" s="119" t="s">
        <v>330</v>
      </c>
      <c r="C146" s="161"/>
      <c r="D146" s="162"/>
      <c r="E146" s="168"/>
      <c r="F146" s="192"/>
      <c r="G146" s="168"/>
      <c r="H146" s="168"/>
      <c r="I146" s="193"/>
    </row>
    <row r="147" spans="1:9" ht="25.5" x14ac:dyDescent="0.2">
      <c r="A147" s="190"/>
      <c r="B147" s="119" t="s">
        <v>300</v>
      </c>
      <c r="C147" s="162">
        <v>9</v>
      </c>
      <c r="D147" s="162" t="s">
        <v>2</v>
      </c>
      <c r="E147" s="136"/>
      <c r="F147" s="192" t="s">
        <v>41</v>
      </c>
      <c r="G147" s="168"/>
      <c r="H147" s="138">
        <f>(E147+G147)</f>
        <v>0</v>
      </c>
      <c r="I147" s="138">
        <f>H147*C147</f>
        <v>0</v>
      </c>
    </row>
    <row r="148" spans="1:9" ht="12" customHeight="1" x14ac:dyDescent="0.2">
      <c r="A148" s="248"/>
      <c r="B148" s="65"/>
      <c r="C148" s="76"/>
      <c r="D148" s="77"/>
      <c r="E148" s="145"/>
      <c r="F148" s="194"/>
      <c r="G148" s="145"/>
      <c r="H148" s="145"/>
      <c r="I148" s="249"/>
    </row>
    <row r="149" spans="1:9" ht="96.75" customHeight="1" x14ac:dyDescent="0.2">
      <c r="A149" s="190" t="s">
        <v>303</v>
      </c>
      <c r="B149" s="195" t="s">
        <v>374</v>
      </c>
      <c r="C149" s="161"/>
      <c r="D149" s="162"/>
      <c r="E149" s="168"/>
      <c r="F149" s="170"/>
      <c r="G149" s="168"/>
      <c r="H149" s="168"/>
      <c r="I149" s="168"/>
    </row>
    <row r="150" spans="1:9" x14ac:dyDescent="0.2">
      <c r="A150" s="190"/>
      <c r="B150" s="119" t="s">
        <v>300</v>
      </c>
      <c r="C150" s="161"/>
      <c r="D150" s="162"/>
      <c r="E150" s="168"/>
      <c r="F150" s="192"/>
      <c r="G150" s="168"/>
      <c r="H150" s="168"/>
      <c r="I150" s="193"/>
    </row>
    <row r="151" spans="1:9" ht="24.75" customHeight="1" x14ac:dyDescent="0.2">
      <c r="A151" s="190"/>
      <c r="B151" s="119" t="s">
        <v>304</v>
      </c>
      <c r="C151" s="162">
        <v>3</v>
      </c>
      <c r="D151" s="162" t="s">
        <v>2</v>
      </c>
      <c r="E151" s="136"/>
      <c r="F151" s="192" t="s">
        <v>41</v>
      </c>
      <c r="G151" s="168"/>
      <c r="H151" s="138">
        <f>(E151+G151)</f>
        <v>0</v>
      </c>
      <c r="I151" s="138">
        <f>H151*C151</f>
        <v>0</v>
      </c>
    </row>
    <row r="152" spans="1:9" x14ac:dyDescent="0.2">
      <c r="A152" s="248"/>
      <c r="B152" s="65"/>
      <c r="C152" s="76"/>
      <c r="D152" s="77"/>
      <c r="E152" s="145"/>
      <c r="F152" s="194"/>
      <c r="G152" s="145"/>
      <c r="H152" s="145"/>
      <c r="I152" s="249"/>
    </row>
    <row r="153" spans="1:9" ht="76.5" x14ac:dyDescent="0.2">
      <c r="A153" s="190" t="s">
        <v>305</v>
      </c>
      <c r="B153" s="195" t="s">
        <v>375</v>
      </c>
      <c r="C153" s="161"/>
      <c r="D153" s="162"/>
      <c r="E153" s="168"/>
      <c r="F153" s="170"/>
      <c r="G153" s="168"/>
      <c r="H153" s="168"/>
      <c r="I153" s="168"/>
    </row>
    <row r="154" spans="1:9" x14ac:dyDescent="0.2">
      <c r="A154" s="190"/>
      <c r="B154" s="119" t="s">
        <v>300</v>
      </c>
      <c r="C154" s="161"/>
      <c r="D154" s="162"/>
      <c r="E154" s="168"/>
      <c r="F154" s="192"/>
      <c r="G154" s="168"/>
      <c r="H154" s="168"/>
      <c r="I154" s="193"/>
    </row>
    <row r="155" spans="1:9" ht="27.75" customHeight="1" x14ac:dyDescent="0.2">
      <c r="A155" s="190"/>
      <c r="B155" s="119" t="s">
        <v>306</v>
      </c>
      <c r="C155" s="162">
        <v>5</v>
      </c>
      <c r="D155" s="162" t="s">
        <v>2</v>
      </c>
      <c r="E155" s="136"/>
      <c r="F155" s="192" t="s">
        <v>41</v>
      </c>
      <c r="G155" s="168"/>
      <c r="H155" s="138">
        <f>(E155+G155)</f>
        <v>0</v>
      </c>
      <c r="I155" s="138">
        <f>H155*C155</f>
        <v>0</v>
      </c>
    </row>
    <row r="156" spans="1:9" x14ac:dyDescent="0.2">
      <c r="A156" s="248"/>
      <c r="B156" s="65"/>
      <c r="C156" s="76"/>
      <c r="D156" s="77"/>
      <c r="E156" s="145"/>
      <c r="F156" s="194"/>
      <c r="G156" s="145"/>
      <c r="H156" s="145"/>
      <c r="I156" s="249"/>
    </row>
    <row r="157" spans="1:9" s="71" customFormat="1" ht="89.25" x14ac:dyDescent="0.2">
      <c r="A157" s="164" t="s">
        <v>307</v>
      </c>
      <c r="B157" s="195" t="s">
        <v>331</v>
      </c>
      <c r="C157" s="165"/>
      <c r="D157" s="165"/>
      <c r="E157" s="301"/>
      <c r="F157" s="166"/>
      <c r="G157" s="301"/>
      <c r="H157" s="301"/>
      <c r="I157" s="301"/>
    </row>
    <row r="158" spans="1:9" s="71" customFormat="1" x14ac:dyDescent="0.2">
      <c r="A158" s="164"/>
      <c r="B158" s="119" t="s">
        <v>264</v>
      </c>
      <c r="C158" s="29"/>
      <c r="D158" s="30"/>
      <c r="E158" s="169"/>
      <c r="F158" s="170"/>
      <c r="G158" s="169"/>
      <c r="H158" s="168"/>
      <c r="I158" s="168"/>
    </row>
    <row r="159" spans="1:9" s="71" customFormat="1" ht="25.5" x14ac:dyDescent="0.2">
      <c r="A159" s="164"/>
      <c r="B159" s="119" t="s">
        <v>263</v>
      </c>
      <c r="C159" s="29">
        <v>1</v>
      </c>
      <c r="D159" s="30" t="s">
        <v>29</v>
      </c>
      <c r="E159" s="136"/>
      <c r="F159" s="129" t="s">
        <v>41</v>
      </c>
      <c r="G159" s="167"/>
      <c r="H159" s="138">
        <f>(E159+G159)</f>
        <v>0</v>
      </c>
      <c r="I159" s="138">
        <f>H159*C159</f>
        <v>0</v>
      </c>
    </row>
    <row r="160" spans="1:9" s="8" customFormat="1" ht="15.75" x14ac:dyDescent="0.25">
      <c r="A160" s="239" t="s">
        <v>249</v>
      </c>
      <c r="B160" s="7" t="s">
        <v>397</v>
      </c>
      <c r="C160" s="2"/>
      <c r="D160" s="3"/>
      <c r="E160" s="139"/>
      <c r="F160" s="139"/>
      <c r="G160" s="139"/>
      <c r="H160" s="139"/>
      <c r="I160" s="240">
        <f>SUM(I70:I159)</f>
        <v>0</v>
      </c>
    </row>
    <row r="161" spans="1:11" s="71" customFormat="1" x14ac:dyDescent="0.2">
      <c r="A161" s="188"/>
      <c r="B161" s="9"/>
      <c r="C161" s="72"/>
      <c r="D161" s="73"/>
      <c r="E161" s="141"/>
      <c r="F161" s="141"/>
      <c r="G161" s="141"/>
      <c r="H161" s="142"/>
      <c r="I161" s="189"/>
    </row>
    <row r="162" spans="1:11" s="8" customFormat="1" ht="15.75" x14ac:dyDescent="0.25">
      <c r="A162" s="239" t="s">
        <v>250</v>
      </c>
      <c r="B162" s="7" t="s">
        <v>60</v>
      </c>
      <c r="C162" s="2"/>
      <c r="D162" s="3"/>
      <c r="E162" s="139"/>
      <c r="F162" s="139"/>
      <c r="G162" s="139"/>
      <c r="H162" s="139"/>
      <c r="I162" s="240"/>
    </row>
    <row r="163" spans="1:11" x14ac:dyDescent="0.2">
      <c r="A163" s="248"/>
      <c r="B163" s="65"/>
      <c r="C163" s="76"/>
      <c r="D163" s="77"/>
      <c r="E163" s="145"/>
      <c r="F163" s="125"/>
      <c r="G163" s="145"/>
      <c r="H163" s="145"/>
      <c r="I163" s="247"/>
    </row>
    <row r="164" spans="1:11" s="79" customFormat="1" ht="102" x14ac:dyDescent="0.2">
      <c r="A164" s="196" t="s">
        <v>42</v>
      </c>
      <c r="B164" s="119" t="s">
        <v>64</v>
      </c>
      <c r="C164" s="197"/>
      <c r="D164" s="197"/>
      <c r="E164" s="302"/>
      <c r="F164" s="166"/>
      <c r="G164" s="302"/>
      <c r="H164" s="302"/>
      <c r="I164" s="302"/>
    </row>
    <row r="165" spans="1:11" s="79" customFormat="1" ht="51" x14ac:dyDescent="0.2">
      <c r="A165" s="172"/>
      <c r="B165" s="173" t="s">
        <v>332</v>
      </c>
      <c r="C165" s="174">
        <v>2</v>
      </c>
      <c r="D165" s="175" t="s">
        <v>2</v>
      </c>
      <c r="E165" s="136"/>
      <c r="F165" s="192" t="s">
        <v>93</v>
      </c>
      <c r="G165" s="167"/>
      <c r="H165" s="138">
        <f>(E165+G165)</f>
        <v>0</v>
      </c>
      <c r="I165" s="138">
        <f>H165*C165</f>
        <v>0</v>
      </c>
    </row>
    <row r="166" spans="1:11" s="79" customFormat="1" x14ac:dyDescent="0.2">
      <c r="A166" s="250"/>
      <c r="B166" s="10"/>
      <c r="C166" s="74"/>
      <c r="D166" s="75"/>
      <c r="E166" s="146"/>
      <c r="F166" s="124"/>
      <c r="G166" s="143"/>
      <c r="H166" s="143"/>
      <c r="I166" s="251"/>
    </row>
    <row r="167" spans="1:11" s="79" customFormat="1" ht="102" x14ac:dyDescent="0.2">
      <c r="A167" s="172" t="s">
        <v>43</v>
      </c>
      <c r="B167" s="119" t="s">
        <v>78</v>
      </c>
      <c r="C167" s="197"/>
      <c r="D167" s="197"/>
      <c r="E167" s="302"/>
      <c r="F167" s="166"/>
      <c r="G167" s="302"/>
      <c r="H167" s="302"/>
      <c r="I167" s="302"/>
      <c r="K167" s="80"/>
    </row>
    <row r="168" spans="1:11" s="79" customFormat="1" ht="51" x14ac:dyDescent="0.2">
      <c r="A168" s="172"/>
      <c r="B168" s="173" t="s">
        <v>333</v>
      </c>
      <c r="C168" s="174">
        <v>2</v>
      </c>
      <c r="D168" s="175" t="s">
        <v>2</v>
      </c>
      <c r="E168" s="136"/>
      <c r="F168" s="192" t="s">
        <v>93</v>
      </c>
      <c r="G168" s="167"/>
      <c r="H168" s="138">
        <f>(E168+G168)</f>
        <v>0</v>
      </c>
      <c r="I168" s="138">
        <f>H168*C168</f>
        <v>0</v>
      </c>
    </row>
    <row r="169" spans="1:11" s="79" customFormat="1" x14ac:dyDescent="0.2">
      <c r="A169" s="250"/>
      <c r="B169" s="10"/>
      <c r="C169" s="74"/>
      <c r="D169" s="75"/>
      <c r="E169" s="146"/>
      <c r="F169" s="124"/>
      <c r="G169" s="143"/>
      <c r="H169" s="143"/>
      <c r="I169" s="251"/>
    </row>
    <row r="170" spans="1:11" s="79" customFormat="1" ht="102" x14ac:dyDescent="0.2">
      <c r="A170" s="172" t="s">
        <v>44</v>
      </c>
      <c r="B170" s="119" t="s">
        <v>79</v>
      </c>
      <c r="C170" s="197"/>
      <c r="D170" s="197"/>
      <c r="E170" s="302"/>
      <c r="F170" s="166"/>
      <c r="G170" s="302"/>
      <c r="H170" s="302"/>
      <c r="I170" s="302"/>
    </row>
    <row r="171" spans="1:11" s="79" customFormat="1" ht="51" x14ac:dyDescent="0.2">
      <c r="A171" s="172"/>
      <c r="B171" s="173" t="s">
        <v>334</v>
      </c>
      <c r="C171" s="174">
        <v>2</v>
      </c>
      <c r="D171" s="175" t="s">
        <v>2</v>
      </c>
      <c r="E171" s="136"/>
      <c r="F171" s="192" t="s">
        <v>94</v>
      </c>
      <c r="G171" s="167"/>
      <c r="H171" s="138">
        <f>(E171+G171)</f>
        <v>0</v>
      </c>
      <c r="I171" s="138">
        <f>H171*C171</f>
        <v>0</v>
      </c>
    </row>
    <row r="172" spans="1:11" s="79" customFormat="1" x14ac:dyDescent="0.2">
      <c r="A172" s="252"/>
      <c r="B172" s="66"/>
      <c r="C172" s="81"/>
      <c r="D172" s="82"/>
      <c r="E172" s="147"/>
      <c r="F172" s="125"/>
      <c r="G172" s="147"/>
      <c r="H172" s="147"/>
      <c r="I172" s="253"/>
    </row>
    <row r="173" spans="1:11" s="83" customFormat="1" ht="102" x14ac:dyDescent="0.2">
      <c r="A173" s="172" t="s">
        <v>105</v>
      </c>
      <c r="B173" s="119" t="s">
        <v>103</v>
      </c>
      <c r="C173" s="197"/>
      <c r="D173" s="197"/>
      <c r="E173" s="302"/>
      <c r="F173" s="166"/>
      <c r="G173" s="302"/>
      <c r="H173" s="302"/>
      <c r="I173" s="302"/>
    </row>
    <row r="174" spans="1:11" s="79" customFormat="1" ht="76.5" x14ac:dyDescent="0.2">
      <c r="A174" s="172"/>
      <c r="B174" s="119" t="s">
        <v>335</v>
      </c>
      <c r="C174" s="174">
        <v>1</v>
      </c>
      <c r="D174" s="175" t="s">
        <v>2</v>
      </c>
      <c r="E174" s="136"/>
      <c r="F174" s="192" t="s">
        <v>94</v>
      </c>
      <c r="G174" s="167"/>
      <c r="H174" s="138">
        <f>(E174+G174)</f>
        <v>0</v>
      </c>
      <c r="I174" s="138">
        <f>H174*C174</f>
        <v>0</v>
      </c>
    </row>
    <row r="175" spans="1:11" s="79" customFormat="1" x14ac:dyDescent="0.2">
      <c r="A175" s="250"/>
      <c r="B175" s="9"/>
      <c r="C175" s="74"/>
      <c r="D175" s="75"/>
      <c r="E175" s="146"/>
      <c r="F175" s="124"/>
      <c r="G175" s="143"/>
      <c r="H175" s="143"/>
      <c r="I175" s="251"/>
    </row>
    <row r="176" spans="1:11" s="79" customFormat="1" x14ac:dyDescent="0.2">
      <c r="A176" s="252"/>
      <c r="B176" s="66"/>
      <c r="C176" s="81"/>
      <c r="D176" s="82"/>
      <c r="E176" s="147"/>
      <c r="F176" s="125"/>
      <c r="G176" s="147"/>
      <c r="H176" s="147"/>
      <c r="I176" s="253"/>
    </row>
    <row r="177" spans="1:9" s="83" customFormat="1" ht="102" x14ac:dyDescent="0.2">
      <c r="A177" s="172" t="s">
        <v>106</v>
      </c>
      <c r="B177" s="119" t="s">
        <v>336</v>
      </c>
      <c r="C177" s="197"/>
      <c r="D177" s="197"/>
      <c r="E177" s="302"/>
      <c r="F177" s="166"/>
      <c r="G177" s="302"/>
      <c r="H177" s="302"/>
      <c r="I177" s="302"/>
    </row>
    <row r="178" spans="1:9" s="79" customFormat="1" ht="76.5" x14ac:dyDescent="0.2">
      <c r="A178" s="172"/>
      <c r="B178" s="119" t="s">
        <v>337</v>
      </c>
      <c r="C178" s="174">
        <v>1</v>
      </c>
      <c r="D178" s="175" t="s">
        <v>2</v>
      </c>
      <c r="E178" s="136"/>
      <c r="F178" s="192" t="s">
        <v>94</v>
      </c>
      <c r="G178" s="167"/>
      <c r="H178" s="138">
        <f>(E178+G178)</f>
        <v>0</v>
      </c>
      <c r="I178" s="138">
        <f>H178*C178</f>
        <v>0</v>
      </c>
    </row>
    <row r="179" spans="1:9" s="79" customFormat="1" x14ac:dyDescent="0.2">
      <c r="A179" s="252"/>
      <c r="B179" s="65"/>
      <c r="C179" s="81"/>
      <c r="D179" s="82"/>
      <c r="E179" s="198"/>
      <c r="F179" s="125"/>
      <c r="G179" s="147"/>
      <c r="H179" s="147"/>
      <c r="I179" s="253"/>
    </row>
    <row r="180" spans="1:9" s="79" customFormat="1" ht="102" x14ac:dyDescent="0.2">
      <c r="A180" s="172" t="s">
        <v>107</v>
      </c>
      <c r="B180" s="119" t="s">
        <v>104</v>
      </c>
      <c r="C180" s="197"/>
      <c r="D180" s="197"/>
      <c r="E180" s="302"/>
      <c r="F180" s="166"/>
      <c r="G180" s="302"/>
      <c r="H180" s="302"/>
      <c r="I180" s="302"/>
    </row>
    <row r="181" spans="1:9" s="71" customFormat="1" ht="76.5" x14ac:dyDescent="0.2">
      <c r="A181" s="164"/>
      <c r="B181" s="119" t="s">
        <v>338</v>
      </c>
      <c r="C181" s="174">
        <v>1</v>
      </c>
      <c r="D181" s="175" t="s">
        <v>2</v>
      </c>
      <c r="E181" s="136"/>
      <c r="F181" s="192" t="s">
        <v>94</v>
      </c>
      <c r="G181" s="167"/>
      <c r="H181" s="138">
        <f>(E181+G181)</f>
        <v>0</v>
      </c>
      <c r="I181" s="138">
        <f>H181*C181</f>
        <v>0</v>
      </c>
    </row>
    <row r="182" spans="1:9" s="79" customFormat="1" x14ac:dyDescent="0.2">
      <c r="A182" s="250"/>
      <c r="B182" s="9"/>
      <c r="C182" s="74"/>
      <c r="D182" s="75"/>
      <c r="E182" s="146"/>
      <c r="F182" s="124"/>
      <c r="G182" s="143"/>
      <c r="H182" s="143"/>
      <c r="I182" s="251"/>
    </row>
    <row r="183" spans="1:9" s="79" customFormat="1" ht="102" x14ac:dyDescent="0.2">
      <c r="A183" s="172" t="s">
        <v>108</v>
      </c>
      <c r="B183" s="119" t="s">
        <v>339</v>
      </c>
      <c r="C183" s="197"/>
      <c r="D183" s="197"/>
      <c r="E183" s="302"/>
      <c r="F183" s="166"/>
      <c r="G183" s="302"/>
      <c r="H183" s="302"/>
      <c r="I183" s="302"/>
    </row>
    <row r="184" spans="1:9" s="71" customFormat="1" ht="76.5" x14ac:dyDescent="0.2">
      <c r="A184" s="164"/>
      <c r="B184" s="119" t="s">
        <v>340</v>
      </c>
      <c r="C184" s="174">
        <v>1</v>
      </c>
      <c r="D184" s="175" t="s">
        <v>2</v>
      </c>
      <c r="E184" s="136"/>
      <c r="F184" s="192" t="s">
        <v>94</v>
      </c>
      <c r="G184" s="167"/>
      <c r="H184" s="138">
        <f>(E184+G184)</f>
        <v>0</v>
      </c>
      <c r="I184" s="138">
        <f>H184*C184</f>
        <v>0</v>
      </c>
    </row>
    <row r="185" spans="1:9" s="79" customFormat="1" x14ac:dyDescent="0.2">
      <c r="A185" s="250"/>
      <c r="B185" s="9"/>
      <c r="C185" s="74"/>
      <c r="D185" s="75"/>
      <c r="E185" s="146"/>
      <c r="F185" s="124"/>
      <c r="G185" s="143"/>
      <c r="H185" s="143"/>
      <c r="I185" s="251"/>
    </row>
    <row r="186" spans="1:9" s="79" customFormat="1" ht="165.75" x14ac:dyDescent="0.2">
      <c r="A186" s="172" t="s">
        <v>219</v>
      </c>
      <c r="B186" s="119" t="s">
        <v>341</v>
      </c>
      <c r="C186" s="197"/>
      <c r="D186" s="197"/>
      <c r="E186" s="302"/>
      <c r="F186" s="166"/>
      <c r="G186" s="302"/>
      <c r="H186" s="302"/>
      <c r="I186" s="302"/>
    </row>
    <row r="187" spans="1:9" s="71" customFormat="1" ht="25.5" x14ac:dyDescent="0.2">
      <c r="A187" s="164"/>
      <c r="B187" s="119" t="s">
        <v>80</v>
      </c>
      <c r="C187" s="174">
        <v>2</v>
      </c>
      <c r="D187" s="175" t="s">
        <v>2</v>
      </c>
      <c r="E187" s="136"/>
      <c r="F187" s="192" t="s">
        <v>94</v>
      </c>
      <c r="G187" s="167"/>
      <c r="H187" s="138">
        <f>(E187+G187)</f>
        <v>0</v>
      </c>
      <c r="I187" s="138">
        <f>H187*C187</f>
        <v>0</v>
      </c>
    </row>
    <row r="188" spans="1:9" s="71" customFormat="1" x14ac:dyDescent="0.2">
      <c r="A188" s="188"/>
      <c r="B188" s="9"/>
      <c r="C188" s="72"/>
      <c r="D188" s="73"/>
      <c r="E188" s="135"/>
      <c r="F188" s="124"/>
      <c r="G188" s="141"/>
      <c r="H188" s="141"/>
      <c r="I188" s="243"/>
    </row>
    <row r="189" spans="1:9" s="79" customFormat="1" ht="165.75" x14ac:dyDescent="0.2">
      <c r="A189" s="172" t="s">
        <v>308</v>
      </c>
      <c r="B189" s="119" t="s">
        <v>342</v>
      </c>
      <c r="C189" s="197"/>
      <c r="D189" s="197"/>
      <c r="E189" s="302"/>
      <c r="F189" s="166"/>
      <c r="G189" s="302"/>
      <c r="H189" s="302"/>
      <c r="I189" s="302"/>
    </row>
    <row r="190" spans="1:9" s="71" customFormat="1" ht="25.5" x14ac:dyDescent="0.2">
      <c r="A190" s="164"/>
      <c r="B190" s="119" t="s">
        <v>278</v>
      </c>
      <c r="C190" s="174">
        <v>2</v>
      </c>
      <c r="D190" s="175" t="s">
        <v>2</v>
      </c>
      <c r="E190" s="136"/>
      <c r="F190" s="192" t="s">
        <v>94</v>
      </c>
      <c r="G190" s="167"/>
      <c r="H190" s="138">
        <f>(E190+G190)</f>
        <v>0</v>
      </c>
      <c r="I190" s="138">
        <f>H190*C190</f>
        <v>0</v>
      </c>
    </row>
    <row r="191" spans="1:9" s="71" customFormat="1" x14ac:dyDescent="0.2">
      <c r="A191" s="188"/>
      <c r="B191" s="9"/>
      <c r="C191" s="72"/>
      <c r="D191" s="73"/>
      <c r="E191" s="135"/>
      <c r="F191" s="124"/>
      <c r="G191" s="141"/>
      <c r="H191" s="141"/>
      <c r="I191" s="243"/>
    </row>
    <row r="192" spans="1:9" s="71" customFormat="1" ht="102" x14ac:dyDescent="0.2">
      <c r="A192" s="164" t="s">
        <v>48</v>
      </c>
      <c r="B192" s="119" t="s">
        <v>38</v>
      </c>
      <c r="C192" s="165"/>
      <c r="D192" s="165"/>
      <c r="E192" s="301"/>
      <c r="F192" s="166"/>
      <c r="G192" s="301"/>
      <c r="H192" s="301"/>
      <c r="I192" s="301"/>
    </row>
    <row r="193" spans="1:9" ht="63.75" x14ac:dyDescent="0.2">
      <c r="A193" s="190"/>
      <c r="B193" s="173" t="s">
        <v>343</v>
      </c>
      <c r="C193" s="29">
        <v>1</v>
      </c>
      <c r="D193" s="30" t="s">
        <v>2</v>
      </c>
      <c r="E193" s="136"/>
      <c r="F193" s="192" t="s">
        <v>94</v>
      </c>
      <c r="G193" s="167"/>
      <c r="H193" s="138">
        <f>(E193+G193)</f>
        <v>0</v>
      </c>
      <c r="I193" s="138">
        <f>H193*C193</f>
        <v>0</v>
      </c>
    </row>
    <row r="194" spans="1:9" x14ac:dyDescent="0.2">
      <c r="A194" s="244"/>
      <c r="B194" s="9"/>
      <c r="C194" s="15"/>
      <c r="D194" s="16"/>
      <c r="E194" s="142"/>
      <c r="F194" s="124"/>
      <c r="G194" s="142"/>
      <c r="H194" s="157"/>
      <c r="I194" s="245"/>
    </row>
    <row r="195" spans="1:9" ht="89.25" x14ac:dyDescent="0.2">
      <c r="A195" s="190" t="s">
        <v>49</v>
      </c>
      <c r="B195" s="119" t="s">
        <v>344</v>
      </c>
      <c r="C195" s="161"/>
      <c r="D195" s="162"/>
      <c r="E195" s="168"/>
      <c r="F195" s="170"/>
      <c r="G195" s="168"/>
      <c r="H195" s="168"/>
      <c r="I195" s="168"/>
    </row>
    <row r="196" spans="1:9" ht="38.25" x14ac:dyDescent="0.2">
      <c r="A196" s="190"/>
      <c r="B196" s="173" t="s">
        <v>345</v>
      </c>
      <c r="C196" s="29">
        <v>1</v>
      </c>
      <c r="D196" s="30" t="s">
        <v>2</v>
      </c>
      <c r="E196" s="136"/>
      <c r="F196" s="192" t="s">
        <v>94</v>
      </c>
      <c r="G196" s="167"/>
      <c r="H196" s="138">
        <f>(E196+G196)</f>
        <v>0</v>
      </c>
      <c r="I196" s="138">
        <f>H196*C196</f>
        <v>0</v>
      </c>
    </row>
    <row r="197" spans="1:9" x14ac:dyDescent="0.2">
      <c r="A197" s="244"/>
      <c r="B197" s="9"/>
      <c r="C197" s="15"/>
      <c r="D197" s="16"/>
      <c r="E197" s="142"/>
      <c r="F197" s="124"/>
      <c r="G197" s="142"/>
      <c r="H197" s="157"/>
      <c r="I197" s="245"/>
    </row>
    <row r="198" spans="1:9" ht="76.5" x14ac:dyDescent="0.2">
      <c r="A198" s="190" t="s">
        <v>52</v>
      </c>
      <c r="B198" s="119" t="s">
        <v>39</v>
      </c>
      <c r="C198" s="161"/>
      <c r="D198" s="162"/>
      <c r="E198" s="168"/>
      <c r="F198" s="170"/>
      <c r="G198" s="168"/>
      <c r="H198" s="168"/>
      <c r="I198" s="168"/>
    </row>
    <row r="199" spans="1:9" ht="38.25" x14ac:dyDescent="0.2">
      <c r="A199" s="190"/>
      <c r="B199" s="119" t="s">
        <v>66</v>
      </c>
      <c r="C199" s="161">
        <v>1</v>
      </c>
      <c r="D199" s="162" t="s">
        <v>29</v>
      </c>
      <c r="E199" s="136"/>
      <c r="F199" s="192" t="s">
        <v>94</v>
      </c>
      <c r="G199" s="167"/>
      <c r="H199" s="138">
        <f>(E199+G199)</f>
        <v>0</v>
      </c>
      <c r="I199" s="138">
        <f>H199*C199</f>
        <v>0</v>
      </c>
    </row>
    <row r="200" spans="1:9" x14ac:dyDescent="0.2">
      <c r="A200" s="254"/>
      <c r="B200" s="67"/>
      <c r="C200" s="84"/>
      <c r="D200" s="23"/>
      <c r="E200" s="148"/>
      <c r="F200" s="126"/>
      <c r="G200" s="148"/>
      <c r="H200" s="158"/>
      <c r="I200" s="255"/>
    </row>
    <row r="201" spans="1:9" ht="51" x14ac:dyDescent="0.2">
      <c r="A201" s="190" t="s">
        <v>53</v>
      </c>
      <c r="B201" s="119" t="s">
        <v>346</v>
      </c>
      <c r="C201" s="161"/>
      <c r="D201" s="162"/>
      <c r="E201" s="168"/>
      <c r="F201" s="170"/>
      <c r="G201" s="168"/>
      <c r="H201" s="168"/>
      <c r="I201" s="168"/>
    </row>
    <row r="202" spans="1:9" ht="25.5" x14ac:dyDescent="0.2">
      <c r="A202" s="190"/>
      <c r="B202" s="119" t="s">
        <v>309</v>
      </c>
      <c r="C202" s="161">
        <v>102</v>
      </c>
      <c r="D202" s="162" t="s">
        <v>29</v>
      </c>
      <c r="E202" s="136"/>
      <c r="F202" s="192" t="s">
        <v>94</v>
      </c>
      <c r="G202" s="167"/>
      <c r="H202" s="138">
        <f>(E202+G202)</f>
        <v>0</v>
      </c>
      <c r="I202" s="138">
        <f>H202*C202</f>
        <v>0</v>
      </c>
    </row>
    <row r="203" spans="1:9" x14ac:dyDescent="0.2">
      <c r="A203" s="254"/>
      <c r="B203" s="67"/>
      <c r="C203" s="15"/>
      <c r="D203" s="16"/>
      <c r="E203" s="142"/>
      <c r="F203" s="124"/>
      <c r="G203" s="142"/>
      <c r="H203" s="157"/>
      <c r="I203" s="245"/>
    </row>
    <row r="204" spans="1:9" ht="51" x14ac:dyDescent="0.2">
      <c r="A204" s="190" t="s">
        <v>54</v>
      </c>
      <c r="B204" s="119" t="s">
        <v>347</v>
      </c>
      <c r="C204" s="161"/>
      <c r="D204" s="162"/>
      <c r="E204" s="168"/>
      <c r="F204" s="170"/>
      <c r="G204" s="168"/>
      <c r="H204" s="199"/>
      <c r="I204" s="199"/>
    </row>
    <row r="205" spans="1:9" ht="25.5" x14ac:dyDescent="0.2">
      <c r="A205" s="190"/>
      <c r="B205" s="119" t="s">
        <v>309</v>
      </c>
      <c r="C205" s="161">
        <v>4</v>
      </c>
      <c r="D205" s="162" t="s">
        <v>29</v>
      </c>
      <c r="E205" s="136"/>
      <c r="F205" s="192" t="s">
        <v>94</v>
      </c>
      <c r="G205" s="167"/>
      <c r="H205" s="138">
        <f>(E205+G205)</f>
        <v>0</v>
      </c>
      <c r="I205" s="138">
        <f>H205*C205</f>
        <v>0</v>
      </c>
    </row>
    <row r="206" spans="1:9" x14ac:dyDescent="0.2">
      <c r="A206" s="254" t="s">
        <v>6</v>
      </c>
      <c r="B206" s="67"/>
      <c r="C206" s="15"/>
      <c r="D206" s="16"/>
      <c r="E206" s="142"/>
      <c r="F206" s="124"/>
      <c r="G206" s="142"/>
      <c r="H206" s="157"/>
      <c r="I206" s="245"/>
    </row>
    <row r="207" spans="1:9" ht="76.5" x14ac:dyDescent="0.2">
      <c r="A207" s="190" t="s">
        <v>55</v>
      </c>
      <c r="B207" s="119" t="s">
        <v>348</v>
      </c>
      <c r="C207" s="161"/>
      <c r="D207" s="162"/>
      <c r="E207" s="168"/>
      <c r="F207" s="170"/>
      <c r="G207" s="168"/>
      <c r="H207" s="199"/>
      <c r="I207" s="199"/>
    </row>
    <row r="208" spans="1:9" ht="25.5" x14ac:dyDescent="0.2">
      <c r="A208" s="190"/>
      <c r="B208" s="119" t="s">
        <v>309</v>
      </c>
      <c r="C208" s="161">
        <v>4</v>
      </c>
      <c r="D208" s="162" t="s">
        <v>29</v>
      </c>
      <c r="E208" s="136"/>
      <c r="F208" s="192" t="s">
        <v>94</v>
      </c>
      <c r="G208" s="167"/>
      <c r="H208" s="138">
        <f>(E208+G208)</f>
        <v>0</v>
      </c>
      <c r="I208" s="138">
        <f>H208*C208</f>
        <v>0</v>
      </c>
    </row>
    <row r="209" spans="1:12" s="8" customFormat="1" ht="15.75" x14ac:dyDescent="0.25">
      <c r="A209" s="239" t="s">
        <v>250</v>
      </c>
      <c r="B209" s="7" t="s">
        <v>398</v>
      </c>
      <c r="C209" s="2"/>
      <c r="D209" s="3"/>
      <c r="E209" s="139"/>
      <c r="F209" s="139"/>
      <c r="G209" s="139"/>
      <c r="H209" s="139"/>
      <c r="I209" s="240">
        <f>SUM(I163:I208)</f>
        <v>0</v>
      </c>
    </row>
    <row r="210" spans="1:12" x14ac:dyDescent="0.2">
      <c r="A210" s="254" t="s">
        <v>6</v>
      </c>
      <c r="B210" s="67"/>
      <c r="C210" s="84"/>
      <c r="D210" s="23"/>
      <c r="E210" s="148"/>
      <c r="F210" s="148"/>
      <c r="G210" s="148"/>
      <c r="H210" s="158"/>
      <c r="I210" s="255"/>
    </row>
    <row r="211" spans="1:12" ht="15.75" x14ac:dyDescent="0.2">
      <c r="A211" s="239" t="s">
        <v>251</v>
      </c>
      <c r="B211" s="1" t="s">
        <v>30</v>
      </c>
      <c r="C211" s="2"/>
      <c r="D211" s="3"/>
      <c r="E211" s="149"/>
      <c r="F211" s="149"/>
      <c r="G211" s="149"/>
      <c r="H211" s="139"/>
      <c r="I211" s="240"/>
    </row>
    <row r="212" spans="1:12" x14ac:dyDescent="0.2">
      <c r="A212" s="244"/>
      <c r="B212" s="12"/>
      <c r="C212" s="15"/>
      <c r="D212" s="16"/>
      <c r="E212" s="142"/>
      <c r="F212" s="124"/>
      <c r="G212" s="159"/>
      <c r="H212" s="137"/>
      <c r="I212" s="237"/>
    </row>
    <row r="213" spans="1:12" ht="89.25" x14ac:dyDescent="0.2">
      <c r="A213" s="190" t="s">
        <v>42</v>
      </c>
      <c r="B213" s="130" t="s">
        <v>349</v>
      </c>
      <c r="C213" s="161">
        <v>1</v>
      </c>
      <c r="D213" s="162" t="s">
        <v>2</v>
      </c>
      <c r="E213" s="138"/>
      <c r="F213" s="170"/>
      <c r="G213" s="167"/>
      <c r="H213" s="138">
        <f>(E213+G213)</f>
        <v>0</v>
      </c>
      <c r="I213" s="138">
        <f>H213*C213</f>
        <v>0</v>
      </c>
      <c r="L213" s="85"/>
    </row>
    <row r="214" spans="1:12" x14ac:dyDescent="0.2">
      <c r="A214" s="244"/>
      <c r="B214" s="12"/>
      <c r="C214" s="15"/>
      <c r="D214" s="16"/>
      <c r="E214" s="137"/>
      <c r="F214" s="124"/>
      <c r="G214" s="142"/>
      <c r="H214" s="142"/>
      <c r="I214" s="189"/>
      <c r="L214" s="86"/>
    </row>
    <row r="215" spans="1:12" ht="63.75" x14ac:dyDescent="0.2">
      <c r="A215" s="190" t="s">
        <v>43</v>
      </c>
      <c r="B215" s="130" t="s">
        <v>350</v>
      </c>
      <c r="C215" s="161">
        <v>1</v>
      </c>
      <c r="D215" s="162" t="s">
        <v>2</v>
      </c>
      <c r="E215" s="138"/>
      <c r="F215" s="170"/>
      <c r="G215" s="167"/>
      <c r="H215" s="138">
        <f>(E215+G215)</f>
        <v>0</v>
      </c>
      <c r="I215" s="138">
        <f>H215*C215</f>
        <v>0</v>
      </c>
      <c r="L215" s="86"/>
    </row>
    <row r="216" spans="1:12" x14ac:dyDescent="0.2">
      <c r="A216" s="244"/>
      <c r="B216" s="12"/>
      <c r="C216" s="15"/>
      <c r="D216" s="16"/>
      <c r="E216" s="137"/>
      <c r="F216" s="124"/>
      <c r="G216" s="142"/>
      <c r="H216" s="142"/>
      <c r="I216" s="189"/>
      <c r="L216" s="86"/>
    </row>
    <row r="217" spans="1:12" ht="76.5" x14ac:dyDescent="0.2">
      <c r="A217" s="190" t="s">
        <v>44</v>
      </c>
      <c r="B217" s="130" t="s">
        <v>351</v>
      </c>
      <c r="C217" s="161">
        <v>35</v>
      </c>
      <c r="D217" s="162" t="s">
        <v>22</v>
      </c>
      <c r="E217" s="136"/>
      <c r="F217" s="170" t="s">
        <v>109</v>
      </c>
      <c r="G217" s="167"/>
      <c r="H217" s="138">
        <f>(G217)</f>
        <v>0</v>
      </c>
      <c r="I217" s="138">
        <f>H217*C217</f>
        <v>0</v>
      </c>
      <c r="L217" s="86"/>
    </row>
    <row r="218" spans="1:12" x14ac:dyDescent="0.2">
      <c r="A218" s="244"/>
      <c r="B218" s="12"/>
      <c r="C218" s="15"/>
      <c r="D218" s="16"/>
      <c r="E218" s="137"/>
      <c r="F218" s="124"/>
      <c r="G218" s="142"/>
      <c r="H218" s="142"/>
      <c r="I218" s="189"/>
      <c r="L218" s="86"/>
    </row>
    <row r="219" spans="1:12" ht="63.75" x14ac:dyDescent="0.2">
      <c r="A219" s="190" t="s">
        <v>45</v>
      </c>
      <c r="B219" s="130" t="s">
        <v>352</v>
      </c>
      <c r="C219" s="161">
        <v>35</v>
      </c>
      <c r="D219" s="162" t="s">
        <v>22</v>
      </c>
      <c r="E219" s="138"/>
      <c r="F219" s="170"/>
      <c r="G219" s="167"/>
      <c r="H219" s="138">
        <f>(E219+G219)</f>
        <v>0</v>
      </c>
      <c r="I219" s="138">
        <f>H219*C219</f>
        <v>0</v>
      </c>
      <c r="L219" s="86"/>
    </row>
    <row r="220" spans="1:12" x14ac:dyDescent="0.2">
      <c r="A220" s="244"/>
      <c r="B220" s="12"/>
      <c r="C220" s="15"/>
      <c r="D220" s="16"/>
      <c r="E220" s="137"/>
      <c r="F220" s="124"/>
      <c r="G220" s="142"/>
      <c r="H220" s="142"/>
      <c r="I220" s="189"/>
      <c r="L220" s="86"/>
    </row>
    <row r="221" spans="1:12" ht="51" x14ac:dyDescent="0.2">
      <c r="A221" s="190" t="s">
        <v>46</v>
      </c>
      <c r="B221" s="130" t="s">
        <v>353</v>
      </c>
      <c r="C221" s="161">
        <v>80</v>
      </c>
      <c r="D221" s="162" t="s">
        <v>22</v>
      </c>
      <c r="E221" s="138"/>
      <c r="F221" s="170"/>
      <c r="G221" s="167"/>
      <c r="H221" s="138">
        <f>(E221+G221)</f>
        <v>0</v>
      </c>
      <c r="I221" s="138">
        <f>H221*C221</f>
        <v>0</v>
      </c>
      <c r="L221" s="86"/>
    </row>
    <row r="222" spans="1:12" x14ac:dyDescent="0.2">
      <c r="A222" s="244"/>
      <c r="B222" s="12"/>
      <c r="C222" s="15"/>
      <c r="D222" s="16"/>
      <c r="E222" s="137"/>
      <c r="F222" s="124"/>
      <c r="G222" s="142"/>
      <c r="H222" s="142"/>
      <c r="I222" s="189"/>
      <c r="L222" s="86"/>
    </row>
    <row r="223" spans="1:12" ht="38.25" x14ac:dyDescent="0.2">
      <c r="A223" s="190" t="s">
        <v>47</v>
      </c>
      <c r="B223" s="130" t="s">
        <v>354</v>
      </c>
      <c r="C223" s="161">
        <v>1</v>
      </c>
      <c r="D223" s="162" t="s">
        <v>29</v>
      </c>
      <c r="E223" s="138"/>
      <c r="F223" s="170"/>
      <c r="G223" s="167"/>
      <c r="H223" s="138">
        <f>(E223+G223)</f>
        <v>0</v>
      </c>
      <c r="I223" s="138">
        <f>H223*C223</f>
        <v>0</v>
      </c>
      <c r="L223" s="86"/>
    </row>
    <row r="224" spans="1:12" x14ac:dyDescent="0.2">
      <c r="A224" s="244"/>
      <c r="B224" s="87"/>
      <c r="C224" s="15"/>
      <c r="D224" s="16"/>
      <c r="E224" s="137"/>
      <c r="F224" s="124"/>
      <c r="G224" s="142"/>
      <c r="H224" s="142"/>
      <c r="I224" s="189"/>
      <c r="L224" s="86"/>
    </row>
    <row r="225" spans="1:12" ht="38.25" x14ac:dyDescent="0.2">
      <c r="A225" s="190" t="s">
        <v>48</v>
      </c>
      <c r="B225" s="200" t="s">
        <v>355</v>
      </c>
      <c r="C225" s="161">
        <v>1</v>
      </c>
      <c r="D225" s="162" t="s">
        <v>29</v>
      </c>
      <c r="E225" s="138"/>
      <c r="F225" s="170"/>
      <c r="G225" s="167"/>
      <c r="H225" s="138">
        <f>(E225+G225)</f>
        <v>0</v>
      </c>
      <c r="I225" s="138">
        <f>H225*C225</f>
        <v>0</v>
      </c>
      <c r="L225" s="86"/>
    </row>
    <row r="226" spans="1:12" ht="15.75" x14ac:dyDescent="0.2">
      <c r="A226" s="239" t="s">
        <v>251</v>
      </c>
      <c r="B226" s="1" t="s">
        <v>399</v>
      </c>
      <c r="C226" s="2"/>
      <c r="D226" s="3"/>
      <c r="E226" s="149"/>
      <c r="F226" s="149"/>
      <c r="G226" s="149"/>
      <c r="H226" s="139"/>
      <c r="I226" s="240">
        <f>SUM(I212:I225)</f>
        <v>0</v>
      </c>
    </row>
    <row r="227" spans="1:12" s="71" customFormat="1" x14ac:dyDescent="0.2">
      <c r="A227" s="188"/>
      <c r="B227" s="9"/>
      <c r="C227" s="72"/>
      <c r="D227" s="73"/>
      <c r="E227" s="135"/>
      <c r="F227" s="135"/>
      <c r="G227" s="135"/>
      <c r="H227" s="135"/>
      <c r="I227" s="235"/>
    </row>
    <row r="228" spans="1:12" ht="15.75" x14ac:dyDescent="0.2">
      <c r="A228" s="239" t="s">
        <v>252</v>
      </c>
      <c r="B228" s="1" t="s">
        <v>31</v>
      </c>
      <c r="C228" s="2"/>
      <c r="D228" s="3"/>
      <c r="E228" s="149"/>
      <c r="F228" s="149"/>
      <c r="G228" s="149"/>
      <c r="H228" s="149"/>
      <c r="I228" s="256"/>
    </row>
    <row r="229" spans="1:12" s="71" customFormat="1" ht="15.75" x14ac:dyDescent="0.25">
      <c r="A229" s="257"/>
      <c r="B229" s="62"/>
      <c r="C229" s="5"/>
      <c r="D229" s="6"/>
      <c r="E229" s="150"/>
      <c r="F229" s="122"/>
      <c r="G229" s="150"/>
      <c r="H229" s="142"/>
      <c r="I229" s="189"/>
    </row>
    <row r="230" spans="1:12" s="38" customFormat="1" ht="38.25" x14ac:dyDescent="0.2">
      <c r="A230" s="201" t="s">
        <v>42</v>
      </c>
      <c r="B230" s="202" t="s">
        <v>65</v>
      </c>
      <c r="C230" s="203">
        <v>55</v>
      </c>
      <c r="D230" s="204" t="s">
        <v>22</v>
      </c>
      <c r="E230" s="136"/>
      <c r="F230" s="205" t="s">
        <v>109</v>
      </c>
      <c r="G230" s="167"/>
      <c r="H230" s="138">
        <f>(G230)</f>
        <v>0</v>
      </c>
      <c r="I230" s="138">
        <f>H230*C230</f>
        <v>0</v>
      </c>
    </row>
    <row r="231" spans="1:12" s="38" customFormat="1" x14ac:dyDescent="0.2">
      <c r="A231" s="258"/>
      <c r="B231" s="48"/>
      <c r="C231" s="35"/>
      <c r="D231" s="36"/>
      <c r="E231" s="151"/>
      <c r="F231" s="127"/>
      <c r="G231" s="151"/>
      <c r="H231" s="151"/>
      <c r="I231" s="259"/>
    </row>
    <row r="232" spans="1:12" s="38" customFormat="1" ht="153" x14ac:dyDescent="0.2">
      <c r="A232" s="201" t="s">
        <v>43</v>
      </c>
      <c r="B232" s="202" t="s">
        <v>356</v>
      </c>
      <c r="C232" s="206"/>
      <c r="D232" s="206"/>
      <c r="E232" s="303"/>
      <c r="F232" s="207"/>
      <c r="G232" s="303"/>
      <c r="H232" s="303"/>
      <c r="I232" s="303"/>
    </row>
    <row r="233" spans="1:12" s="38" customFormat="1" ht="25.5" x14ac:dyDescent="0.2">
      <c r="A233" s="201"/>
      <c r="B233" s="202" t="s">
        <v>195</v>
      </c>
      <c r="C233" s="203">
        <v>3</v>
      </c>
      <c r="D233" s="204" t="s">
        <v>2</v>
      </c>
      <c r="E233" s="208"/>
      <c r="F233" s="205"/>
      <c r="G233" s="167"/>
      <c r="H233" s="138">
        <f>(E233+G233)</f>
        <v>0</v>
      </c>
      <c r="I233" s="138">
        <f>H233*C233</f>
        <v>0</v>
      </c>
    </row>
    <row r="234" spans="1:12" s="38" customFormat="1" x14ac:dyDescent="0.2">
      <c r="A234" s="258"/>
      <c r="B234" s="48"/>
      <c r="C234" s="35"/>
      <c r="D234" s="36"/>
      <c r="E234" s="151"/>
      <c r="F234" s="127"/>
      <c r="G234" s="151"/>
      <c r="H234" s="160"/>
      <c r="I234" s="260"/>
    </row>
    <row r="235" spans="1:12" s="38" customFormat="1" ht="51" x14ac:dyDescent="0.2">
      <c r="A235" s="201" t="s">
        <v>44</v>
      </c>
      <c r="B235" s="202" t="s">
        <v>292</v>
      </c>
      <c r="C235" s="203">
        <v>40</v>
      </c>
      <c r="D235" s="204" t="s">
        <v>22</v>
      </c>
      <c r="E235" s="208"/>
      <c r="F235" s="205"/>
      <c r="G235" s="167"/>
      <c r="H235" s="138">
        <f>(E235+G235)</f>
        <v>0</v>
      </c>
      <c r="I235" s="138">
        <f>H235*C235</f>
        <v>0</v>
      </c>
    </row>
    <row r="236" spans="1:12" s="38" customFormat="1" x14ac:dyDescent="0.2">
      <c r="A236" s="258"/>
      <c r="B236" s="48"/>
      <c r="C236" s="35"/>
      <c r="D236" s="36"/>
      <c r="E236" s="151"/>
      <c r="F236" s="127"/>
      <c r="G236" s="151"/>
      <c r="H236" s="160"/>
      <c r="I236" s="260"/>
    </row>
    <row r="237" spans="1:12" s="38" customFormat="1" ht="63.75" x14ac:dyDescent="0.2">
      <c r="A237" s="201" t="s">
        <v>45</v>
      </c>
      <c r="B237" s="202" t="s">
        <v>196</v>
      </c>
      <c r="C237" s="203">
        <v>3</v>
      </c>
      <c r="D237" s="204" t="s">
        <v>2</v>
      </c>
      <c r="E237" s="208"/>
      <c r="F237" s="205"/>
      <c r="G237" s="167"/>
      <c r="H237" s="138">
        <f>(E237+G237)</f>
        <v>0</v>
      </c>
      <c r="I237" s="138">
        <f>H237*C237</f>
        <v>0</v>
      </c>
    </row>
    <row r="238" spans="1:12" s="38" customFormat="1" x14ac:dyDescent="0.2">
      <c r="A238" s="258"/>
      <c r="B238" s="48"/>
      <c r="C238" s="35"/>
      <c r="D238" s="36"/>
      <c r="E238" s="151"/>
      <c r="F238" s="127"/>
      <c r="G238" s="151"/>
      <c r="H238" s="160"/>
      <c r="I238" s="260"/>
    </row>
    <row r="239" spans="1:12" s="38" customFormat="1" ht="140.25" x14ac:dyDescent="0.2">
      <c r="A239" s="201" t="s">
        <v>46</v>
      </c>
      <c r="B239" s="202" t="s">
        <v>357</v>
      </c>
      <c r="C239" s="209">
        <v>3</v>
      </c>
      <c r="D239" s="209" t="s">
        <v>2</v>
      </c>
      <c r="E239" s="208"/>
      <c r="F239" s="205"/>
      <c r="G239" s="167"/>
      <c r="H239" s="138">
        <f>(E239+G239)</f>
        <v>0</v>
      </c>
      <c r="I239" s="138">
        <f>H239*C239</f>
        <v>0</v>
      </c>
    </row>
    <row r="240" spans="1:12" s="38" customFormat="1" x14ac:dyDescent="0.2">
      <c r="A240" s="258"/>
      <c r="B240" s="48"/>
      <c r="C240" s="35"/>
      <c r="D240" s="36"/>
      <c r="E240" s="151"/>
      <c r="F240" s="127"/>
      <c r="G240" s="151"/>
      <c r="H240" s="160"/>
      <c r="I240" s="260"/>
    </row>
    <row r="241" spans="1:10" s="38" customFormat="1" ht="153" x14ac:dyDescent="0.2">
      <c r="A241" s="201" t="s">
        <v>47</v>
      </c>
      <c r="B241" s="202" t="s">
        <v>358</v>
      </c>
      <c r="C241" s="203">
        <v>16</v>
      </c>
      <c r="D241" s="204" t="s">
        <v>2</v>
      </c>
      <c r="E241" s="208"/>
      <c r="F241" s="205"/>
      <c r="G241" s="167"/>
      <c r="H241" s="138">
        <f>(E241+G241)</f>
        <v>0</v>
      </c>
      <c r="I241" s="138">
        <f>H241*C241</f>
        <v>0</v>
      </c>
    </row>
    <row r="242" spans="1:10" ht="15.75" x14ac:dyDescent="0.2">
      <c r="A242" s="239" t="s">
        <v>252</v>
      </c>
      <c r="B242" s="179" t="s">
        <v>400</v>
      </c>
      <c r="C242" s="2"/>
      <c r="D242" s="3"/>
      <c r="E242" s="149"/>
      <c r="F242" s="149"/>
      <c r="G242" s="149"/>
      <c r="H242" s="149"/>
      <c r="I242" s="240">
        <f>SUM(I229:I241)</f>
        <v>0</v>
      </c>
    </row>
    <row r="243" spans="1:10" s="38" customFormat="1" x14ac:dyDescent="0.2">
      <c r="A243" s="258"/>
      <c r="B243" s="48"/>
      <c r="C243" s="35"/>
      <c r="D243" s="36"/>
      <c r="E243" s="151"/>
      <c r="F243" s="151"/>
      <c r="G243" s="151"/>
      <c r="H243" s="160"/>
      <c r="I243" s="260"/>
    </row>
    <row r="244" spans="1:10" ht="15.75" x14ac:dyDescent="0.2">
      <c r="A244" s="239" t="s">
        <v>253</v>
      </c>
      <c r="B244" s="1" t="s">
        <v>61</v>
      </c>
      <c r="C244" s="2"/>
      <c r="D244" s="3"/>
      <c r="E244" s="149"/>
      <c r="F244" s="149"/>
      <c r="G244" s="149"/>
      <c r="H244" s="149"/>
      <c r="I244" s="256"/>
    </row>
    <row r="245" spans="1:10" s="71" customFormat="1" ht="15.75" x14ac:dyDescent="0.25">
      <c r="A245" s="257"/>
      <c r="B245" s="62"/>
      <c r="C245" s="5"/>
      <c r="D245" s="6"/>
      <c r="E245" s="150"/>
      <c r="F245" s="122"/>
      <c r="G245" s="150"/>
      <c r="H245" s="142"/>
      <c r="I245" s="189"/>
    </row>
    <row r="246" spans="1:10" s="34" customFormat="1" ht="38.25" x14ac:dyDescent="0.2">
      <c r="A246" s="164" t="s">
        <v>42</v>
      </c>
      <c r="B246" s="119" t="s">
        <v>359</v>
      </c>
      <c r="C246" s="29">
        <v>1</v>
      </c>
      <c r="D246" s="30" t="s">
        <v>2</v>
      </c>
      <c r="E246" s="136"/>
      <c r="F246" s="170" t="s">
        <v>109</v>
      </c>
      <c r="G246" s="167"/>
      <c r="H246" s="138">
        <f>(G246)</f>
        <v>0</v>
      </c>
      <c r="I246" s="138">
        <f>H246*C246</f>
        <v>0</v>
      </c>
      <c r="J246" s="71"/>
    </row>
    <row r="247" spans="1:10" s="38" customFormat="1" x14ac:dyDescent="0.2">
      <c r="A247" s="188"/>
      <c r="B247" s="9"/>
      <c r="C247" s="72"/>
      <c r="D247" s="73"/>
      <c r="E247" s="141"/>
      <c r="F247" s="124"/>
      <c r="G247" s="141"/>
      <c r="H247" s="142"/>
      <c r="I247" s="189"/>
      <c r="J247" s="71"/>
    </row>
    <row r="248" spans="1:10" s="34" customFormat="1" ht="76.5" x14ac:dyDescent="0.2">
      <c r="A248" s="190" t="s">
        <v>43</v>
      </c>
      <c r="B248" s="119" t="s">
        <v>360</v>
      </c>
      <c r="C248" s="161">
        <v>1</v>
      </c>
      <c r="D248" s="30" t="s">
        <v>2</v>
      </c>
      <c r="E248" s="136"/>
      <c r="F248" s="170" t="s">
        <v>109</v>
      </c>
      <c r="G248" s="167"/>
      <c r="H248" s="138">
        <f>(G248)</f>
        <v>0</v>
      </c>
      <c r="I248" s="138">
        <f>H248*C248</f>
        <v>0</v>
      </c>
      <c r="J248" s="17"/>
    </row>
    <row r="249" spans="1:10" s="38" customFormat="1" x14ac:dyDescent="0.2">
      <c r="A249" s="244"/>
      <c r="B249" s="9"/>
      <c r="C249" s="15"/>
      <c r="D249" s="73"/>
      <c r="E249" s="142"/>
      <c r="F249" s="124"/>
      <c r="G249" s="142"/>
      <c r="H249" s="157"/>
      <c r="I249" s="245"/>
      <c r="J249" s="17"/>
    </row>
    <row r="250" spans="1:10" s="34" customFormat="1" ht="76.5" x14ac:dyDescent="0.2">
      <c r="A250" s="190" t="s">
        <v>44</v>
      </c>
      <c r="B250" s="119" t="s">
        <v>361</v>
      </c>
      <c r="C250" s="161">
        <v>1</v>
      </c>
      <c r="D250" s="30" t="s">
        <v>2</v>
      </c>
      <c r="E250" s="136"/>
      <c r="F250" s="170" t="s">
        <v>109</v>
      </c>
      <c r="G250" s="167"/>
      <c r="H250" s="138">
        <f>(G250)</f>
        <v>0</v>
      </c>
      <c r="I250" s="138">
        <f>H250*C250</f>
        <v>0</v>
      </c>
      <c r="J250" s="17"/>
    </row>
    <row r="251" spans="1:10" s="38" customFormat="1" x14ac:dyDescent="0.2">
      <c r="A251" s="244"/>
      <c r="B251" s="9"/>
      <c r="C251" s="15"/>
      <c r="D251" s="73"/>
      <c r="E251" s="142"/>
      <c r="F251" s="124"/>
      <c r="G251" s="142"/>
      <c r="H251" s="157"/>
      <c r="I251" s="245"/>
      <c r="J251" s="17"/>
    </row>
    <row r="252" spans="1:10" s="38" customFormat="1" ht="38.25" x14ac:dyDescent="0.2">
      <c r="A252" s="190" t="s">
        <v>45</v>
      </c>
      <c r="B252" s="119" t="s">
        <v>362</v>
      </c>
      <c r="C252" s="161">
        <v>2</v>
      </c>
      <c r="D252" s="30" t="s">
        <v>2</v>
      </c>
      <c r="E252" s="136"/>
      <c r="F252" s="170" t="s">
        <v>109</v>
      </c>
      <c r="G252" s="167"/>
      <c r="H252" s="138">
        <f>(G252)</f>
        <v>0</v>
      </c>
      <c r="I252" s="138">
        <f>H252*C252</f>
        <v>0</v>
      </c>
      <c r="J252" s="17"/>
    </row>
    <row r="253" spans="1:10" s="38" customFormat="1" x14ac:dyDescent="0.2">
      <c r="A253" s="244"/>
      <c r="B253" s="9"/>
      <c r="C253" s="15"/>
      <c r="D253" s="73"/>
      <c r="E253" s="142"/>
      <c r="F253" s="124"/>
      <c r="G253" s="142"/>
      <c r="H253" s="157"/>
      <c r="I253" s="245"/>
      <c r="J253" s="17"/>
    </row>
    <row r="254" spans="1:10" s="38" customFormat="1" ht="178.5" x14ac:dyDescent="0.2">
      <c r="A254" s="190" t="s">
        <v>46</v>
      </c>
      <c r="B254" s="119" t="s">
        <v>363</v>
      </c>
      <c r="C254" s="161">
        <v>1</v>
      </c>
      <c r="D254" s="30" t="s">
        <v>2</v>
      </c>
      <c r="E254" s="168"/>
      <c r="F254" s="170"/>
      <c r="G254" s="167"/>
      <c r="H254" s="138">
        <f>(E254+G254)</f>
        <v>0</v>
      </c>
      <c r="I254" s="138">
        <f>H254*C254</f>
        <v>0</v>
      </c>
    </row>
    <row r="255" spans="1:10" s="38" customFormat="1" x14ac:dyDescent="0.2">
      <c r="A255" s="244"/>
      <c r="B255" s="9"/>
      <c r="C255" s="15"/>
      <c r="D255" s="73"/>
      <c r="E255" s="142"/>
      <c r="F255" s="124"/>
      <c r="G255" s="142"/>
      <c r="H255" s="157"/>
      <c r="I255" s="245"/>
      <c r="J255" s="17"/>
    </row>
    <row r="256" spans="1:10" s="38" customFormat="1" ht="191.25" x14ac:dyDescent="0.2">
      <c r="A256" s="190" t="s">
        <v>47</v>
      </c>
      <c r="B256" s="119" t="s">
        <v>364</v>
      </c>
      <c r="C256" s="161">
        <v>1</v>
      </c>
      <c r="D256" s="30" t="s">
        <v>2</v>
      </c>
      <c r="E256" s="168"/>
      <c r="F256" s="170"/>
      <c r="G256" s="167"/>
      <c r="H256" s="138">
        <f>(E256+G256)</f>
        <v>0</v>
      </c>
      <c r="I256" s="138">
        <f>H256*C256</f>
        <v>0</v>
      </c>
    </row>
    <row r="257" spans="1:10" ht="15.75" x14ac:dyDescent="0.2">
      <c r="A257" s="239" t="s">
        <v>253</v>
      </c>
      <c r="B257" s="179" t="s">
        <v>404</v>
      </c>
      <c r="C257" s="2"/>
      <c r="D257" s="3"/>
      <c r="E257" s="149"/>
      <c r="F257" s="149"/>
      <c r="G257" s="149"/>
      <c r="H257" s="149"/>
      <c r="I257" s="240">
        <f>SUM(I245:I256)</f>
        <v>0</v>
      </c>
    </row>
    <row r="258" spans="1:10" s="38" customFormat="1" x14ac:dyDescent="0.2">
      <c r="A258" s="244"/>
      <c r="B258" s="9"/>
      <c r="C258" s="15"/>
      <c r="D258" s="73"/>
      <c r="E258" s="142"/>
      <c r="F258" s="142"/>
      <c r="G258" s="142"/>
      <c r="H258" s="157"/>
      <c r="I258" s="245"/>
      <c r="J258" s="17"/>
    </row>
    <row r="259" spans="1:10" ht="15.75" x14ac:dyDescent="0.2">
      <c r="A259" s="239" t="s">
        <v>273</v>
      </c>
      <c r="B259" s="1" t="s">
        <v>114</v>
      </c>
      <c r="C259" s="2"/>
      <c r="D259" s="3"/>
      <c r="E259" s="149"/>
      <c r="F259" s="149"/>
      <c r="G259" s="149"/>
      <c r="H259" s="149"/>
      <c r="I259" s="256"/>
    </row>
    <row r="260" spans="1:10" s="71" customFormat="1" ht="51" x14ac:dyDescent="0.2">
      <c r="A260" s="257"/>
      <c r="B260" s="48" t="s">
        <v>279</v>
      </c>
      <c r="C260" s="5"/>
      <c r="D260" s="6"/>
      <c r="E260" s="150"/>
      <c r="F260" s="122"/>
      <c r="G260" s="150"/>
      <c r="H260" s="142"/>
      <c r="I260" s="189"/>
    </row>
    <row r="261" spans="1:10" s="34" customFormat="1" ht="38.25" x14ac:dyDescent="0.2">
      <c r="A261" s="164" t="s">
        <v>42</v>
      </c>
      <c r="B261" s="210" t="s">
        <v>115</v>
      </c>
      <c r="C261" s="29"/>
      <c r="D261" s="30"/>
      <c r="E261" s="211"/>
      <c r="F261" s="170"/>
      <c r="G261" s="167"/>
      <c r="H261" s="138"/>
      <c r="I261" s="138"/>
      <c r="J261" s="71"/>
    </row>
    <row r="262" spans="1:10" s="38" customFormat="1" x14ac:dyDescent="0.2">
      <c r="A262" s="164"/>
      <c r="B262" s="202" t="s">
        <v>271</v>
      </c>
      <c r="C262" s="203">
        <v>5</v>
      </c>
      <c r="D262" s="204" t="s">
        <v>117</v>
      </c>
      <c r="E262" s="169"/>
      <c r="F262" s="170"/>
      <c r="G262" s="212"/>
      <c r="H262" s="212">
        <f>(E262+G262)</f>
        <v>0</v>
      </c>
      <c r="I262" s="212">
        <f>H262*C262</f>
        <v>0</v>
      </c>
      <c r="J262" s="71"/>
    </row>
    <row r="263" spans="1:10" s="38" customFormat="1" x14ac:dyDescent="0.2">
      <c r="A263" s="164"/>
      <c r="B263" s="202" t="s">
        <v>137</v>
      </c>
      <c r="C263" s="29">
        <v>1</v>
      </c>
      <c r="D263" s="204" t="s">
        <v>117</v>
      </c>
      <c r="E263" s="169"/>
      <c r="F263" s="170"/>
      <c r="G263" s="212"/>
      <c r="H263" s="212">
        <f>(E263+G263)</f>
        <v>0</v>
      </c>
      <c r="I263" s="212">
        <f>H263*C263</f>
        <v>0</v>
      </c>
      <c r="J263" s="71"/>
    </row>
    <row r="264" spans="1:10" s="38" customFormat="1" x14ac:dyDescent="0.2">
      <c r="A264" s="164"/>
      <c r="B264" s="202" t="s">
        <v>272</v>
      </c>
      <c r="C264" s="29">
        <v>1</v>
      </c>
      <c r="D264" s="204" t="s">
        <v>117</v>
      </c>
      <c r="E264" s="169"/>
      <c r="F264" s="170"/>
      <c r="G264" s="212"/>
      <c r="H264" s="212">
        <f>(E264+G264)</f>
        <v>0</v>
      </c>
      <c r="I264" s="212">
        <f>H264*C264</f>
        <v>0</v>
      </c>
      <c r="J264" s="71"/>
    </row>
    <row r="265" spans="1:10" s="71" customFormat="1" ht="15.75" x14ac:dyDescent="0.25">
      <c r="A265" s="257"/>
      <c r="B265" s="62"/>
      <c r="C265" s="5"/>
      <c r="D265" s="6"/>
      <c r="E265" s="150"/>
      <c r="F265" s="122"/>
      <c r="G265" s="150"/>
      <c r="H265" s="142"/>
      <c r="I265" s="189"/>
    </row>
    <row r="266" spans="1:10" s="34" customFormat="1" ht="38.25" x14ac:dyDescent="0.2">
      <c r="A266" s="164" t="s">
        <v>43</v>
      </c>
      <c r="B266" s="210" t="s">
        <v>121</v>
      </c>
      <c r="C266" s="29"/>
      <c r="D266" s="30"/>
      <c r="E266" s="211"/>
      <c r="F266" s="170"/>
      <c r="G266" s="167"/>
      <c r="H266" s="138"/>
      <c r="I266" s="138"/>
      <c r="J266" s="71"/>
    </row>
    <row r="267" spans="1:10" s="38" customFormat="1" x14ac:dyDescent="0.2">
      <c r="A267" s="164"/>
      <c r="B267" s="202" t="s">
        <v>271</v>
      </c>
      <c r="C267" s="203">
        <v>3</v>
      </c>
      <c r="D267" s="204" t="s">
        <v>29</v>
      </c>
      <c r="E267" s="169"/>
      <c r="F267" s="170"/>
      <c r="G267" s="212"/>
      <c r="H267" s="212">
        <f>(E267+G267)</f>
        <v>0</v>
      </c>
      <c r="I267" s="212">
        <f>H267*C267</f>
        <v>0</v>
      </c>
      <c r="J267" s="71"/>
    </row>
    <row r="268" spans="1:10" s="38" customFormat="1" x14ac:dyDescent="0.2">
      <c r="A268" s="164"/>
      <c r="B268" s="202" t="s">
        <v>137</v>
      </c>
      <c r="C268" s="29">
        <v>2</v>
      </c>
      <c r="D268" s="204" t="s">
        <v>29</v>
      </c>
      <c r="E268" s="169"/>
      <c r="F268" s="170"/>
      <c r="G268" s="212"/>
      <c r="H268" s="212">
        <f>(E268+G268)</f>
        <v>0</v>
      </c>
      <c r="I268" s="212">
        <f>H268*C268</f>
        <v>0</v>
      </c>
      <c r="J268" s="71"/>
    </row>
    <row r="269" spans="1:10" s="38" customFormat="1" x14ac:dyDescent="0.2">
      <c r="A269" s="164"/>
      <c r="B269" s="202" t="s">
        <v>272</v>
      </c>
      <c r="C269" s="29">
        <v>2</v>
      </c>
      <c r="D269" s="204" t="s">
        <v>29</v>
      </c>
      <c r="E269" s="169"/>
      <c r="F269" s="170"/>
      <c r="G269" s="212"/>
      <c r="H269" s="212">
        <f>(E269+G269)</f>
        <v>0</v>
      </c>
      <c r="I269" s="212">
        <f>H269*C269</f>
        <v>0</v>
      </c>
      <c r="J269" s="71"/>
    </row>
    <row r="270" spans="1:10" s="71" customFormat="1" ht="15.75" x14ac:dyDescent="0.25">
      <c r="A270" s="257"/>
      <c r="B270" s="62"/>
      <c r="C270" s="5"/>
      <c r="D270" s="6"/>
      <c r="E270" s="150"/>
      <c r="F270" s="122"/>
      <c r="G270" s="150"/>
      <c r="H270" s="142"/>
      <c r="I270" s="189"/>
    </row>
    <row r="271" spans="1:10" s="34" customFormat="1" ht="38.25" x14ac:dyDescent="0.2">
      <c r="A271" s="164" t="s">
        <v>44</v>
      </c>
      <c r="B271" s="202" t="s">
        <v>155</v>
      </c>
      <c r="C271" s="29"/>
      <c r="D271" s="30"/>
      <c r="E271" s="211"/>
      <c r="F271" s="170"/>
      <c r="G271" s="167"/>
      <c r="H271" s="138"/>
      <c r="I271" s="138"/>
      <c r="J271" s="71"/>
    </row>
    <row r="272" spans="1:10" s="38" customFormat="1" x14ac:dyDescent="0.2">
      <c r="A272" s="164"/>
      <c r="B272" s="202" t="s">
        <v>274</v>
      </c>
      <c r="C272" s="203">
        <v>5</v>
      </c>
      <c r="D272" s="204" t="s">
        <v>29</v>
      </c>
      <c r="E272" s="169"/>
      <c r="F272" s="170"/>
      <c r="G272" s="212"/>
      <c r="H272" s="212">
        <f>(E272+G272)</f>
        <v>0</v>
      </c>
      <c r="I272" s="212">
        <f>H272*C272</f>
        <v>0</v>
      </c>
      <c r="J272" s="71"/>
    </row>
    <row r="273" spans="1:11" s="71" customFormat="1" ht="15.75" x14ac:dyDescent="0.25">
      <c r="A273" s="257"/>
      <c r="B273" s="62"/>
      <c r="C273" s="5"/>
      <c r="D273" s="6"/>
      <c r="E273" s="150"/>
      <c r="F273" s="122"/>
      <c r="G273" s="150"/>
      <c r="H273" s="142"/>
      <c r="I273" s="189"/>
    </row>
    <row r="274" spans="1:11" s="34" customFormat="1" ht="38.25" x14ac:dyDescent="0.2">
      <c r="A274" s="164" t="s">
        <v>45</v>
      </c>
      <c r="B274" s="202" t="s">
        <v>124</v>
      </c>
      <c r="C274" s="29"/>
      <c r="D274" s="30"/>
      <c r="E274" s="211"/>
      <c r="F274" s="170"/>
      <c r="G274" s="167"/>
      <c r="H274" s="138"/>
      <c r="I274" s="138"/>
      <c r="J274" s="71"/>
    </row>
    <row r="275" spans="1:11" s="38" customFormat="1" x14ac:dyDescent="0.2">
      <c r="A275" s="164"/>
      <c r="B275" s="202" t="s">
        <v>274</v>
      </c>
      <c r="C275" s="203">
        <v>2</v>
      </c>
      <c r="D275" s="204" t="s">
        <v>29</v>
      </c>
      <c r="E275" s="169"/>
      <c r="F275" s="170"/>
      <c r="G275" s="212"/>
      <c r="H275" s="212">
        <f>(E275+G275)</f>
        <v>0</v>
      </c>
      <c r="I275" s="212">
        <f>H275*C275</f>
        <v>0</v>
      </c>
      <c r="J275" s="71"/>
    </row>
    <row r="276" spans="1:11" s="38" customFormat="1" x14ac:dyDescent="0.2">
      <c r="A276" s="164"/>
      <c r="B276" s="202" t="s">
        <v>275</v>
      </c>
      <c r="C276" s="203">
        <v>1</v>
      </c>
      <c r="D276" s="204" t="s">
        <v>29</v>
      </c>
      <c r="E276" s="169"/>
      <c r="F276" s="170"/>
      <c r="G276" s="212"/>
      <c r="H276" s="212">
        <f>(E276+G276)</f>
        <v>0</v>
      </c>
      <c r="I276" s="212">
        <f>H276*C276</f>
        <v>0</v>
      </c>
      <c r="J276" s="71"/>
    </row>
    <row r="277" spans="1:11" s="71" customFormat="1" ht="15.75" x14ac:dyDescent="0.25">
      <c r="A277" s="257"/>
      <c r="B277" s="62"/>
      <c r="C277" s="5"/>
      <c r="D277" s="6"/>
      <c r="E277" s="150"/>
      <c r="F277" s="122"/>
      <c r="G277" s="150"/>
      <c r="H277" s="142"/>
      <c r="I277" s="189"/>
    </row>
    <row r="278" spans="1:11" s="34" customFormat="1" ht="38.25" x14ac:dyDescent="0.2">
      <c r="A278" s="164" t="s">
        <v>46</v>
      </c>
      <c r="B278" s="210" t="s">
        <v>127</v>
      </c>
      <c r="C278" s="29"/>
      <c r="D278" s="30"/>
      <c r="E278" s="211"/>
      <c r="F278" s="170"/>
      <c r="G278" s="167"/>
      <c r="H278" s="138"/>
      <c r="I278" s="138"/>
      <c r="J278" s="71"/>
    </row>
    <row r="279" spans="1:11" s="38" customFormat="1" x14ac:dyDescent="0.2">
      <c r="A279" s="164"/>
      <c r="B279" s="202" t="s">
        <v>277</v>
      </c>
      <c r="C279" s="203">
        <v>8</v>
      </c>
      <c r="D279" s="204" t="s">
        <v>29</v>
      </c>
      <c r="E279" s="212"/>
      <c r="F279" s="170"/>
      <c r="G279" s="212"/>
      <c r="H279" s="212">
        <f>(E279+G279)</f>
        <v>0</v>
      </c>
      <c r="I279" s="212">
        <f>H279*C279</f>
        <v>0</v>
      </c>
      <c r="J279" s="71"/>
    </row>
    <row r="280" spans="1:11" s="38" customFormat="1" x14ac:dyDescent="0.2">
      <c r="A280" s="164"/>
      <c r="B280" s="202" t="s">
        <v>276</v>
      </c>
      <c r="C280" s="203">
        <v>2</v>
      </c>
      <c r="D280" s="204" t="s">
        <v>29</v>
      </c>
      <c r="E280" s="212"/>
      <c r="F280" s="170"/>
      <c r="G280" s="212"/>
      <c r="H280" s="212">
        <f>(E280+G280)</f>
        <v>0</v>
      </c>
      <c r="I280" s="212">
        <f>H280*C280</f>
        <v>0</v>
      </c>
      <c r="J280" s="71"/>
    </row>
    <row r="281" spans="1:11" ht="15.75" x14ac:dyDescent="0.2">
      <c r="A281" s="239" t="s">
        <v>273</v>
      </c>
      <c r="B281" s="1" t="s">
        <v>401</v>
      </c>
      <c r="C281" s="2"/>
      <c r="D281" s="3"/>
      <c r="E281" s="149"/>
      <c r="F281" s="149"/>
      <c r="G281" s="149"/>
      <c r="H281" s="149"/>
      <c r="I281" s="240">
        <f>SUM(I260:I280)</f>
        <v>0</v>
      </c>
    </row>
    <row r="282" spans="1:11" s="71" customFormat="1" ht="15.75" x14ac:dyDescent="0.2">
      <c r="A282" s="213"/>
      <c r="B282" s="214"/>
      <c r="C282" s="215"/>
      <c r="D282" s="216"/>
      <c r="E282" s="217"/>
      <c r="F282" s="217"/>
      <c r="G282" s="217"/>
      <c r="H282" s="217"/>
      <c r="I282" s="218"/>
    </row>
    <row r="283" spans="1:11" s="71" customFormat="1" ht="15.75" x14ac:dyDescent="0.2">
      <c r="A283" s="213"/>
      <c r="B283" s="214"/>
      <c r="C283" s="215"/>
      <c r="D283" s="216"/>
      <c r="E283" s="217"/>
      <c r="F283" s="217"/>
      <c r="G283" s="217"/>
      <c r="H283" s="217"/>
      <c r="I283" s="218"/>
    </row>
    <row r="284" spans="1:11" s="71" customFormat="1" ht="15.75" x14ac:dyDescent="0.2">
      <c r="A284" s="213"/>
      <c r="B284" s="214"/>
      <c r="C284" s="215"/>
      <c r="D284" s="216"/>
      <c r="E284" s="217"/>
      <c r="F284" s="217"/>
      <c r="G284" s="217"/>
      <c r="H284" s="217"/>
      <c r="I284" s="218"/>
    </row>
    <row r="285" spans="1:11" ht="15.75" x14ac:dyDescent="0.25">
      <c r="A285" s="248"/>
      <c r="B285" s="271" t="s">
        <v>402</v>
      </c>
      <c r="C285" s="76"/>
      <c r="D285" s="77"/>
      <c r="E285" s="145"/>
      <c r="F285" s="78"/>
      <c r="G285" s="145"/>
      <c r="H285" s="145"/>
      <c r="I285" s="247"/>
    </row>
    <row r="286" spans="1:11" x14ac:dyDescent="0.2">
      <c r="A286" s="223"/>
      <c r="B286" s="88"/>
      <c r="C286" s="89"/>
      <c r="D286" s="90"/>
      <c r="E286" s="153"/>
      <c r="F286" s="91"/>
      <c r="G286" s="153"/>
      <c r="H286" s="153"/>
      <c r="I286" s="224"/>
    </row>
    <row r="287" spans="1:11" x14ac:dyDescent="0.2">
      <c r="A287" s="223"/>
      <c r="B287" s="88"/>
      <c r="C287" s="89"/>
      <c r="D287" s="90"/>
      <c r="E287" s="153"/>
      <c r="F287" s="91"/>
      <c r="G287" s="153"/>
      <c r="H287" s="153"/>
      <c r="I287" s="224"/>
    </row>
    <row r="288" spans="1:11" s="28" customFormat="1" ht="15.75" x14ac:dyDescent="0.2">
      <c r="A288" s="336" t="s">
        <v>113</v>
      </c>
      <c r="B288" s="267" t="s">
        <v>86</v>
      </c>
      <c r="C288" s="337"/>
      <c r="D288" s="338"/>
      <c r="E288" s="135"/>
      <c r="F288" s="11"/>
      <c r="G288" s="135"/>
      <c r="H288" s="261"/>
      <c r="I288" s="270">
        <f>+I44</f>
        <v>0</v>
      </c>
      <c r="K288" s="181" t="s">
        <v>6</v>
      </c>
    </row>
    <row r="289" spans="1:9" s="266" customFormat="1" ht="15.75" x14ac:dyDescent="0.25">
      <c r="A289" s="268" t="s">
        <v>136</v>
      </c>
      <c r="B289" s="263" t="s">
        <v>21</v>
      </c>
      <c r="C289" s="264"/>
      <c r="D289" s="265"/>
      <c r="E289" s="262"/>
      <c r="F289" s="262"/>
      <c r="G289" s="262"/>
      <c r="H289" s="262"/>
      <c r="I289" s="269">
        <f>+I67</f>
        <v>0</v>
      </c>
    </row>
    <row r="290" spans="1:9" s="266" customFormat="1" ht="15.75" x14ac:dyDescent="0.25">
      <c r="A290" s="268" t="s">
        <v>249</v>
      </c>
      <c r="B290" s="263" t="s">
        <v>59</v>
      </c>
      <c r="C290" s="264"/>
      <c r="D290" s="265"/>
      <c r="E290" s="262"/>
      <c r="F290" s="262"/>
      <c r="G290" s="262"/>
      <c r="H290" s="262"/>
      <c r="I290" s="269">
        <f>+I160</f>
        <v>0</v>
      </c>
    </row>
    <row r="291" spans="1:9" s="266" customFormat="1" ht="15.75" x14ac:dyDescent="0.25">
      <c r="A291" s="268" t="s">
        <v>250</v>
      </c>
      <c r="B291" s="263" t="s">
        <v>60</v>
      </c>
      <c r="C291" s="264"/>
      <c r="D291" s="265"/>
      <c r="E291" s="262"/>
      <c r="F291" s="262"/>
      <c r="G291" s="262"/>
      <c r="H291" s="262"/>
      <c r="I291" s="269">
        <f>+I209</f>
        <v>0</v>
      </c>
    </row>
    <row r="292" spans="1:9" s="71" customFormat="1" ht="15.75" x14ac:dyDescent="0.2">
      <c r="A292" s="268" t="s">
        <v>251</v>
      </c>
      <c r="B292" s="267" t="s">
        <v>30</v>
      </c>
      <c r="C292" s="264"/>
      <c r="D292" s="265"/>
      <c r="E292" s="135"/>
      <c r="F292" s="135"/>
      <c r="G292" s="135"/>
      <c r="H292" s="262"/>
      <c r="I292" s="269">
        <f>+I226</f>
        <v>0</v>
      </c>
    </row>
    <row r="293" spans="1:9" s="71" customFormat="1" ht="15.75" x14ac:dyDescent="0.2">
      <c r="A293" s="268" t="s">
        <v>252</v>
      </c>
      <c r="B293" s="267" t="s">
        <v>31</v>
      </c>
      <c r="C293" s="264"/>
      <c r="D293" s="265"/>
      <c r="E293" s="135"/>
      <c r="F293" s="135"/>
      <c r="G293" s="135"/>
      <c r="H293" s="135"/>
      <c r="I293" s="270">
        <f>+I242</f>
        <v>0</v>
      </c>
    </row>
    <row r="294" spans="1:9" s="71" customFormat="1" ht="15.75" x14ac:dyDescent="0.2">
      <c r="A294" s="268" t="s">
        <v>253</v>
      </c>
      <c r="B294" s="267" t="s">
        <v>61</v>
      </c>
      <c r="C294" s="264"/>
      <c r="D294" s="265"/>
      <c r="E294" s="135"/>
      <c r="F294" s="135"/>
      <c r="G294" s="135"/>
      <c r="H294" s="135"/>
      <c r="I294" s="270">
        <f>+I257</f>
        <v>0</v>
      </c>
    </row>
    <row r="295" spans="1:9" s="71" customFormat="1" ht="15.75" x14ac:dyDescent="0.2">
      <c r="A295" s="268" t="s">
        <v>273</v>
      </c>
      <c r="B295" s="267" t="s">
        <v>114</v>
      </c>
      <c r="C295" s="264"/>
      <c r="D295" s="265"/>
      <c r="E295" s="135"/>
      <c r="F295" s="135"/>
      <c r="G295" s="135"/>
      <c r="H295" s="135"/>
      <c r="I295" s="270">
        <f>+I281</f>
        <v>0</v>
      </c>
    </row>
    <row r="296" spans="1:9" s="71" customFormat="1" ht="15.75" x14ac:dyDescent="0.2">
      <c r="A296" s="257" t="s">
        <v>111</v>
      </c>
      <c r="B296" s="182" t="s">
        <v>409</v>
      </c>
      <c r="C296" s="5"/>
      <c r="D296" s="6"/>
      <c r="E296" s="135"/>
      <c r="F296" s="135"/>
      <c r="G296" s="135"/>
      <c r="H296" s="135"/>
      <c r="I296" s="238">
        <f>SUM(I288:I295)</f>
        <v>0</v>
      </c>
    </row>
  </sheetData>
  <mergeCells count="10">
    <mergeCell ref="B22:I23"/>
    <mergeCell ref="F10:I10"/>
    <mergeCell ref="F11:I11"/>
    <mergeCell ref="F12:I12"/>
    <mergeCell ref="F5:I5"/>
    <mergeCell ref="F4:I4"/>
    <mergeCell ref="F9:I9"/>
    <mergeCell ref="F8:I8"/>
    <mergeCell ref="F7:I7"/>
    <mergeCell ref="F6:I6"/>
  </mergeCells>
  <pageMargins left="0.70866141732283472" right="0.51" top="0.74803149606299213" bottom="0.74803149606299213" header="0.31496062992125984" footer="0.31496062992125984"/>
  <pageSetup paperSize="9" scale="90" orientation="landscape" r:id="rId1"/>
  <headerFooter>
    <oddHeader>&amp;RPriloga 3 k pogodbi</oddHeader>
    <oddFooter>&amp;L&amp;F&amp;CStran &amp;P od &amp;N&amp;R&amp;A</oddFooter>
  </headerFooter>
  <rowBreaks count="2" manualBreakCount="2">
    <brk id="94" max="7" man="1"/>
    <brk id="11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zoomScale="145" zoomScaleNormal="145" workbookViewId="0"/>
  </sheetViews>
  <sheetFormatPr defaultColWidth="9.140625" defaultRowHeight="12.75" x14ac:dyDescent="0.2"/>
  <cols>
    <col min="1" max="1" width="9.5703125" style="50" customWidth="1"/>
    <col min="2" max="2" width="47.42578125" style="51" customWidth="1"/>
    <col min="3" max="3" width="5.5703125" style="52" customWidth="1"/>
    <col min="4" max="4" width="8.5703125" style="53" customWidth="1"/>
    <col min="5" max="5" width="16" style="310" customWidth="1"/>
    <col min="6" max="6" width="10.140625" style="54" customWidth="1"/>
    <col min="7" max="8" width="16.85546875" style="310" customWidth="1"/>
    <col min="9" max="9" width="16.85546875" style="315" customWidth="1"/>
    <col min="10" max="16384" width="9.140625" style="38"/>
  </cols>
  <sheetData>
    <row r="1" spans="1:11" s="43" customFormat="1" ht="34.5" x14ac:dyDescent="0.2">
      <c r="A1" s="340" t="s">
        <v>227</v>
      </c>
      <c r="B1" s="326" t="s">
        <v>112</v>
      </c>
      <c r="C1" s="341"/>
      <c r="D1" s="326"/>
      <c r="E1" s="342"/>
      <c r="F1" s="343"/>
      <c r="G1" s="342"/>
      <c r="H1" s="342"/>
      <c r="I1" s="344"/>
    </row>
    <row r="2" spans="1:11" s="34" customFormat="1" ht="17.25" customHeight="1" x14ac:dyDescent="0.2">
      <c r="A2" s="345" t="s">
        <v>220</v>
      </c>
      <c r="B2" s="278" t="s">
        <v>226</v>
      </c>
      <c r="C2" s="279"/>
      <c r="D2" s="277"/>
      <c r="E2" s="305"/>
      <c r="F2" s="280"/>
      <c r="G2" s="305"/>
      <c r="H2" s="305"/>
      <c r="I2" s="346"/>
    </row>
    <row r="3" spans="1:11" s="43" customFormat="1" ht="102" x14ac:dyDescent="0.2">
      <c r="A3" s="347"/>
      <c r="B3" s="272" t="s">
        <v>162</v>
      </c>
      <c r="C3" s="273"/>
      <c r="D3" s="274"/>
      <c r="E3" s="304"/>
      <c r="F3" s="275"/>
      <c r="G3" s="304"/>
      <c r="H3" s="304"/>
      <c r="I3" s="348"/>
    </row>
    <row r="4" spans="1:11" s="17" customFormat="1" x14ac:dyDescent="0.2">
      <c r="A4" s="223"/>
      <c r="B4" s="88"/>
      <c r="C4" s="89"/>
      <c r="D4" s="90"/>
      <c r="E4" s="153"/>
      <c r="F4" s="91"/>
      <c r="G4" s="153"/>
      <c r="H4" s="153"/>
      <c r="I4" s="224"/>
    </row>
    <row r="5" spans="1:11" s="17" customFormat="1" x14ac:dyDescent="0.2">
      <c r="A5" s="223"/>
      <c r="B5" s="479" t="s">
        <v>426</v>
      </c>
      <c r="C5" s="295"/>
      <c r="D5" s="296"/>
      <c r="E5" s="297"/>
      <c r="F5" s="298"/>
      <c r="G5" s="297"/>
      <c r="H5" s="297"/>
      <c r="I5" s="299"/>
    </row>
    <row r="6" spans="1:11" s="17" customFormat="1" ht="12.75" customHeight="1" x14ac:dyDescent="0.2">
      <c r="A6" s="223"/>
      <c r="B6" s="480" t="s">
        <v>428</v>
      </c>
      <c r="C6" s="480"/>
      <c r="D6" s="480"/>
      <c r="E6" s="480"/>
      <c r="F6" s="480"/>
      <c r="G6" s="480"/>
      <c r="H6" s="480"/>
      <c r="I6" s="481"/>
    </row>
    <row r="7" spans="1:11" s="17" customFormat="1" ht="12.75" customHeight="1" x14ac:dyDescent="0.2">
      <c r="A7" s="223"/>
      <c r="B7" s="480"/>
      <c r="C7" s="480"/>
      <c r="D7" s="480"/>
      <c r="E7" s="480"/>
      <c r="F7" s="480"/>
      <c r="G7" s="480"/>
      <c r="H7" s="480"/>
      <c r="I7" s="481"/>
    </row>
    <row r="8" spans="1:11" s="17" customFormat="1" x14ac:dyDescent="0.2">
      <c r="A8" s="223"/>
      <c r="B8" s="88"/>
      <c r="C8" s="89"/>
      <c r="D8" s="90"/>
      <c r="E8" s="153"/>
      <c r="F8" s="91"/>
      <c r="G8" s="153"/>
      <c r="H8" s="153"/>
      <c r="I8" s="224"/>
    </row>
    <row r="9" spans="1:11" s="24" customFormat="1" ht="25.5" x14ac:dyDescent="0.2">
      <c r="A9" s="111" t="s">
        <v>0</v>
      </c>
      <c r="B9" s="112" t="s">
        <v>1</v>
      </c>
      <c r="C9" s="113" t="s">
        <v>262</v>
      </c>
      <c r="D9" s="114" t="s">
        <v>389</v>
      </c>
      <c r="E9" s="115" t="s">
        <v>390</v>
      </c>
      <c r="F9" s="128" t="s">
        <v>394</v>
      </c>
      <c r="G9" s="115" t="s">
        <v>391</v>
      </c>
      <c r="H9" s="115" t="s">
        <v>392</v>
      </c>
      <c r="I9" s="115" t="s">
        <v>393</v>
      </c>
    </row>
    <row r="10" spans="1:11" s="47" customFormat="1" ht="15.75" x14ac:dyDescent="0.25">
      <c r="A10" s="323" t="s">
        <v>228</v>
      </c>
      <c r="B10" s="44" t="s">
        <v>135</v>
      </c>
      <c r="C10" s="45"/>
      <c r="D10" s="45"/>
      <c r="E10" s="306"/>
      <c r="F10" s="46"/>
      <c r="G10" s="306"/>
      <c r="H10" s="313"/>
      <c r="I10" s="324"/>
    </row>
    <row r="11" spans="1:11" s="51" customFormat="1" ht="102" x14ac:dyDescent="0.2">
      <c r="A11" s="317" t="s">
        <v>42</v>
      </c>
      <c r="B11" s="210" t="s">
        <v>267</v>
      </c>
      <c r="C11" s="318">
        <v>2</v>
      </c>
      <c r="D11" s="319" t="s">
        <v>2</v>
      </c>
      <c r="E11" s="212"/>
      <c r="F11" s="320"/>
      <c r="G11" s="212"/>
      <c r="H11" s="212">
        <f>(E11+G11)</f>
        <v>0</v>
      </c>
      <c r="I11" s="212">
        <f>H11*C11</f>
        <v>0</v>
      </c>
      <c r="K11" s="51" t="s">
        <v>6</v>
      </c>
    </row>
    <row r="12" spans="1:11" x14ac:dyDescent="0.2">
      <c r="A12" s="258"/>
      <c r="B12" s="48"/>
      <c r="C12" s="35"/>
      <c r="D12" s="36"/>
      <c r="E12" s="151"/>
      <c r="F12" s="127"/>
      <c r="G12" s="151"/>
      <c r="H12" s="160"/>
      <c r="I12" s="260"/>
    </row>
    <row r="13" spans="1:11" s="51" customFormat="1" ht="89.25" x14ac:dyDescent="0.2">
      <c r="A13" s="317" t="s">
        <v>43</v>
      </c>
      <c r="B13" s="202" t="s">
        <v>266</v>
      </c>
      <c r="C13" s="318">
        <v>2</v>
      </c>
      <c r="D13" s="319" t="s">
        <v>2</v>
      </c>
      <c r="E13" s="136"/>
      <c r="F13" s="320" t="s">
        <v>270</v>
      </c>
      <c r="G13" s="212"/>
      <c r="H13" s="212">
        <f>(E13+G13)</f>
        <v>0</v>
      </c>
      <c r="I13" s="212">
        <f>H13*C13</f>
        <v>0</v>
      </c>
    </row>
    <row r="14" spans="1:11" x14ac:dyDescent="0.2">
      <c r="A14" s="258"/>
      <c r="B14" s="48"/>
      <c r="C14" s="35"/>
      <c r="D14" s="36"/>
      <c r="E14" s="151"/>
      <c r="F14" s="127"/>
      <c r="G14" s="151"/>
      <c r="H14" s="160"/>
      <c r="I14" s="260"/>
    </row>
    <row r="15" spans="1:11" ht="89.25" x14ac:dyDescent="0.2">
      <c r="A15" s="201" t="s">
        <v>44</v>
      </c>
      <c r="B15" s="202" t="s">
        <v>163</v>
      </c>
      <c r="C15" s="203">
        <v>2</v>
      </c>
      <c r="D15" s="204" t="s">
        <v>29</v>
      </c>
      <c r="E15" s="208"/>
      <c r="F15" s="205"/>
      <c r="G15" s="208"/>
      <c r="H15" s="212">
        <f>(E15+G15)</f>
        <v>0</v>
      </c>
      <c r="I15" s="212">
        <f>H15*C15</f>
        <v>0</v>
      </c>
    </row>
    <row r="16" spans="1:11" s="47" customFormat="1" ht="15.75" x14ac:dyDescent="0.25">
      <c r="A16" s="323" t="s">
        <v>228</v>
      </c>
      <c r="B16" s="44" t="s">
        <v>405</v>
      </c>
      <c r="C16" s="45"/>
      <c r="D16" s="45"/>
      <c r="E16" s="306"/>
      <c r="F16" s="46"/>
      <c r="G16" s="306"/>
      <c r="H16" s="313"/>
      <c r="I16" s="324">
        <f>SUM(I11:I15)</f>
        <v>0</v>
      </c>
    </row>
    <row r="17" spans="1:9" s="51" customFormat="1" x14ac:dyDescent="0.2">
      <c r="A17" s="349"/>
      <c r="B17" s="49"/>
      <c r="C17" s="59"/>
      <c r="D17" s="60"/>
      <c r="E17" s="152"/>
      <c r="F17" s="37"/>
      <c r="G17" s="152"/>
      <c r="H17" s="152"/>
      <c r="I17" s="350"/>
    </row>
    <row r="18" spans="1:9" s="47" customFormat="1" ht="15.75" x14ac:dyDescent="0.25">
      <c r="A18" s="323" t="s">
        <v>229</v>
      </c>
      <c r="B18" s="44" t="s">
        <v>164</v>
      </c>
      <c r="C18" s="45"/>
      <c r="D18" s="45"/>
      <c r="E18" s="306"/>
      <c r="F18" s="46"/>
      <c r="G18" s="306"/>
      <c r="H18" s="313"/>
      <c r="I18" s="324"/>
    </row>
    <row r="19" spans="1:9" s="34" customFormat="1" x14ac:dyDescent="0.2">
      <c r="A19" s="351"/>
      <c r="B19" s="48"/>
      <c r="C19" s="35"/>
      <c r="D19" s="36"/>
      <c r="E19" s="152" t="s">
        <v>6</v>
      </c>
      <c r="F19" s="300"/>
      <c r="G19" s="152"/>
      <c r="H19" s="152"/>
      <c r="I19" s="350"/>
    </row>
    <row r="20" spans="1:9" s="34" customFormat="1" ht="63.75" x14ac:dyDescent="0.2">
      <c r="A20" s="321" t="s">
        <v>42</v>
      </c>
      <c r="B20" s="210" t="s">
        <v>165</v>
      </c>
      <c r="C20" s="322"/>
      <c r="D20" s="204"/>
      <c r="E20" s="212"/>
      <c r="F20" s="320"/>
      <c r="G20" s="212"/>
      <c r="H20" s="212"/>
      <c r="I20" s="212"/>
    </row>
    <row r="21" spans="1:9" x14ac:dyDescent="0.2">
      <c r="A21" s="321"/>
      <c r="B21" s="202" t="s">
        <v>166</v>
      </c>
      <c r="C21" s="203">
        <v>18</v>
      </c>
      <c r="D21" s="204" t="s">
        <v>117</v>
      </c>
      <c r="E21" s="212"/>
      <c r="F21" s="320"/>
      <c r="G21" s="212"/>
      <c r="H21" s="212">
        <f>(E21+G21)</f>
        <v>0</v>
      </c>
      <c r="I21" s="212">
        <f>H21*C21</f>
        <v>0</v>
      </c>
    </row>
    <row r="22" spans="1:9" x14ac:dyDescent="0.2">
      <c r="A22" s="321"/>
      <c r="B22" s="202" t="s">
        <v>167</v>
      </c>
      <c r="C22" s="203">
        <v>16</v>
      </c>
      <c r="D22" s="204" t="s">
        <v>117</v>
      </c>
      <c r="E22" s="212"/>
      <c r="F22" s="320"/>
      <c r="G22" s="212"/>
      <c r="H22" s="212">
        <f>(E22+G22)</f>
        <v>0</v>
      </c>
      <c r="I22" s="212">
        <f>H22*C22</f>
        <v>0</v>
      </c>
    </row>
    <row r="23" spans="1:9" x14ac:dyDescent="0.2">
      <c r="A23" s="321"/>
      <c r="B23" s="202" t="s">
        <v>168</v>
      </c>
      <c r="C23" s="203">
        <v>4</v>
      </c>
      <c r="D23" s="204" t="s">
        <v>117</v>
      </c>
      <c r="E23" s="212"/>
      <c r="F23" s="320"/>
      <c r="G23" s="212"/>
      <c r="H23" s="212">
        <f>(E23+G23)</f>
        <v>0</v>
      </c>
      <c r="I23" s="212">
        <f>H23*C23</f>
        <v>0</v>
      </c>
    </row>
    <row r="24" spans="1:9" x14ac:dyDescent="0.2">
      <c r="A24" s="351"/>
      <c r="B24" s="48"/>
      <c r="C24" s="35"/>
      <c r="D24" s="36"/>
      <c r="E24" s="152"/>
      <c r="F24" s="300"/>
      <c r="G24" s="152"/>
      <c r="H24" s="152"/>
      <c r="I24" s="350"/>
    </row>
    <row r="25" spans="1:9" ht="51" x14ac:dyDescent="0.2">
      <c r="A25" s="321" t="s">
        <v>43</v>
      </c>
      <c r="B25" s="210" t="s">
        <v>197</v>
      </c>
      <c r="C25" s="203"/>
      <c r="D25" s="204"/>
      <c r="E25" s="212"/>
      <c r="F25" s="320"/>
      <c r="G25" s="212"/>
      <c r="H25" s="212"/>
      <c r="I25" s="212"/>
    </row>
    <row r="26" spans="1:9" x14ac:dyDescent="0.2">
      <c r="A26" s="321"/>
      <c r="B26" s="202" t="s">
        <v>169</v>
      </c>
      <c r="C26" s="203">
        <v>4</v>
      </c>
      <c r="D26" s="204" t="s">
        <v>29</v>
      </c>
      <c r="E26" s="212"/>
      <c r="F26" s="320"/>
      <c r="G26" s="212"/>
      <c r="H26" s="212">
        <f>(E26+G26)</f>
        <v>0</v>
      </c>
      <c r="I26" s="212">
        <f>H26*C26</f>
        <v>0</v>
      </c>
    </row>
    <row r="27" spans="1:9" x14ac:dyDescent="0.2">
      <c r="A27" s="321"/>
      <c r="B27" s="202" t="s">
        <v>170</v>
      </c>
      <c r="C27" s="203">
        <v>4</v>
      </c>
      <c r="D27" s="204" t="s">
        <v>29</v>
      </c>
      <c r="E27" s="212"/>
      <c r="F27" s="320"/>
      <c r="G27" s="212"/>
      <c r="H27" s="212">
        <f t="shared" ref="H27:H29" si="0">(E27+G27)</f>
        <v>0</v>
      </c>
      <c r="I27" s="212">
        <f t="shared" ref="I27:I29" si="1">H27*C27</f>
        <v>0</v>
      </c>
    </row>
    <row r="28" spans="1:9" x14ac:dyDescent="0.2">
      <c r="A28" s="321"/>
      <c r="B28" s="202" t="s">
        <v>171</v>
      </c>
      <c r="C28" s="203">
        <v>2</v>
      </c>
      <c r="D28" s="204" t="s">
        <v>29</v>
      </c>
      <c r="E28" s="212"/>
      <c r="F28" s="320"/>
      <c r="G28" s="212"/>
      <c r="H28" s="212">
        <f t="shared" si="0"/>
        <v>0</v>
      </c>
      <c r="I28" s="212">
        <f t="shared" si="1"/>
        <v>0</v>
      </c>
    </row>
    <row r="29" spans="1:9" x14ac:dyDescent="0.2">
      <c r="A29" s="321"/>
      <c r="B29" s="202" t="s">
        <v>172</v>
      </c>
      <c r="C29" s="203">
        <v>8</v>
      </c>
      <c r="D29" s="204" t="s">
        <v>29</v>
      </c>
      <c r="E29" s="212"/>
      <c r="F29" s="320"/>
      <c r="G29" s="212"/>
      <c r="H29" s="212">
        <f t="shared" si="0"/>
        <v>0</v>
      </c>
      <c r="I29" s="212">
        <f t="shared" si="1"/>
        <v>0</v>
      </c>
    </row>
    <row r="30" spans="1:9" x14ac:dyDescent="0.2">
      <c r="A30" s="351"/>
      <c r="B30" s="48"/>
      <c r="C30" s="35"/>
      <c r="D30" s="36"/>
      <c r="E30" s="152"/>
      <c r="F30" s="300"/>
      <c r="G30" s="152"/>
      <c r="H30" s="152"/>
      <c r="I30" s="350"/>
    </row>
    <row r="31" spans="1:9" ht="51" x14ac:dyDescent="0.2">
      <c r="A31" s="321" t="s">
        <v>44</v>
      </c>
      <c r="B31" s="210" t="s">
        <v>173</v>
      </c>
      <c r="C31" s="203"/>
      <c r="D31" s="204"/>
      <c r="E31" s="212"/>
      <c r="F31" s="320"/>
      <c r="G31" s="212"/>
      <c r="H31" s="212"/>
      <c r="I31" s="212"/>
    </row>
    <row r="32" spans="1:9" x14ac:dyDescent="0.2">
      <c r="A32" s="321"/>
      <c r="B32" s="202" t="s">
        <v>174</v>
      </c>
      <c r="C32" s="203">
        <v>4</v>
      </c>
      <c r="D32" s="204" t="s">
        <v>29</v>
      </c>
      <c r="E32" s="212"/>
      <c r="F32" s="320"/>
      <c r="G32" s="212"/>
      <c r="H32" s="212">
        <f>(E32+G32)</f>
        <v>0</v>
      </c>
      <c r="I32" s="212">
        <f>H32*C32</f>
        <v>0</v>
      </c>
    </row>
    <row r="33" spans="1:9" x14ac:dyDescent="0.2">
      <c r="A33" s="321"/>
      <c r="B33" s="202" t="s">
        <v>175</v>
      </c>
      <c r="C33" s="203">
        <v>2</v>
      </c>
      <c r="D33" s="204" t="s">
        <v>29</v>
      </c>
      <c r="E33" s="212"/>
      <c r="F33" s="320"/>
      <c r="G33" s="212"/>
      <c r="H33" s="212">
        <f>(E33+G33)</f>
        <v>0</v>
      </c>
      <c r="I33" s="212">
        <f>H33*C33</f>
        <v>0</v>
      </c>
    </row>
    <row r="34" spans="1:9" x14ac:dyDescent="0.2">
      <c r="A34" s="351"/>
      <c r="B34" s="48"/>
      <c r="C34" s="35"/>
      <c r="D34" s="36"/>
      <c r="E34" s="152"/>
      <c r="F34" s="300"/>
      <c r="G34" s="152"/>
      <c r="H34" s="152"/>
      <c r="I34" s="350"/>
    </row>
    <row r="35" spans="1:9" ht="51" x14ac:dyDescent="0.2">
      <c r="A35" s="321" t="s">
        <v>45</v>
      </c>
      <c r="B35" s="210" t="s">
        <v>176</v>
      </c>
      <c r="C35" s="203"/>
      <c r="D35" s="204"/>
      <c r="E35" s="212"/>
      <c r="F35" s="320"/>
      <c r="G35" s="212"/>
      <c r="H35" s="212"/>
      <c r="I35" s="212"/>
    </row>
    <row r="36" spans="1:9" x14ac:dyDescent="0.2">
      <c r="A36" s="321"/>
      <c r="B36" s="202" t="s">
        <v>177</v>
      </c>
      <c r="C36" s="203">
        <v>4</v>
      </c>
      <c r="D36" s="204" t="s">
        <v>29</v>
      </c>
      <c r="E36" s="212"/>
      <c r="F36" s="320"/>
      <c r="G36" s="212"/>
      <c r="H36" s="212">
        <f>(E36+G36)</f>
        <v>0</v>
      </c>
      <c r="I36" s="212">
        <f>H36*C36</f>
        <v>0</v>
      </c>
    </row>
    <row r="37" spans="1:9" x14ac:dyDescent="0.2">
      <c r="A37" s="321"/>
      <c r="B37" s="202" t="s">
        <v>178</v>
      </c>
      <c r="C37" s="203">
        <v>12</v>
      </c>
      <c r="D37" s="204" t="s">
        <v>29</v>
      </c>
      <c r="E37" s="212"/>
      <c r="F37" s="320"/>
      <c r="G37" s="212"/>
      <c r="H37" s="212">
        <f>(E37+G37)</f>
        <v>0</v>
      </c>
      <c r="I37" s="212">
        <f>H37*C37</f>
        <v>0</v>
      </c>
    </row>
    <row r="38" spans="1:9" x14ac:dyDescent="0.2">
      <c r="A38" s="321"/>
      <c r="B38" s="202" t="s">
        <v>179</v>
      </c>
      <c r="C38" s="203">
        <v>4</v>
      </c>
      <c r="D38" s="204" t="s">
        <v>29</v>
      </c>
      <c r="E38" s="212"/>
      <c r="F38" s="320"/>
      <c r="G38" s="212"/>
      <c r="H38" s="212">
        <f>(E38+G38)</f>
        <v>0</v>
      </c>
      <c r="I38" s="212">
        <f>H38*C38</f>
        <v>0</v>
      </c>
    </row>
    <row r="39" spans="1:9" x14ac:dyDescent="0.2">
      <c r="A39" s="321"/>
      <c r="B39" s="202" t="s">
        <v>180</v>
      </c>
      <c r="C39" s="203">
        <v>2</v>
      </c>
      <c r="D39" s="204" t="s">
        <v>29</v>
      </c>
      <c r="E39" s="212"/>
      <c r="F39" s="320"/>
      <c r="G39" s="212"/>
      <c r="H39" s="212">
        <f>(E39+G39)</f>
        <v>0</v>
      </c>
      <c r="I39" s="212">
        <f>H39*C39</f>
        <v>0</v>
      </c>
    </row>
    <row r="40" spans="1:9" x14ac:dyDescent="0.2">
      <c r="A40" s="351"/>
      <c r="B40" s="48"/>
      <c r="C40" s="35"/>
      <c r="D40" s="36"/>
      <c r="E40" s="152"/>
      <c r="F40" s="300"/>
      <c r="G40" s="152"/>
      <c r="H40" s="152"/>
      <c r="I40" s="350"/>
    </row>
    <row r="41" spans="1:9" ht="102" x14ac:dyDescent="0.2">
      <c r="A41" s="321" t="s">
        <v>46</v>
      </c>
      <c r="B41" s="210" t="s">
        <v>181</v>
      </c>
      <c r="C41" s="203"/>
      <c r="D41" s="204"/>
      <c r="E41" s="212"/>
      <c r="F41" s="320"/>
      <c r="G41" s="212"/>
      <c r="H41" s="212"/>
      <c r="I41" s="212"/>
    </row>
    <row r="42" spans="1:9" x14ac:dyDescent="0.2">
      <c r="A42" s="321"/>
      <c r="B42" s="202" t="s">
        <v>182</v>
      </c>
      <c r="C42" s="203">
        <v>2</v>
      </c>
      <c r="D42" s="204" t="s">
        <v>29</v>
      </c>
      <c r="E42" s="212"/>
      <c r="F42" s="320"/>
      <c r="G42" s="212"/>
      <c r="H42" s="212">
        <f>(E42+G42)</f>
        <v>0</v>
      </c>
      <c r="I42" s="212">
        <f>H42*C42</f>
        <v>0</v>
      </c>
    </row>
    <row r="43" spans="1:9" x14ac:dyDescent="0.2">
      <c r="A43" s="351"/>
      <c r="B43" s="48"/>
      <c r="C43" s="35"/>
      <c r="D43" s="36"/>
      <c r="E43" s="152"/>
      <c r="F43" s="300"/>
      <c r="G43" s="152"/>
      <c r="H43" s="152"/>
      <c r="I43" s="350"/>
    </row>
    <row r="44" spans="1:9" ht="102" x14ac:dyDescent="0.2">
      <c r="A44" s="321" t="s">
        <v>47</v>
      </c>
      <c r="B44" s="210" t="s">
        <v>183</v>
      </c>
      <c r="C44" s="203"/>
      <c r="D44" s="204"/>
      <c r="E44" s="212"/>
      <c r="F44" s="320"/>
      <c r="G44" s="212"/>
      <c r="H44" s="212"/>
      <c r="I44" s="212"/>
    </row>
    <row r="45" spans="1:9" x14ac:dyDescent="0.2">
      <c r="A45" s="321"/>
      <c r="B45" s="202" t="s">
        <v>184</v>
      </c>
      <c r="C45" s="203">
        <v>4</v>
      </c>
      <c r="D45" s="204" t="s">
        <v>29</v>
      </c>
      <c r="E45" s="212"/>
      <c r="F45" s="320"/>
      <c r="G45" s="212"/>
      <c r="H45" s="212">
        <f>(E45+G45)</f>
        <v>0</v>
      </c>
      <c r="I45" s="212">
        <f>H45*C45</f>
        <v>0</v>
      </c>
    </row>
    <row r="46" spans="1:9" x14ac:dyDescent="0.2">
      <c r="A46" s="351"/>
      <c r="B46" s="48"/>
      <c r="C46" s="35"/>
      <c r="D46" s="36"/>
      <c r="E46" s="152"/>
      <c r="F46" s="300"/>
      <c r="G46" s="152"/>
      <c r="H46" s="152"/>
      <c r="I46" s="350"/>
    </row>
    <row r="47" spans="1:9" ht="63.75" x14ac:dyDescent="0.2">
      <c r="A47" s="317" t="s">
        <v>48</v>
      </c>
      <c r="B47" s="210" t="s">
        <v>185</v>
      </c>
      <c r="C47" s="318">
        <v>80</v>
      </c>
      <c r="D47" s="319" t="s">
        <v>22</v>
      </c>
      <c r="E47" s="212"/>
      <c r="F47" s="320"/>
      <c r="G47" s="212"/>
      <c r="H47" s="212">
        <f>(E47+G47)</f>
        <v>0</v>
      </c>
      <c r="I47" s="212">
        <f>H47*C47</f>
        <v>0</v>
      </c>
    </row>
    <row r="48" spans="1:9" x14ac:dyDescent="0.2">
      <c r="A48" s="351"/>
      <c r="B48" s="48"/>
      <c r="C48" s="35"/>
      <c r="D48" s="36"/>
      <c r="E48" s="152"/>
      <c r="F48" s="300"/>
      <c r="G48" s="152"/>
      <c r="H48" s="152"/>
      <c r="I48" s="350"/>
    </row>
    <row r="49" spans="1:9" ht="51" x14ac:dyDescent="0.2">
      <c r="A49" s="317" t="s">
        <v>49</v>
      </c>
      <c r="B49" s="210" t="s">
        <v>186</v>
      </c>
      <c r="C49" s="318">
        <v>10</v>
      </c>
      <c r="D49" s="319" t="s">
        <v>22</v>
      </c>
      <c r="E49" s="212"/>
      <c r="F49" s="320"/>
      <c r="G49" s="212"/>
      <c r="H49" s="212">
        <f>(E49+G49)</f>
        <v>0</v>
      </c>
      <c r="I49" s="212">
        <f>H49*C49</f>
        <v>0</v>
      </c>
    </row>
    <row r="50" spans="1:9" x14ac:dyDescent="0.2">
      <c r="A50" s="351"/>
      <c r="B50" s="48"/>
      <c r="C50" s="35"/>
      <c r="D50" s="36"/>
      <c r="E50" s="152"/>
      <c r="F50" s="300"/>
      <c r="G50" s="152"/>
      <c r="H50" s="152"/>
      <c r="I50" s="350"/>
    </row>
    <row r="51" spans="1:9" s="51" customFormat="1" ht="51" x14ac:dyDescent="0.2">
      <c r="A51" s="317" t="s">
        <v>50</v>
      </c>
      <c r="B51" s="210" t="s">
        <v>187</v>
      </c>
      <c r="C51" s="202"/>
      <c r="D51" s="202"/>
      <c r="E51" s="212"/>
      <c r="F51" s="320"/>
      <c r="G51" s="212"/>
      <c r="H51" s="212"/>
      <c r="I51" s="212"/>
    </row>
    <row r="52" spans="1:9" s="51" customFormat="1" x14ac:dyDescent="0.2">
      <c r="A52" s="317"/>
      <c r="B52" s="202" t="s">
        <v>188</v>
      </c>
      <c r="C52" s="318">
        <v>2</v>
      </c>
      <c r="D52" s="319" t="s">
        <v>29</v>
      </c>
      <c r="E52" s="212"/>
      <c r="F52" s="320"/>
      <c r="G52" s="212"/>
      <c r="H52" s="212">
        <f>(E52+G52)</f>
        <v>0</v>
      </c>
      <c r="I52" s="212">
        <f>H52*C52</f>
        <v>0</v>
      </c>
    </row>
    <row r="53" spans="1:9" s="51" customFormat="1" x14ac:dyDescent="0.2">
      <c r="A53" s="349"/>
      <c r="B53" s="49"/>
      <c r="C53" s="59"/>
      <c r="D53" s="60"/>
      <c r="E53" s="152"/>
      <c r="F53" s="300"/>
      <c r="G53" s="152"/>
      <c r="H53" s="152"/>
      <c r="I53" s="350"/>
    </row>
    <row r="54" spans="1:9" s="51" customFormat="1" ht="51" x14ac:dyDescent="0.2">
      <c r="A54" s="317" t="s">
        <v>51</v>
      </c>
      <c r="B54" s="210" t="s">
        <v>189</v>
      </c>
      <c r="C54" s="202"/>
      <c r="D54" s="202"/>
      <c r="E54" s="212"/>
      <c r="F54" s="320"/>
      <c r="G54" s="212"/>
      <c r="H54" s="212"/>
      <c r="I54" s="212"/>
    </row>
    <row r="55" spans="1:9" s="51" customFormat="1" x14ac:dyDescent="0.2">
      <c r="A55" s="317"/>
      <c r="B55" s="202" t="s">
        <v>188</v>
      </c>
      <c r="C55" s="318">
        <v>2</v>
      </c>
      <c r="D55" s="319" t="s">
        <v>29</v>
      </c>
      <c r="E55" s="212"/>
      <c r="F55" s="320"/>
      <c r="G55" s="212"/>
      <c r="H55" s="212">
        <f>(E55+G55)</f>
        <v>0</v>
      </c>
      <c r="I55" s="212">
        <f>H55*C55</f>
        <v>0</v>
      </c>
    </row>
    <row r="56" spans="1:9" s="51" customFormat="1" x14ac:dyDescent="0.2">
      <c r="A56" s="349"/>
      <c r="B56" s="49"/>
      <c r="C56" s="59"/>
      <c r="D56" s="60"/>
      <c r="E56" s="152"/>
      <c r="F56" s="300"/>
      <c r="G56" s="152"/>
      <c r="H56" s="152"/>
      <c r="I56" s="350"/>
    </row>
    <row r="57" spans="1:9" s="51" customFormat="1" ht="38.25" x14ac:dyDescent="0.2">
      <c r="A57" s="317" t="s">
        <v>52</v>
      </c>
      <c r="B57" s="210" t="s">
        <v>190</v>
      </c>
      <c r="C57" s="202"/>
      <c r="D57" s="202"/>
      <c r="E57" s="212"/>
      <c r="F57" s="320"/>
      <c r="G57" s="212"/>
      <c r="H57" s="212"/>
      <c r="I57" s="212"/>
    </row>
    <row r="58" spans="1:9" s="51" customFormat="1" x14ac:dyDescent="0.2">
      <c r="A58" s="317"/>
      <c r="B58" s="202" t="s">
        <v>191</v>
      </c>
      <c r="C58" s="318">
        <v>2</v>
      </c>
      <c r="D58" s="319" t="s">
        <v>29</v>
      </c>
      <c r="E58" s="212"/>
      <c r="F58" s="320"/>
      <c r="G58" s="212"/>
      <c r="H58" s="212">
        <f>(E58+G58)</f>
        <v>0</v>
      </c>
      <c r="I58" s="212">
        <f>H58*C58</f>
        <v>0</v>
      </c>
    </row>
    <row r="59" spans="1:9" s="51" customFormat="1" x14ac:dyDescent="0.2">
      <c r="A59" s="349"/>
      <c r="B59" s="49"/>
      <c r="C59" s="59"/>
      <c r="D59" s="60"/>
      <c r="E59" s="152"/>
      <c r="F59" s="300"/>
      <c r="G59" s="152"/>
      <c r="H59" s="152"/>
      <c r="I59" s="350"/>
    </row>
    <row r="60" spans="1:9" s="51" customFormat="1" ht="38.25" x14ac:dyDescent="0.2">
      <c r="A60" s="317" t="s">
        <v>58</v>
      </c>
      <c r="B60" s="210" t="s">
        <v>192</v>
      </c>
      <c r="C60" s="202"/>
      <c r="D60" s="202"/>
      <c r="E60" s="212"/>
      <c r="F60" s="320"/>
      <c r="G60" s="212"/>
      <c r="H60" s="212"/>
      <c r="I60" s="212"/>
    </row>
    <row r="61" spans="1:9" s="51" customFormat="1" x14ac:dyDescent="0.2">
      <c r="A61" s="317"/>
      <c r="B61" s="202" t="s">
        <v>193</v>
      </c>
      <c r="C61" s="318">
        <v>4</v>
      </c>
      <c r="D61" s="319" t="s">
        <v>29</v>
      </c>
      <c r="E61" s="212"/>
      <c r="F61" s="320"/>
      <c r="G61" s="212"/>
      <c r="H61" s="212">
        <f>(E61+G61)</f>
        <v>0</v>
      </c>
      <c r="I61" s="212">
        <f>H61*C61</f>
        <v>0</v>
      </c>
    </row>
    <row r="62" spans="1:9" s="51" customFormat="1" x14ac:dyDescent="0.2">
      <c r="A62" s="317"/>
      <c r="B62" s="202" t="s">
        <v>188</v>
      </c>
      <c r="C62" s="318">
        <v>2</v>
      </c>
      <c r="D62" s="319" t="s">
        <v>29</v>
      </c>
      <c r="E62" s="212"/>
      <c r="F62" s="320"/>
      <c r="G62" s="212"/>
      <c r="H62" s="212">
        <f t="shared" ref="H62:H63" si="2">(E62+G62)</f>
        <v>0</v>
      </c>
      <c r="I62" s="212">
        <f t="shared" ref="I62:I63" si="3">H62*C62</f>
        <v>0</v>
      </c>
    </row>
    <row r="63" spans="1:9" s="51" customFormat="1" x14ac:dyDescent="0.2">
      <c r="A63" s="317"/>
      <c r="B63" s="202" t="s">
        <v>191</v>
      </c>
      <c r="C63" s="318">
        <v>2</v>
      </c>
      <c r="D63" s="319" t="s">
        <v>29</v>
      </c>
      <c r="E63" s="212"/>
      <c r="F63" s="320"/>
      <c r="G63" s="212"/>
      <c r="H63" s="212">
        <f t="shared" si="2"/>
        <v>0</v>
      </c>
      <c r="I63" s="212">
        <f t="shared" si="3"/>
        <v>0</v>
      </c>
    </row>
    <row r="64" spans="1:9" s="51" customFormat="1" x14ac:dyDescent="0.2">
      <c r="A64" s="349"/>
      <c r="B64" s="48"/>
      <c r="C64" s="59"/>
      <c r="D64" s="60"/>
      <c r="E64" s="152"/>
      <c r="F64" s="300"/>
      <c r="G64" s="152"/>
      <c r="H64" s="152"/>
      <c r="I64" s="350"/>
    </row>
    <row r="65" spans="1:9" s="51" customFormat="1" ht="51" x14ac:dyDescent="0.2">
      <c r="A65" s="317" t="s">
        <v>53</v>
      </c>
      <c r="B65" s="210" t="s">
        <v>36</v>
      </c>
      <c r="C65" s="318">
        <v>1000</v>
      </c>
      <c r="D65" s="319" t="s">
        <v>7</v>
      </c>
      <c r="E65" s="212"/>
      <c r="F65" s="320"/>
      <c r="G65" s="212"/>
      <c r="H65" s="212">
        <f t="shared" ref="H65" si="4">(E65+G65)</f>
        <v>0</v>
      </c>
      <c r="I65" s="212">
        <f t="shared" ref="I65" si="5">H65*C65</f>
        <v>0</v>
      </c>
    </row>
    <row r="66" spans="1:9" s="51" customFormat="1" x14ac:dyDescent="0.2">
      <c r="A66" s="349"/>
      <c r="B66" s="49"/>
      <c r="C66" s="59"/>
      <c r="D66" s="60"/>
      <c r="E66" s="152"/>
      <c r="F66" s="300"/>
      <c r="G66" s="152"/>
      <c r="H66" s="152"/>
      <c r="I66" s="350"/>
    </row>
    <row r="67" spans="1:9" s="51" customFormat="1" ht="127.5" x14ac:dyDescent="0.2">
      <c r="A67" s="317" t="s">
        <v>54</v>
      </c>
      <c r="B67" s="210" t="s">
        <v>37</v>
      </c>
      <c r="C67" s="318">
        <v>2</v>
      </c>
      <c r="D67" s="319" t="s">
        <v>2</v>
      </c>
      <c r="E67" s="212"/>
      <c r="F67" s="320"/>
      <c r="G67" s="212"/>
      <c r="H67" s="212">
        <f t="shared" ref="H67" si="6">(E67+G67)</f>
        <v>0</v>
      </c>
      <c r="I67" s="212">
        <f t="shared" ref="I67" si="7">H67*C67</f>
        <v>0</v>
      </c>
    </row>
    <row r="68" spans="1:9" s="51" customFormat="1" x14ac:dyDescent="0.2">
      <c r="A68" s="349"/>
      <c r="B68" s="49"/>
      <c r="C68" s="59"/>
      <c r="D68" s="60"/>
      <c r="E68" s="152"/>
      <c r="F68" s="300"/>
      <c r="G68" s="152"/>
      <c r="H68" s="152"/>
      <c r="I68" s="350"/>
    </row>
    <row r="69" spans="1:9" s="51" customFormat="1" ht="63.75" x14ac:dyDescent="0.2">
      <c r="A69" s="317" t="s">
        <v>55</v>
      </c>
      <c r="B69" s="210" t="s">
        <v>194</v>
      </c>
      <c r="C69" s="318">
        <v>2</v>
      </c>
      <c r="D69" s="319" t="s">
        <v>2</v>
      </c>
      <c r="E69" s="212"/>
      <c r="F69" s="320"/>
      <c r="G69" s="212"/>
      <c r="H69" s="212">
        <f t="shared" ref="H69" si="8">(E69+G69)</f>
        <v>0</v>
      </c>
      <c r="I69" s="212">
        <f t="shared" ref="I69" si="9">H69*C69</f>
        <v>0</v>
      </c>
    </row>
    <row r="70" spans="1:9" x14ac:dyDescent="0.2">
      <c r="A70" s="352"/>
      <c r="B70" s="287"/>
      <c r="C70" s="288"/>
      <c r="D70" s="289"/>
      <c r="E70" s="309"/>
      <c r="F70" s="353"/>
      <c r="G70" s="152"/>
      <c r="H70" s="309"/>
      <c r="I70" s="354"/>
    </row>
    <row r="71" spans="1:9" s="51" customFormat="1" ht="102" x14ac:dyDescent="0.2">
      <c r="A71" s="317" t="s">
        <v>56</v>
      </c>
      <c r="B71" s="210" t="s">
        <v>268</v>
      </c>
      <c r="C71" s="318">
        <v>2</v>
      </c>
      <c r="D71" s="319" t="s">
        <v>2</v>
      </c>
      <c r="E71" s="212"/>
      <c r="F71" s="320"/>
      <c r="G71" s="212"/>
      <c r="H71" s="212">
        <f t="shared" ref="H71" si="10">(E71+G71)</f>
        <v>0</v>
      </c>
      <c r="I71" s="212">
        <f t="shared" ref="I71" si="11">H71*C71</f>
        <v>0</v>
      </c>
    </row>
    <row r="72" spans="1:9" s="47" customFormat="1" ht="15.75" x14ac:dyDescent="0.25">
      <c r="A72" s="323" t="s">
        <v>229</v>
      </c>
      <c r="B72" s="44" t="s">
        <v>406</v>
      </c>
      <c r="C72" s="45"/>
      <c r="D72" s="45"/>
      <c r="E72" s="306"/>
      <c r="F72" s="46"/>
      <c r="G72" s="306"/>
      <c r="H72" s="313"/>
      <c r="I72" s="324">
        <f>SUM(I19:I71)</f>
        <v>0</v>
      </c>
    </row>
    <row r="73" spans="1:9" s="285" customFormat="1" x14ac:dyDescent="0.2">
      <c r="A73" s="281"/>
      <c r="B73" s="272"/>
      <c r="C73" s="282"/>
      <c r="D73" s="283"/>
      <c r="E73" s="308"/>
      <c r="F73" s="308"/>
      <c r="G73" s="308"/>
      <c r="H73" s="308"/>
      <c r="I73" s="308"/>
    </row>
    <row r="74" spans="1:9" s="285" customFormat="1" ht="15" customHeight="1" x14ac:dyDescent="0.2">
      <c r="A74" s="286"/>
      <c r="B74" s="287"/>
      <c r="C74" s="288"/>
      <c r="D74" s="289"/>
      <c r="E74" s="309"/>
      <c r="F74" s="290"/>
      <c r="G74" s="309"/>
      <c r="H74" s="308"/>
      <c r="I74" s="314"/>
    </row>
    <row r="76" spans="1:9" ht="18.75" x14ac:dyDescent="0.2">
      <c r="A76" s="325"/>
      <c r="B76" s="326" t="s">
        <v>407</v>
      </c>
      <c r="C76" s="327"/>
      <c r="D76" s="328"/>
      <c r="E76" s="329"/>
      <c r="F76" s="330"/>
      <c r="G76" s="329"/>
      <c r="H76" s="329"/>
      <c r="I76" s="331"/>
    </row>
    <row r="77" spans="1:9" x14ac:dyDescent="0.2">
      <c r="A77" s="332"/>
      <c r="B77" s="287"/>
      <c r="C77" s="288"/>
      <c r="D77" s="289"/>
      <c r="E77" s="308"/>
      <c r="F77" s="284"/>
      <c r="G77" s="308"/>
      <c r="H77" s="308"/>
      <c r="I77" s="333"/>
    </row>
    <row r="78" spans="1:9" s="294" customFormat="1" ht="15.75" x14ac:dyDescent="0.25">
      <c r="A78" s="334" t="s">
        <v>228</v>
      </c>
      <c r="B78" s="291" t="s">
        <v>135</v>
      </c>
      <c r="C78" s="292"/>
      <c r="D78" s="292"/>
      <c r="E78" s="311"/>
      <c r="F78" s="293"/>
      <c r="G78" s="311"/>
      <c r="H78" s="316"/>
      <c r="I78" s="335">
        <f>+I16</f>
        <v>0</v>
      </c>
    </row>
    <row r="79" spans="1:9" s="294" customFormat="1" ht="15.75" x14ac:dyDescent="0.25">
      <c r="A79" s="334" t="s">
        <v>229</v>
      </c>
      <c r="B79" s="291" t="s">
        <v>164</v>
      </c>
      <c r="C79" s="292"/>
      <c r="D79" s="292"/>
      <c r="E79" s="311"/>
      <c r="F79" s="293"/>
      <c r="G79" s="311"/>
      <c r="H79" s="316"/>
      <c r="I79" s="335">
        <f>+I72</f>
        <v>0</v>
      </c>
    </row>
    <row r="80" spans="1:9" s="71" customFormat="1" ht="15.75" x14ac:dyDescent="0.2">
      <c r="A80" s="257" t="s">
        <v>227</v>
      </c>
      <c r="B80" s="182" t="s">
        <v>408</v>
      </c>
      <c r="C80" s="5"/>
      <c r="D80" s="6"/>
      <c r="E80" s="135"/>
      <c r="F80" s="135"/>
      <c r="G80" s="135"/>
      <c r="H80" s="135"/>
      <c r="I80" s="238">
        <f>SUM(I78:I79)</f>
        <v>0</v>
      </c>
    </row>
  </sheetData>
  <mergeCells count="1">
    <mergeCell ref="B6:I7"/>
  </mergeCells>
  <pageMargins left="0.70866141732283472" right="0.51181102362204722" top="0.74803149606299213" bottom="0.74803149606299213" header="0.31496062992125984" footer="0.31496062992125984"/>
  <pageSetup paperSize="9" scale="90" orientation="landscape" r:id="rId1"/>
  <headerFooter>
    <oddHeader>&amp;RPriloga št. 3 k pogodbi</oddHeader>
    <oddFooter>&amp;L&amp;F&amp;CStran &amp;P od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145" zoomScaleNormal="145" workbookViewId="0"/>
  </sheetViews>
  <sheetFormatPr defaultColWidth="9.140625" defaultRowHeight="12.75" x14ac:dyDescent="0.2"/>
  <cols>
    <col min="1" max="1" width="9.140625" style="50"/>
    <col min="2" max="2" width="52.28515625" style="51" customWidth="1"/>
    <col min="3" max="3" width="6" style="52" customWidth="1"/>
    <col min="4" max="4" width="6.140625" style="53" customWidth="1"/>
    <col min="5" max="7" width="17.140625" style="310" customWidth="1"/>
    <col min="8" max="8" width="17.140625" style="315" customWidth="1"/>
    <col min="9" max="16384" width="9.140625" style="38"/>
  </cols>
  <sheetData>
    <row r="1" spans="1:8" s="43" customFormat="1" ht="37.5" x14ac:dyDescent="0.2">
      <c r="A1" s="340" t="s">
        <v>231</v>
      </c>
      <c r="B1" s="360" t="s">
        <v>112</v>
      </c>
      <c r="C1" s="341"/>
      <c r="D1" s="326"/>
      <c r="E1" s="342"/>
      <c r="F1" s="342"/>
      <c r="G1" s="342"/>
      <c r="H1" s="344"/>
    </row>
    <row r="2" spans="1:8" s="34" customFormat="1" ht="18.75" x14ac:dyDescent="0.2">
      <c r="A2" s="345" t="s">
        <v>220</v>
      </c>
      <c r="B2" s="278" t="s">
        <v>225</v>
      </c>
      <c r="C2" s="279"/>
      <c r="D2" s="277"/>
      <c r="E2" s="305"/>
      <c r="F2" s="305"/>
      <c r="G2" s="305"/>
      <c r="H2" s="346"/>
    </row>
    <row r="3" spans="1:8" s="34" customFormat="1" ht="18.75" x14ac:dyDescent="0.2">
      <c r="A3" s="345"/>
      <c r="B3" s="278"/>
      <c r="C3" s="279"/>
      <c r="D3" s="277"/>
      <c r="E3" s="305"/>
      <c r="F3" s="305"/>
      <c r="G3" s="305"/>
      <c r="H3" s="346"/>
    </row>
    <row r="4" spans="1:8" s="34" customFormat="1" x14ac:dyDescent="0.2">
      <c r="A4" s="345"/>
      <c r="B4" s="484" t="s">
        <v>429</v>
      </c>
      <c r="C4" s="484"/>
      <c r="D4" s="484"/>
      <c r="E4" s="484"/>
      <c r="F4" s="484"/>
      <c r="G4" s="484"/>
      <c r="H4" s="485"/>
    </row>
    <row r="5" spans="1:8" s="34" customFormat="1" ht="18.75" customHeight="1" x14ac:dyDescent="0.2">
      <c r="A5" s="345"/>
      <c r="B5" s="484"/>
      <c r="C5" s="484"/>
      <c r="D5" s="484"/>
      <c r="E5" s="484"/>
      <c r="F5" s="484"/>
      <c r="G5" s="484"/>
      <c r="H5" s="485"/>
    </row>
    <row r="6" spans="1:8" s="34" customFormat="1" ht="18.75" x14ac:dyDescent="0.2">
      <c r="A6" s="361"/>
      <c r="B6" s="362"/>
      <c r="C6" s="363"/>
      <c r="D6" s="364"/>
      <c r="E6" s="365"/>
      <c r="F6" s="365"/>
      <c r="G6" s="365"/>
      <c r="H6" s="366"/>
    </row>
    <row r="7" spans="1:8" s="34" customFormat="1" ht="25.5" x14ac:dyDescent="0.2">
      <c r="A7" s="355" t="s">
        <v>0</v>
      </c>
      <c r="B7" s="356" t="s">
        <v>1</v>
      </c>
      <c r="C7" s="357" t="s">
        <v>262</v>
      </c>
      <c r="D7" s="358" t="s">
        <v>389</v>
      </c>
      <c r="E7" s="359" t="s">
        <v>417</v>
      </c>
      <c r="F7" s="359" t="s">
        <v>391</v>
      </c>
      <c r="G7" s="359" t="s">
        <v>392</v>
      </c>
      <c r="H7" s="359" t="s">
        <v>393</v>
      </c>
    </row>
    <row r="8" spans="1:8" s="47" customFormat="1" ht="15.75" x14ac:dyDescent="0.25">
      <c r="A8" s="323" t="s">
        <v>230</v>
      </c>
      <c r="B8" s="44" t="s">
        <v>114</v>
      </c>
      <c r="C8" s="45"/>
      <c r="D8" s="45"/>
      <c r="E8" s="306"/>
      <c r="F8" s="306"/>
      <c r="G8" s="313"/>
      <c r="H8" s="324"/>
    </row>
    <row r="9" spans="1:8" s="34" customFormat="1" x14ac:dyDescent="0.2">
      <c r="A9" s="351"/>
      <c r="B9" s="48"/>
      <c r="C9" s="35"/>
      <c r="D9" s="36"/>
      <c r="E9" s="152" t="s">
        <v>6</v>
      </c>
      <c r="F9" s="152"/>
      <c r="G9" s="152"/>
      <c r="H9" s="350"/>
    </row>
    <row r="10" spans="1:8" s="34" customFormat="1" ht="38.25" x14ac:dyDescent="0.2">
      <c r="A10" s="321" t="s">
        <v>42</v>
      </c>
      <c r="B10" s="210" t="s">
        <v>115</v>
      </c>
      <c r="C10" s="322"/>
      <c r="D10" s="204"/>
      <c r="E10" s="212"/>
      <c r="F10" s="212"/>
      <c r="G10" s="212"/>
      <c r="H10" s="212"/>
    </row>
    <row r="11" spans="1:8" x14ac:dyDescent="0.2">
      <c r="A11" s="321"/>
      <c r="B11" s="202" t="s">
        <v>116</v>
      </c>
      <c r="C11" s="203">
        <v>16</v>
      </c>
      <c r="D11" s="204" t="s">
        <v>117</v>
      </c>
      <c r="E11" s="212"/>
      <c r="F11" s="212"/>
      <c r="G11" s="212">
        <f>(E11+F11)</f>
        <v>0</v>
      </c>
      <c r="H11" s="212">
        <f>G11*C11</f>
        <v>0</v>
      </c>
    </row>
    <row r="12" spans="1:8" x14ac:dyDescent="0.2">
      <c r="A12" s="321"/>
      <c r="B12" s="202" t="s">
        <v>118</v>
      </c>
      <c r="C12" s="203">
        <v>35</v>
      </c>
      <c r="D12" s="204" t="s">
        <v>117</v>
      </c>
      <c r="E12" s="212"/>
      <c r="F12" s="212"/>
      <c r="G12" s="212">
        <f t="shared" ref="G12:G14" si="0">(E12+F12)</f>
        <v>0</v>
      </c>
      <c r="H12" s="212">
        <f t="shared" ref="H12:H14" si="1">G12*C12</f>
        <v>0</v>
      </c>
    </row>
    <row r="13" spans="1:8" x14ac:dyDescent="0.2">
      <c r="A13" s="321"/>
      <c r="B13" s="202" t="s">
        <v>119</v>
      </c>
      <c r="C13" s="203">
        <v>10</v>
      </c>
      <c r="D13" s="204" t="s">
        <v>117</v>
      </c>
      <c r="E13" s="212"/>
      <c r="F13" s="212"/>
      <c r="G13" s="212">
        <f t="shared" si="0"/>
        <v>0</v>
      </c>
      <c r="H13" s="212">
        <f t="shared" si="1"/>
        <v>0</v>
      </c>
    </row>
    <row r="14" spans="1:8" s="34" customFormat="1" x14ac:dyDescent="0.2">
      <c r="A14" s="321"/>
      <c r="B14" s="202" t="s">
        <v>120</v>
      </c>
      <c r="C14" s="203">
        <v>90</v>
      </c>
      <c r="D14" s="204" t="s">
        <v>117</v>
      </c>
      <c r="E14" s="212"/>
      <c r="F14" s="212"/>
      <c r="G14" s="212">
        <f t="shared" si="0"/>
        <v>0</v>
      </c>
      <c r="H14" s="212">
        <f t="shared" si="1"/>
        <v>0</v>
      </c>
    </row>
    <row r="15" spans="1:8" x14ac:dyDescent="0.2">
      <c r="A15" s="351"/>
      <c r="B15" s="48"/>
      <c r="C15" s="35"/>
      <c r="D15" s="36"/>
      <c r="E15" s="152"/>
      <c r="F15" s="152"/>
      <c r="G15" s="152"/>
      <c r="H15" s="350"/>
    </row>
    <row r="16" spans="1:8" ht="38.25" x14ac:dyDescent="0.2">
      <c r="A16" s="321" t="s">
        <v>43</v>
      </c>
      <c r="B16" s="210" t="s">
        <v>121</v>
      </c>
      <c r="C16" s="203"/>
      <c r="D16" s="204"/>
      <c r="E16" s="212"/>
      <c r="F16" s="212"/>
      <c r="G16" s="212"/>
      <c r="H16" s="212"/>
    </row>
    <row r="17" spans="1:8" x14ac:dyDescent="0.2">
      <c r="A17" s="321"/>
      <c r="B17" s="202" t="s">
        <v>116</v>
      </c>
      <c r="C17" s="203">
        <v>3</v>
      </c>
      <c r="D17" s="204" t="s">
        <v>29</v>
      </c>
      <c r="E17" s="212"/>
      <c r="F17" s="212"/>
      <c r="G17" s="212">
        <f>(E17+F17)</f>
        <v>0</v>
      </c>
      <c r="H17" s="212">
        <f>G17*C17</f>
        <v>0</v>
      </c>
    </row>
    <row r="18" spans="1:8" x14ac:dyDescent="0.2">
      <c r="A18" s="321"/>
      <c r="B18" s="202" t="s">
        <v>118</v>
      </c>
      <c r="C18" s="203">
        <v>1</v>
      </c>
      <c r="D18" s="204" t="s">
        <v>29</v>
      </c>
      <c r="E18" s="212"/>
      <c r="F18" s="212"/>
      <c r="G18" s="212">
        <f t="shared" ref="G18:G20" si="2">(E18+F18)</f>
        <v>0</v>
      </c>
      <c r="H18" s="212">
        <f t="shared" ref="H18:H20" si="3">G18*C18</f>
        <v>0</v>
      </c>
    </row>
    <row r="19" spans="1:8" x14ac:dyDescent="0.2">
      <c r="A19" s="321"/>
      <c r="B19" s="202" t="s">
        <v>119</v>
      </c>
      <c r="C19" s="203">
        <v>17</v>
      </c>
      <c r="D19" s="204" t="s">
        <v>29</v>
      </c>
      <c r="E19" s="212"/>
      <c r="F19" s="212"/>
      <c r="G19" s="212">
        <f t="shared" si="2"/>
        <v>0</v>
      </c>
      <c r="H19" s="212">
        <f t="shared" si="3"/>
        <v>0</v>
      </c>
    </row>
    <row r="20" spans="1:8" x14ac:dyDescent="0.2">
      <c r="A20" s="321"/>
      <c r="B20" s="202" t="s">
        <v>120</v>
      </c>
      <c r="C20" s="203">
        <v>40</v>
      </c>
      <c r="D20" s="204" t="s">
        <v>29</v>
      </c>
      <c r="E20" s="212"/>
      <c r="F20" s="212"/>
      <c r="G20" s="212">
        <f t="shared" si="2"/>
        <v>0</v>
      </c>
      <c r="H20" s="212">
        <f t="shared" si="3"/>
        <v>0</v>
      </c>
    </row>
    <row r="21" spans="1:8" x14ac:dyDescent="0.2">
      <c r="A21" s="351"/>
      <c r="B21" s="48"/>
      <c r="C21" s="35"/>
      <c r="D21" s="36"/>
      <c r="E21" s="152"/>
      <c r="F21" s="152"/>
      <c r="G21" s="152"/>
      <c r="H21" s="350"/>
    </row>
    <row r="22" spans="1:8" ht="38.25" x14ac:dyDescent="0.2">
      <c r="A22" s="321" t="s">
        <v>44</v>
      </c>
      <c r="B22" s="210" t="s">
        <v>122</v>
      </c>
      <c r="C22" s="203"/>
      <c r="D22" s="204"/>
      <c r="E22" s="212"/>
      <c r="F22" s="212"/>
      <c r="G22" s="212"/>
      <c r="H22" s="212"/>
    </row>
    <row r="23" spans="1:8" x14ac:dyDescent="0.2">
      <c r="A23" s="321"/>
      <c r="B23" s="202" t="s">
        <v>118</v>
      </c>
      <c r="C23" s="203">
        <v>6</v>
      </c>
      <c r="D23" s="204" t="s">
        <v>29</v>
      </c>
      <c r="E23" s="212"/>
      <c r="F23" s="212"/>
      <c r="G23" s="212">
        <f t="shared" ref="G23:G25" si="4">(E23+F23)</f>
        <v>0</v>
      </c>
      <c r="H23" s="212">
        <f t="shared" ref="H23:H25" si="5">G23*C23</f>
        <v>0</v>
      </c>
    </row>
    <row r="24" spans="1:8" x14ac:dyDescent="0.2">
      <c r="A24" s="321"/>
      <c r="B24" s="202" t="s">
        <v>119</v>
      </c>
      <c r="C24" s="203">
        <v>2</v>
      </c>
      <c r="D24" s="204" t="s">
        <v>29</v>
      </c>
      <c r="E24" s="212"/>
      <c r="F24" s="212"/>
      <c r="G24" s="212">
        <f t="shared" si="4"/>
        <v>0</v>
      </c>
      <c r="H24" s="212">
        <f t="shared" si="5"/>
        <v>0</v>
      </c>
    </row>
    <row r="25" spans="1:8" x14ac:dyDescent="0.2">
      <c r="A25" s="321"/>
      <c r="B25" s="202" t="s">
        <v>120</v>
      </c>
      <c r="C25" s="203">
        <v>7</v>
      </c>
      <c r="D25" s="204" t="s">
        <v>29</v>
      </c>
      <c r="E25" s="212"/>
      <c r="F25" s="212"/>
      <c r="G25" s="212">
        <f t="shared" si="4"/>
        <v>0</v>
      </c>
      <c r="H25" s="212">
        <f t="shared" si="5"/>
        <v>0</v>
      </c>
    </row>
    <row r="26" spans="1:8" x14ac:dyDescent="0.2">
      <c r="A26" s="351"/>
      <c r="B26" s="48"/>
      <c r="C26" s="35"/>
      <c r="D26" s="36"/>
      <c r="E26" s="152"/>
      <c r="F26" s="152"/>
      <c r="G26" s="152"/>
      <c r="H26" s="350"/>
    </row>
    <row r="27" spans="1:8" ht="38.25" x14ac:dyDescent="0.2">
      <c r="A27" s="321" t="s">
        <v>45</v>
      </c>
      <c r="B27" s="202" t="s">
        <v>123</v>
      </c>
      <c r="C27" s="203"/>
      <c r="D27" s="204"/>
      <c r="E27" s="212"/>
      <c r="F27" s="212"/>
      <c r="G27" s="212"/>
      <c r="H27" s="212"/>
    </row>
    <row r="28" spans="1:8" x14ac:dyDescent="0.2">
      <c r="A28" s="321"/>
      <c r="B28" s="202" t="s">
        <v>116</v>
      </c>
      <c r="C28" s="203">
        <v>1</v>
      </c>
      <c r="D28" s="204" t="s">
        <v>29</v>
      </c>
      <c r="E28" s="212"/>
      <c r="F28" s="212"/>
      <c r="G28" s="212">
        <f t="shared" ref="G28" si="6">(E28+F28)</f>
        <v>0</v>
      </c>
      <c r="H28" s="212">
        <f t="shared" ref="H28" si="7">G28*C28</f>
        <v>0</v>
      </c>
    </row>
    <row r="29" spans="1:8" x14ac:dyDescent="0.2">
      <c r="A29" s="321"/>
      <c r="B29" s="202" t="s">
        <v>118</v>
      </c>
      <c r="C29" s="203">
        <v>2</v>
      </c>
      <c r="D29" s="204" t="s">
        <v>29</v>
      </c>
      <c r="E29" s="212"/>
      <c r="F29" s="212"/>
      <c r="G29" s="212">
        <f t="shared" ref="G29" si="8">(E29+F29)</f>
        <v>0</v>
      </c>
      <c r="H29" s="212">
        <f t="shared" ref="H29" si="9">G29*C29</f>
        <v>0</v>
      </c>
    </row>
    <row r="30" spans="1:8" x14ac:dyDescent="0.2">
      <c r="A30" s="351"/>
      <c r="B30" s="48"/>
      <c r="C30" s="35"/>
      <c r="D30" s="36"/>
      <c r="E30" s="152"/>
      <c r="F30" s="152"/>
      <c r="G30" s="152"/>
      <c r="H30" s="350"/>
    </row>
    <row r="31" spans="1:8" ht="38.25" x14ac:dyDescent="0.2">
      <c r="A31" s="321" t="s">
        <v>46</v>
      </c>
      <c r="B31" s="202" t="s">
        <v>124</v>
      </c>
      <c r="C31" s="203"/>
      <c r="D31" s="204"/>
      <c r="E31" s="212"/>
      <c r="F31" s="212"/>
      <c r="G31" s="212"/>
      <c r="H31" s="212"/>
    </row>
    <row r="32" spans="1:8" x14ac:dyDescent="0.2">
      <c r="A32" s="321"/>
      <c r="B32" s="202" t="s">
        <v>125</v>
      </c>
      <c r="C32" s="203">
        <v>2</v>
      </c>
      <c r="D32" s="204" t="s">
        <v>29</v>
      </c>
      <c r="E32" s="212"/>
      <c r="F32" s="212"/>
      <c r="G32" s="212">
        <f t="shared" ref="G32" si="10">(E32+F32)</f>
        <v>0</v>
      </c>
      <c r="H32" s="212">
        <f t="shared" ref="H32" si="11">G32*C32</f>
        <v>0</v>
      </c>
    </row>
    <row r="33" spans="1:8" x14ac:dyDescent="0.2">
      <c r="A33" s="321"/>
      <c r="B33" s="202" t="s">
        <v>126</v>
      </c>
      <c r="C33" s="203">
        <v>4</v>
      </c>
      <c r="D33" s="204" t="s">
        <v>29</v>
      </c>
      <c r="E33" s="212"/>
      <c r="F33" s="212"/>
      <c r="G33" s="212">
        <f t="shared" ref="G33" si="12">(E33+F33)</f>
        <v>0</v>
      </c>
      <c r="H33" s="212">
        <f t="shared" ref="H33" si="13">G33*C33</f>
        <v>0</v>
      </c>
    </row>
    <row r="34" spans="1:8" ht="15.75" x14ac:dyDescent="0.2">
      <c r="A34" s="351"/>
      <c r="B34" s="48"/>
      <c r="C34" s="35"/>
      <c r="D34" s="36"/>
      <c r="E34" s="367"/>
      <c r="F34" s="367"/>
      <c r="G34" s="367"/>
      <c r="H34" s="370"/>
    </row>
    <row r="35" spans="1:8" ht="38.25" x14ac:dyDescent="0.2">
      <c r="A35" s="321" t="s">
        <v>47</v>
      </c>
      <c r="B35" s="210" t="s">
        <v>127</v>
      </c>
      <c r="C35" s="203"/>
      <c r="D35" s="204"/>
      <c r="E35" s="212"/>
      <c r="F35" s="212"/>
      <c r="G35" s="212"/>
      <c r="H35" s="212"/>
    </row>
    <row r="36" spans="1:8" x14ac:dyDescent="0.2">
      <c r="A36" s="321"/>
      <c r="B36" s="202" t="s">
        <v>128</v>
      </c>
      <c r="C36" s="203">
        <v>4</v>
      </c>
      <c r="D36" s="204" t="s">
        <v>29</v>
      </c>
      <c r="E36" s="212"/>
      <c r="F36" s="212"/>
      <c r="G36" s="212">
        <f t="shared" ref="G36" si="14">(E36+F36)</f>
        <v>0</v>
      </c>
      <c r="H36" s="212">
        <f t="shared" ref="H36" si="15">G36*C36</f>
        <v>0</v>
      </c>
    </row>
    <row r="37" spans="1:8" x14ac:dyDescent="0.2">
      <c r="A37" s="351"/>
      <c r="B37" s="48"/>
      <c r="C37" s="35"/>
      <c r="D37" s="36"/>
      <c r="E37" s="152"/>
      <c r="F37" s="152"/>
      <c r="G37" s="152"/>
      <c r="H37" s="350"/>
    </row>
    <row r="38" spans="1:8" ht="25.5" x14ac:dyDescent="0.2">
      <c r="A38" s="321" t="s">
        <v>48</v>
      </c>
      <c r="B38" s="210" t="s">
        <v>218</v>
      </c>
      <c r="C38" s="203"/>
      <c r="D38" s="204"/>
      <c r="E38" s="212"/>
      <c r="F38" s="212"/>
      <c r="G38" s="212"/>
      <c r="H38" s="212"/>
    </row>
    <row r="39" spans="1:8" x14ac:dyDescent="0.2">
      <c r="A39" s="321"/>
      <c r="B39" s="202" t="s">
        <v>120</v>
      </c>
      <c r="C39" s="203">
        <v>4</v>
      </c>
      <c r="D39" s="204" t="s">
        <v>29</v>
      </c>
      <c r="E39" s="212"/>
      <c r="F39" s="212"/>
      <c r="G39" s="212">
        <f t="shared" ref="G39" si="16">(E39+F39)</f>
        <v>0</v>
      </c>
      <c r="H39" s="212">
        <f t="shared" ref="H39" si="17">G39*C39</f>
        <v>0</v>
      </c>
    </row>
    <row r="40" spans="1:8" x14ac:dyDescent="0.2">
      <c r="A40" s="351"/>
      <c r="B40" s="48"/>
      <c r="C40" s="35"/>
      <c r="D40" s="36"/>
      <c r="E40" s="152"/>
      <c r="F40" s="152"/>
      <c r="G40" s="152"/>
      <c r="H40" s="350"/>
    </row>
    <row r="41" spans="1:8" ht="51" x14ac:dyDescent="0.2">
      <c r="A41" s="321" t="s">
        <v>49</v>
      </c>
      <c r="B41" s="202" t="s">
        <v>129</v>
      </c>
      <c r="C41" s="203"/>
      <c r="D41" s="368"/>
      <c r="E41" s="212"/>
      <c r="F41" s="212"/>
      <c r="G41" s="212"/>
      <c r="H41" s="212"/>
    </row>
    <row r="42" spans="1:8" x14ac:dyDescent="0.2">
      <c r="A42" s="321"/>
      <c r="B42" s="202" t="s">
        <v>130</v>
      </c>
      <c r="C42" s="203">
        <v>2</v>
      </c>
      <c r="D42" s="204" t="s">
        <v>2</v>
      </c>
      <c r="E42" s="212"/>
      <c r="F42" s="212"/>
      <c r="G42" s="212">
        <f t="shared" ref="G42" si="18">(E42+F42)</f>
        <v>0</v>
      </c>
      <c r="H42" s="212">
        <f t="shared" ref="H42" si="19">G42*C42</f>
        <v>0</v>
      </c>
    </row>
    <row r="43" spans="1:8" x14ac:dyDescent="0.2">
      <c r="A43" s="321"/>
      <c r="B43" s="202" t="s">
        <v>131</v>
      </c>
      <c r="C43" s="203">
        <v>3</v>
      </c>
      <c r="D43" s="204" t="s">
        <v>2</v>
      </c>
      <c r="E43" s="212"/>
      <c r="F43" s="212"/>
      <c r="G43" s="212">
        <f t="shared" ref="G43:G45" si="20">(E43+F43)</f>
        <v>0</v>
      </c>
      <c r="H43" s="212">
        <f t="shared" ref="H43:H45" si="21">G43*C43</f>
        <v>0</v>
      </c>
    </row>
    <row r="44" spans="1:8" x14ac:dyDescent="0.2">
      <c r="A44" s="321"/>
      <c r="B44" s="202" t="s">
        <v>132</v>
      </c>
      <c r="C44" s="203">
        <v>16</v>
      </c>
      <c r="D44" s="204" t="s">
        <v>2</v>
      </c>
      <c r="E44" s="212"/>
      <c r="F44" s="212"/>
      <c r="G44" s="212">
        <f t="shared" si="20"/>
        <v>0</v>
      </c>
      <c r="H44" s="212">
        <f t="shared" si="21"/>
        <v>0</v>
      </c>
    </row>
    <row r="45" spans="1:8" x14ac:dyDescent="0.2">
      <c r="A45" s="321"/>
      <c r="B45" s="202" t="s">
        <v>133</v>
      </c>
      <c r="C45" s="203">
        <v>46</v>
      </c>
      <c r="D45" s="204" t="s">
        <v>2</v>
      </c>
      <c r="E45" s="212"/>
      <c r="F45" s="212"/>
      <c r="G45" s="212">
        <f t="shared" si="20"/>
        <v>0</v>
      </c>
      <c r="H45" s="212">
        <f t="shared" si="21"/>
        <v>0</v>
      </c>
    </row>
    <row r="46" spans="1:8" x14ac:dyDescent="0.2">
      <c r="A46" s="351"/>
      <c r="B46" s="48"/>
      <c r="C46" s="35"/>
      <c r="D46" s="36"/>
      <c r="E46" s="152"/>
      <c r="F46" s="152"/>
      <c r="G46" s="152"/>
      <c r="H46" s="350"/>
    </row>
    <row r="47" spans="1:8" ht="51" x14ac:dyDescent="0.2">
      <c r="A47" s="321" t="s">
        <v>50</v>
      </c>
      <c r="B47" s="202" t="s">
        <v>134</v>
      </c>
      <c r="C47" s="203"/>
      <c r="D47" s="368"/>
      <c r="E47" s="212"/>
      <c r="F47" s="212"/>
      <c r="G47" s="212"/>
      <c r="H47" s="212"/>
    </row>
    <row r="48" spans="1:8" x14ac:dyDescent="0.2">
      <c r="A48" s="321"/>
      <c r="B48" s="202" t="s">
        <v>131</v>
      </c>
      <c r="C48" s="203">
        <v>15</v>
      </c>
      <c r="D48" s="204" t="s">
        <v>2</v>
      </c>
      <c r="E48" s="212"/>
      <c r="F48" s="212"/>
      <c r="G48" s="212">
        <f t="shared" ref="G48" si="22">(E48+F48)</f>
        <v>0</v>
      </c>
      <c r="H48" s="212">
        <f t="shared" ref="H48" si="23">G48*C48</f>
        <v>0</v>
      </c>
    </row>
    <row r="49" spans="1:9" x14ac:dyDescent="0.2">
      <c r="A49" s="351"/>
      <c r="B49" s="48"/>
      <c r="C49" s="35"/>
      <c r="D49" s="36"/>
      <c r="E49" s="152"/>
      <c r="F49" s="152"/>
      <c r="G49" s="152"/>
      <c r="H49" s="350"/>
    </row>
    <row r="50" spans="1:9" ht="114.75" x14ac:dyDescent="0.2">
      <c r="A50" s="321" t="s">
        <v>51</v>
      </c>
      <c r="B50" s="369" t="s">
        <v>430</v>
      </c>
      <c r="C50" s="203">
        <v>300</v>
      </c>
      <c r="D50" s="204" t="s">
        <v>7</v>
      </c>
      <c r="E50" s="212"/>
      <c r="F50" s="212"/>
      <c r="G50" s="212">
        <f t="shared" ref="G50" si="24">(E50+F50)</f>
        <v>0</v>
      </c>
      <c r="H50" s="212">
        <f t="shared" ref="H50" si="25">G50*C50</f>
        <v>0</v>
      </c>
    </row>
    <row r="51" spans="1:9" s="71" customFormat="1" ht="15.75" x14ac:dyDescent="0.2">
      <c r="A51" s="371" t="s">
        <v>231</v>
      </c>
      <c r="B51" s="45" t="s">
        <v>410</v>
      </c>
      <c r="C51" s="44"/>
      <c r="D51" s="44"/>
      <c r="E51" s="44"/>
      <c r="F51" s="44"/>
      <c r="G51" s="44"/>
      <c r="H51" s="372">
        <f>SUM(H8:H50)</f>
        <v>0</v>
      </c>
      <c r="I51" s="339"/>
    </row>
  </sheetData>
  <mergeCells count="1">
    <mergeCell ref="B4:H5"/>
  </mergeCells>
  <pageMargins left="0.70866141732283472" right="0.51181102362204722" top="0.74803149606299213" bottom="0.74803149606299213" header="0.31496062992125984" footer="0.31496062992125984"/>
  <pageSetup paperSize="9" scale="90" orientation="landscape" r:id="rId1"/>
  <headerFooter>
    <oddHeader>&amp;RPriloga št. 3 k pogodbi</oddHeader>
    <oddFooter>&amp;L&amp;F&amp;CStran &amp;P od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145" zoomScaleNormal="145" workbookViewId="0"/>
  </sheetViews>
  <sheetFormatPr defaultColWidth="9.140625" defaultRowHeight="12.75" x14ac:dyDescent="0.2"/>
  <cols>
    <col min="1" max="1" width="8.42578125" style="50" customWidth="1"/>
    <col min="2" max="2" width="53.140625" style="51" customWidth="1"/>
    <col min="3" max="3" width="5.85546875" style="52" customWidth="1"/>
    <col min="4" max="4" width="8.42578125" style="53" customWidth="1"/>
    <col min="5" max="8" width="17.28515625" style="310" customWidth="1"/>
    <col min="9" max="16384" width="9.140625" style="38"/>
  </cols>
  <sheetData>
    <row r="1" spans="1:8" s="43" customFormat="1" ht="34.5" x14ac:dyDescent="0.2">
      <c r="A1" s="340" t="s">
        <v>232</v>
      </c>
      <c r="B1" s="373" t="s">
        <v>112</v>
      </c>
      <c r="C1" s="341"/>
      <c r="D1" s="326"/>
      <c r="E1" s="342"/>
      <c r="F1" s="342"/>
      <c r="G1" s="342"/>
      <c r="H1" s="374"/>
    </row>
    <row r="2" spans="1:8" s="34" customFormat="1" ht="18.75" x14ac:dyDescent="0.2">
      <c r="A2" s="345" t="s">
        <v>220</v>
      </c>
      <c r="B2" s="278" t="s">
        <v>224</v>
      </c>
      <c r="C2" s="279"/>
      <c r="D2" s="277"/>
      <c r="E2" s="305"/>
      <c r="F2" s="305"/>
      <c r="G2" s="305"/>
      <c r="H2" s="375"/>
    </row>
    <row r="3" spans="1:8" s="34" customFormat="1" ht="18.75" x14ac:dyDescent="0.2">
      <c r="A3" s="361"/>
      <c r="B3" s="362"/>
      <c r="C3" s="363"/>
      <c r="D3" s="364"/>
      <c r="E3" s="365"/>
      <c r="F3" s="365"/>
      <c r="G3" s="365"/>
      <c r="H3" s="376"/>
    </row>
    <row r="4" spans="1:8" s="34" customFormat="1" x14ac:dyDescent="0.2">
      <c r="A4" s="345"/>
      <c r="B4" s="482" t="s">
        <v>429</v>
      </c>
      <c r="C4" s="482"/>
      <c r="D4" s="482"/>
      <c r="E4" s="482"/>
      <c r="F4" s="482"/>
      <c r="G4" s="482"/>
      <c r="H4" s="483"/>
    </row>
    <row r="5" spans="1:8" s="34" customFormat="1" ht="15.75" customHeight="1" x14ac:dyDescent="0.2">
      <c r="A5" s="345"/>
      <c r="B5" s="482"/>
      <c r="C5" s="482"/>
      <c r="D5" s="482"/>
      <c r="E5" s="482"/>
      <c r="F5" s="482"/>
      <c r="G5" s="482"/>
      <c r="H5" s="483"/>
    </row>
    <row r="6" spans="1:8" s="34" customFormat="1" ht="18.75" x14ac:dyDescent="0.2">
      <c r="A6" s="361"/>
      <c r="B6" s="362"/>
      <c r="C6" s="363"/>
      <c r="D6" s="364"/>
      <c r="E6" s="365"/>
      <c r="F6" s="365"/>
      <c r="G6" s="365"/>
      <c r="H6" s="366"/>
    </row>
    <row r="7" spans="1:8" s="34" customFormat="1" ht="25.5" x14ac:dyDescent="0.2">
      <c r="A7" s="355" t="s">
        <v>0</v>
      </c>
      <c r="B7" s="356" t="s">
        <v>1</v>
      </c>
      <c r="C7" s="357" t="s">
        <v>262</v>
      </c>
      <c r="D7" s="358" t="s">
        <v>389</v>
      </c>
      <c r="E7" s="359" t="s">
        <v>417</v>
      </c>
      <c r="F7" s="359" t="s">
        <v>391</v>
      </c>
      <c r="G7" s="359" t="s">
        <v>392</v>
      </c>
      <c r="H7" s="359" t="s">
        <v>393</v>
      </c>
    </row>
    <row r="8" spans="1:8" s="47" customFormat="1" ht="15.75" x14ac:dyDescent="0.25">
      <c r="A8" s="423" t="s">
        <v>233</v>
      </c>
      <c r="B8" s="55" t="s">
        <v>135</v>
      </c>
      <c r="C8" s="56"/>
      <c r="D8" s="57"/>
      <c r="E8" s="313"/>
      <c r="F8" s="313"/>
      <c r="G8" s="313"/>
      <c r="H8" s="324"/>
    </row>
    <row r="9" spans="1:8" x14ac:dyDescent="0.2">
      <c r="A9" s="351"/>
      <c r="B9" s="49" t="s">
        <v>380</v>
      </c>
      <c r="C9" s="35"/>
      <c r="D9" s="36"/>
      <c r="E9" s="152"/>
      <c r="F9" s="152"/>
      <c r="G9" s="152"/>
      <c r="H9" s="350"/>
    </row>
    <row r="10" spans="1:8" ht="213" customHeight="1" x14ac:dyDescent="0.2">
      <c r="A10" s="351" t="s">
        <v>42</v>
      </c>
      <c r="B10" s="61" t="s">
        <v>365</v>
      </c>
      <c r="C10" s="35">
        <v>2</v>
      </c>
      <c r="D10" s="36" t="s">
        <v>2</v>
      </c>
      <c r="E10" s="377" t="s">
        <v>379</v>
      </c>
      <c r="F10" s="377" t="s">
        <v>379</v>
      </c>
      <c r="G10" s="152"/>
      <c r="H10" s="350"/>
    </row>
    <row r="11" spans="1:8" ht="114.75" x14ac:dyDescent="0.2">
      <c r="A11" s="351" t="s">
        <v>43</v>
      </c>
      <c r="B11" s="61" t="s">
        <v>366</v>
      </c>
      <c r="C11" s="35">
        <v>2</v>
      </c>
      <c r="D11" s="36" t="s">
        <v>2</v>
      </c>
      <c r="E11" s="377" t="s">
        <v>379</v>
      </c>
      <c r="F11" s="377" t="s">
        <v>379</v>
      </c>
      <c r="G11" s="152"/>
      <c r="H11" s="350"/>
    </row>
    <row r="12" spans="1:8" s="47" customFormat="1" ht="15.75" x14ac:dyDescent="0.25">
      <c r="A12" s="423" t="s">
        <v>233</v>
      </c>
      <c r="B12" s="55" t="s">
        <v>405</v>
      </c>
      <c r="C12" s="56"/>
      <c r="D12" s="57"/>
      <c r="E12" s="313"/>
      <c r="F12" s="313"/>
      <c r="G12" s="313"/>
      <c r="H12" s="424" t="s">
        <v>411</v>
      </c>
    </row>
    <row r="13" spans="1:8" x14ac:dyDescent="0.2">
      <c r="A13" s="351"/>
      <c r="B13" s="58"/>
      <c r="C13" s="35"/>
      <c r="D13" s="36"/>
      <c r="E13" s="152"/>
      <c r="F13" s="152"/>
      <c r="G13" s="152"/>
      <c r="H13" s="350"/>
    </row>
    <row r="14" spans="1:8" s="47" customFormat="1" ht="15.75" x14ac:dyDescent="0.25">
      <c r="A14" s="323" t="s">
        <v>234</v>
      </c>
      <c r="B14" s="44" t="s">
        <v>114</v>
      </c>
      <c r="C14" s="45"/>
      <c r="D14" s="45"/>
      <c r="E14" s="306"/>
      <c r="F14" s="306"/>
      <c r="G14" s="306"/>
      <c r="H14" s="324"/>
    </row>
    <row r="15" spans="1:8" s="34" customFormat="1" x14ac:dyDescent="0.2">
      <c r="A15" s="351"/>
      <c r="B15" s="48"/>
      <c r="C15" s="35"/>
      <c r="D15" s="36"/>
      <c r="E15" s="152"/>
      <c r="F15" s="152"/>
      <c r="G15" s="152"/>
      <c r="H15" s="350"/>
    </row>
    <row r="16" spans="1:8" s="34" customFormat="1" ht="38.25" x14ac:dyDescent="0.2">
      <c r="A16" s="321" t="s">
        <v>42</v>
      </c>
      <c r="B16" s="210" t="s">
        <v>115</v>
      </c>
      <c r="C16" s="322"/>
      <c r="D16" s="204"/>
      <c r="E16" s="212"/>
      <c r="F16" s="212"/>
      <c r="G16" s="212"/>
      <c r="H16" s="212"/>
    </row>
    <row r="17" spans="1:8" x14ac:dyDescent="0.2">
      <c r="A17" s="321"/>
      <c r="B17" s="202" t="s">
        <v>119</v>
      </c>
      <c r="C17" s="203">
        <v>45</v>
      </c>
      <c r="D17" s="204" t="s">
        <v>117</v>
      </c>
      <c r="E17" s="212"/>
      <c r="F17" s="212"/>
      <c r="G17" s="212">
        <f t="shared" ref="G17" si="0">(E17+F17)</f>
        <v>0</v>
      </c>
      <c r="H17" s="212">
        <f t="shared" ref="H17" si="1">G17*C17</f>
        <v>0</v>
      </c>
    </row>
    <row r="18" spans="1:8" x14ac:dyDescent="0.2">
      <c r="A18" s="321"/>
      <c r="B18" s="202" t="s">
        <v>137</v>
      </c>
      <c r="C18" s="203">
        <v>2</v>
      </c>
      <c r="D18" s="204" t="s">
        <v>117</v>
      </c>
      <c r="E18" s="212"/>
      <c r="F18" s="212"/>
      <c r="G18" s="212">
        <f t="shared" ref="G18" si="2">(E18+F18)</f>
        <v>0</v>
      </c>
      <c r="H18" s="212">
        <f t="shared" ref="H18" si="3">G18*C18</f>
        <v>0</v>
      </c>
    </row>
    <row r="19" spans="1:8" x14ac:dyDescent="0.2">
      <c r="A19" s="321"/>
      <c r="B19" s="202" t="s">
        <v>120</v>
      </c>
      <c r="C19" s="203">
        <v>190</v>
      </c>
      <c r="D19" s="204" t="s">
        <v>117</v>
      </c>
      <c r="E19" s="212"/>
      <c r="F19" s="212"/>
      <c r="G19" s="212">
        <f t="shared" ref="G19:G20" si="4">(E19+F19)</f>
        <v>0</v>
      </c>
      <c r="H19" s="212">
        <f t="shared" ref="H19:H20" si="5">G19*C19</f>
        <v>0</v>
      </c>
    </row>
    <row r="20" spans="1:8" x14ac:dyDescent="0.2">
      <c r="A20" s="321"/>
      <c r="B20" s="202" t="s">
        <v>138</v>
      </c>
      <c r="C20" s="203">
        <v>1</v>
      </c>
      <c r="D20" s="204" t="s">
        <v>117</v>
      </c>
      <c r="E20" s="212"/>
      <c r="F20" s="212"/>
      <c r="G20" s="212">
        <f t="shared" si="4"/>
        <v>0</v>
      </c>
      <c r="H20" s="212">
        <f t="shared" si="5"/>
        <v>0</v>
      </c>
    </row>
    <row r="21" spans="1:8" x14ac:dyDescent="0.2">
      <c r="A21" s="351"/>
      <c r="B21" s="48"/>
      <c r="C21" s="35"/>
      <c r="D21" s="36"/>
      <c r="E21" s="152"/>
      <c r="F21" s="152"/>
      <c r="G21" s="152"/>
      <c r="H21" s="350"/>
    </row>
    <row r="22" spans="1:8" ht="38.25" x14ac:dyDescent="0.2">
      <c r="A22" s="321" t="s">
        <v>43</v>
      </c>
      <c r="B22" s="210" t="s">
        <v>121</v>
      </c>
      <c r="C22" s="203"/>
      <c r="D22" s="204"/>
      <c r="E22" s="212"/>
      <c r="F22" s="212"/>
      <c r="G22" s="212"/>
      <c r="H22" s="212"/>
    </row>
    <row r="23" spans="1:8" x14ac:dyDescent="0.2">
      <c r="A23" s="321"/>
      <c r="B23" s="202" t="s">
        <v>119</v>
      </c>
      <c r="C23" s="203">
        <v>8</v>
      </c>
      <c r="D23" s="204" t="s">
        <v>29</v>
      </c>
      <c r="E23" s="212"/>
      <c r="F23" s="212"/>
      <c r="G23" s="212">
        <f t="shared" ref="G23:G24" si="6">(E23+F23)</f>
        <v>0</v>
      </c>
      <c r="H23" s="212">
        <f t="shared" ref="H23:H24" si="7">G23*C23</f>
        <v>0</v>
      </c>
    </row>
    <row r="24" spans="1:8" x14ac:dyDescent="0.2">
      <c r="A24" s="321"/>
      <c r="B24" s="202" t="s">
        <v>137</v>
      </c>
      <c r="C24" s="203">
        <v>1</v>
      </c>
      <c r="D24" s="204" t="s">
        <v>29</v>
      </c>
      <c r="E24" s="212"/>
      <c r="F24" s="212"/>
      <c r="G24" s="212">
        <f t="shared" si="6"/>
        <v>0</v>
      </c>
      <c r="H24" s="212">
        <f t="shared" si="7"/>
        <v>0</v>
      </c>
    </row>
    <row r="25" spans="1:8" x14ac:dyDescent="0.2">
      <c r="A25" s="321"/>
      <c r="B25" s="202" t="s">
        <v>120</v>
      </c>
      <c r="C25" s="203">
        <v>100</v>
      </c>
      <c r="D25" s="204" t="s">
        <v>29</v>
      </c>
      <c r="E25" s="212"/>
      <c r="F25" s="212"/>
      <c r="G25" s="212">
        <f t="shared" ref="G25" si="8">(E25+F25)</f>
        <v>0</v>
      </c>
      <c r="H25" s="212">
        <f t="shared" ref="H25" si="9">G25*C25</f>
        <v>0</v>
      </c>
    </row>
    <row r="26" spans="1:8" x14ac:dyDescent="0.2">
      <c r="A26" s="321"/>
      <c r="B26" s="202" t="s">
        <v>138</v>
      </c>
      <c r="C26" s="203">
        <v>4</v>
      </c>
      <c r="D26" s="204" t="s">
        <v>29</v>
      </c>
      <c r="E26" s="212"/>
      <c r="F26" s="212"/>
      <c r="G26" s="212">
        <f t="shared" ref="G26" si="10">(E26+F26)</f>
        <v>0</v>
      </c>
      <c r="H26" s="212">
        <f t="shared" ref="H26" si="11">G26*C26</f>
        <v>0</v>
      </c>
    </row>
    <row r="27" spans="1:8" x14ac:dyDescent="0.2">
      <c r="A27" s="351"/>
      <c r="B27" s="48"/>
      <c r="C27" s="35"/>
      <c r="D27" s="36"/>
      <c r="E27" s="152"/>
      <c r="F27" s="152"/>
      <c r="G27" s="152"/>
      <c r="H27" s="350"/>
    </row>
    <row r="28" spans="1:8" ht="38.25" x14ac:dyDescent="0.2">
      <c r="A28" s="321" t="s">
        <v>44</v>
      </c>
      <c r="B28" s="210" t="s">
        <v>122</v>
      </c>
      <c r="C28" s="203"/>
      <c r="D28" s="204"/>
      <c r="E28" s="212"/>
      <c r="F28" s="212"/>
      <c r="G28" s="212"/>
      <c r="H28" s="212"/>
    </row>
    <row r="29" spans="1:8" x14ac:dyDescent="0.2">
      <c r="A29" s="321"/>
      <c r="B29" s="202" t="s">
        <v>119</v>
      </c>
      <c r="C29" s="203">
        <v>2</v>
      </c>
      <c r="D29" s="204" t="s">
        <v>29</v>
      </c>
      <c r="E29" s="212"/>
      <c r="F29" s="212"/>
      <c r="G29" s="212">
        <f t="shared" ref="G29:G30" si="12">(E29+F29)</f>
        <v>0</v>
      </c>
      <c r="H29" s="212">
        <f t="shared" ref="H29:H30" si="13">G29*C29</f>
        <v>0</v>
      </c>
    </row>
    <row r="30" spans="1:8" x14ac:dyDescent="0.2">
      <c r="A30" s="321"/>
      <c r="B30" s="202" t="s">
        <v>120</v>
      </c>
      <c r="C30" s="203">
        <v>8</v>
      </c>
      <c r="D30" s="204" t="s">
        <v>29</v>
      </c>
      <c r="E30" s="212"/>
      <c r="F30" s="212"/>
      <c r="G30" s="212">
        <f t="shared" si="12"/>
        <v>0</v>
      </c>
      <c r="H30" s="212">
        <f t="shared" si="13"/>
        <v>0</v>
      </c>
    </row>
    <row r="31" spans="1:8" x14ac:dyDescent="0.2">
      <c r="A31" s="351"/>
      <c r="B31" s="48"/>
      <c r="C31" s="35"/>
      <c r="D31" s="36"/>
      <c r="E31" s="152"/>
      <c r="F31" s="152"/>
      <c r="G31" s="152"/>
      <c r="H31" s="350"/>
    </row>
    <row r="32" spans="1:8" ht="38.25" x14ac:dyDescent="0.2">
      <c r="A32" s="321" t="s">
        <v>45</v>
      </c>
      <c r="B32" s="202" t="s">
        <v>123</v>
      </c>
      <c r="C32" s="203"/>
      <c r="D32" s="204"/>
      <c r="E32" s="212"/>
      <c r="F32" s="212"/>
      <c r="G32" s="212"/>
      <c r="H32" s="212"/>
    </row>
    <row r="33" spans="1:8" x14ac:dyDescent="0.2">
      <c r="A33" s="321"/>
      <c r="B33" s="202" t="s">
        <v>119</v>
      </c>
      <c r="C33" s="203">
        <v>2</v>
      </c>
      <c r="D33" s="204" t="s">
        <v>29</v>
      </c>
      <c r="E33" s="212"/>
      <c r="F33" s="212"/>
      <c r="G33" s="212">
        <f t="shared" ref="G33" si="14">(E33+F33)</f>
        <v>0</v>
      </c>
      <c r="H33" s="212">
        <f t="shared" ref="H33" si="15">G33*C33</f>
        <v>0</v>
      </c>
    </row>
    <row r="34" spans="1:8" x14ac:dyDescent="0.2">
      <c r="A34" s="351"/>
      <c r="B34" s="48"/>
      <c r="C34" s="35"/>
      <c r="D34" s="36"/>
      <c r="E34" s="152"/>
      <c r="F34" s="152"/>
      <c r="G34" s="152"/>
      <c r="H34" s="350"/>
    </row>
    <row r="35" spans="1:8" ht="38.25" x14ac:dyDescent="0.2">
      <c r="A35" s="321" t="s">
        <v>46</v>
      </c>
      <c r="B35" s="202" t="s">
        <v>124</v>
      </c>
      <c r="C35" s="203"/>
      <c r="D35" s="204"/>
      <c r="E35" s="212"/>
      <c r="F35" s="212"/>
      <c r="G35" s="212"/>
      <c r="H35" s="212"/>
    </row>
    <row r="36" spans="1:8" x14ac:dyDescent="0.2">
      <c r="A36" s="321"/>
      <c r="B36" s="202" t="s">
        <v>139</v>
      </c>
      <c r="C36" s="203">
        <v>2</v>
      </c>
      <c r="D36" s="204" t="s">
        <v>29</v>
      </c>
      <c r="E36" s="212"/>
      <c r="F36" s="212"/>
      <c r="G36" s="212">
        <f t="shared" ref="G36:G37" si="16">(E36+F36)</f>
        <v>0</v>
      </c>
      <c r="H36" s="212">
        <f t="shared" ref="H36:H37" si="17">G36*C36</f>
        <v>0</v>
      </c>
    </row>
    <row r="37" spans="1:8" x14ac:dyDescent="0.2">
      <c r="A37" s="321"/>
      <c r="B37" s="202" t="s">
        <v>140</v>
      </c>
      <c r="C37" s="203">
        <v>4</v>
      </c>
      <c r="D37" s="204" t="s">
        <v>29</v>
      </c>
      <c r="E37" s="212"/>
      <c r="F37" s="212"/>
      <c r="G37" s="212">
        <f t="shared" si="16"/>
        <v>0</v>
      </c>
      <c r="H37" s="212">
        <f t="shared" si="17"/>
        <v>0</v>
      </c>
    </row>
    <row r="38" spans="1:8" ht="15.75" x14ac:dyDescent="0.2">
      <c r="A38" s="351"/>
      <c r="B38" s="48"/>
      <c r="C38" s="35"/>
      <c r="D38" s="36"/>
      <c r="E38" s="378"/>
      <c r="F38" s="378"/>
      <c r="G38" s="378"/>
      <c r="H38" s="425"/>
    </row>
    <row r="39" spans="1:8" ht="38.25" x14ac:dyDescent="0.2">
      <c r="A39" s="321" t="s">
        <v>47</v>
      </c>
      <c r="B39" s="210" t="s">
        <v>127</v>
      </c>
      <c r="C39" s="203"/>
      <c r="D39" s="204"/>
      <c r="E39" s="212"/>
      <c r="F39" s="212"/>
      <c r="G39" s="212"/>
      <c r="H39" s="212"/>
    </row>
    <row r="40" spans="1:8" x14ac:dyDescent="0.2">
      <c r="A40" s="321"/>
      <c r="B40" s="202" t="s">
        <v>141</v>
      </c>
      <c r="C40" s="203">
        <v>8</v>
      </c>
      <c r="D40" s="204" t="s">
        <v>29</v>
      </c>
      <c r="E40" s="212"/>
      <c r="F40" s="212"/>
      <c r="G40" s="212">
        <f t="shared" ref="G40" si="18">(E40+F40)</f>
        <v>0</v>
      </c>
      <c r="H40" s="212">
        <f t="shared" ref="H40" si="19">G40*C40</f>
        <v>0</v>
      </c>
    </row>
    <row r="41" spans="1:8" x14ac:dyDescent="0.2">
      <c r="A41" s="351"/>
      <c r="B41" s="48"/>
      <c r="C41" s="35"/>
      <c r="D41" s="36"/>
      <c r="E41" s="152"/>
      <c r="F41" s="152"/>
      <c r="G41" s="152"/>
      <c r="H41" s="350"/>
    </row>
    <row r="42" spans="1:8" ht="25.5" x14ac:dyDescent="0.2">
      <c r="A42" s="321" t="s">
        <v>48</v>
      </c>
      <c r="B42" s="210" t="s">
        <v>218</v>
      </c>
      <c r="C42" s="203"/>
      <c r="D42" s="204"/>
      <c r="E42" s="212"/>
      <c r="F42" s="212"/>
      <c r="G42" s="212"/>
      <c r="H42" s="212"/>
    </row>
    <row r="43" spans="1:8" x14ac:dyDescent="0.2">
      <c r="A43" s="321"/>
      <c r="B43" s="202" t="s">
        <v>120</v>
      </c>
      <c r="C43" s="203">
        <v>8</v>
      </c>
      <c r="D43" s="204" t="s">
        <v>29</v>
      </c>
      <c r="E43" s="212"/>
      <c r="F43" s="212"/>
      <c r="G43" s="212">
        <f t="shared" ref="G43" si="20">(E43+F43)</f>
        <v>0</v>
      </c>
      <c r="H43" s="212">
        <f t="shared" ref="H43" si="21">G43*C43</f>
        <v>0</v>
      </c>
    </row>
    <row r="44" spans="1:8" x14ac:dyDescent="0.2">
      <c r="A44" s="351"/>
      <c r="B44" s="48"/>
      <c r="C44" s="35"/>
      <c r="D44" s="36"/>
      <c r="E44" s="152"/>
      <c r="F44" s="152"/>
      <c r="G44" s="152"/>
      <c r="H44" s="350"/>
    </row>
    <row r="45" spans="1:8" ht="51" x14ac:dyDescent="0.2">
      <c r="A45" s="321" t="s">
        <v>49</v>
      </c>
      <c r="B45" s="202" t="s">
        <v>129</v>
      </c>
      <c r="C45" s="203"/>
      <c r="D45" s="368"/>
      <c r="E45" s="212"/>
      <c r="F45" s="212"/>
      <c r="G45" s="212"/>
      <c r="H45" s="212"/>
    </row>
    <row r="46" spans="1:8" x14ac:dyDescent="0.2">
      <c r="A46" s="321"/>
      <c r="B46" s="202" t="s">
        <v>132</v>
      </c>
      <c r="C46" s="203">
        <v>5</v>
      </c>
      <c r="D46" s="204" t="s">
        <v>2</v>
      </c>
      <c r="E46" s="212"/>
      <c r="F46" s="212"/>
      <c r="G46" s="212">
        <f t="shared" ref="G46:G48" si="22">(E46+F46)</f>
        <v>0</v>
      </c>
      <c r="H46" s="212">
        <f t="shared" ref="H46:H48" si="23">G46*C46</f>
        <v>0</v>
      </c>
    </row>
    <row r="47" spans="1:8" x14ac:dyDescent="0.2">
      <c r="A47" s="321"/>
      <c r="B47" s="202" t="s">
        <v>142</v>
      </c>
      <c r="C47" s="203">
        <v>14</v>
      </c>
      <c r="D47" s="204" t="s">
        <v>2</v>
      </c>
      <c r="E47" s="212"/>
      <c r="F47" s="212"/>
      <c r="G47" s="212">
        <f t="shared" si="22"/>
        <v>0</v>
      </c>
      <c r="H47" s="212">
        <f t="shared" si="23"/>
        <v>0</v>
      </c>
    </row>
    <row r="48" spans="1:8" x14ac:dyDescent="0.2">
      <c r="A48" s="321"/>
      <c r="B48" s="202" t="s">
        <v>133</v>
      </c>
      <c r="C48" s="203">
        <v>56</v>
      </c>
      <c r="D48" s="204" t="s">
        <v>2</v>
      </c>
      <c r="E48" s="212"/>
      <c r="F48" s="212"/>
      <c r="G48" s="212">
        <f t="shared" si="22"/>
        <v>0</v>
      </c>
      <c r="H48" s="212">
        <f t="shared" si="23"/>
        <v>0</v>
      </c>
    </row>
    <row r="49" spans="1:9" x14ac:dyDescent="0.2">
      <c r="A49" s="351"/>
      <c r="B49" s="48"/>
      <c r="C49" s="35"/>
      <c r="D49" s="36"/>
      <c r="E49" s="152"/>
      <c r="F49" s="152"/>
      <c r="G49" s="152"/>
      <c r="H49" s="350"/>
    </row>
    <row r="50" spans="1:9" ht="51" x14ac:dyDescent="0.2">
      <c r="A50" s="321" t="s">
        <v>50</v>
      </c>
      <c r="B50" s="202" t="s">
        <v>134</v>
      </c>
      <c r="C50" s="203"/>
      <c r="D50" s="368"/>
      <c r="E50" s="212"/>
      <c r="F50" s="212"/>
      <c r="G50" s="212"/>
      <c r="H50" s="212"/>
    </row>
    <row r="51" spans="1:9" x14ac:dyDescent="0.2">
      <c r="A51" s="321"/>
      <c r="B51" s="202" t="s">
        <v>132</v>
      </c>
      <c r="C51" s="203">
        <v>9</v>
      </c>
      <c r="D51" s="204" t="s">
        <v>2</v>
      </c>
      <c r="E51" s="212"/>
      <c r="F51" s="212"/>
      <c r="G51" s="212">
        <f t="shared" ref="G51" si="24">(E51+F51)</f>
        <v>0</v>
      </c>
      <c r="H51" s="212">
        <f t="shared" ref="H51" si="25">G51*C51</f>
        <v>0</v>
      </c>
    </row>
    <row r="52" spans="1:9" x14ac:dyDescent="0.2">
      <c r="A52" s="351"/>
      <c r="B52" s="48"/>
      <c r="C52" s="35"/>
      <c r="D52" s="36"/>
      <c r="E52" s="152"/>
      <c r="F52" s="152"/>
      <c r="G52" s="152"/>
      <c r="H52" s="350"/>
    </row>
    <row r="53" spans="1:9" ht="114.75" x14ac:dyDescent="0.2">
      <c r="A53" s="321" t="s">
        <v>51</v>
      </c>
      <c r="B53" s="369" t="s">
        <v>205</v>
      </c>
      <c r="C53" s="203">
        <v>100</v>
      </c>
      <c r="D53" s="204" t="s">
        <v>7</v>
      </c>
      <c r="E53" s="212"/>
      <c r="F53" s="212"/>
      <c r="G53" s="212">
        <f t="shared" ref="G53" si="26">(E53+F53)</f>
        <v>0</v>
      </c>
      <c r="H53" s="212">
        <f t="shared" ref="H53" si="27">G53*C53</f>
        <v>0</v>
      </c>
    </row>
    <row r="54" spans="1:9" s="47" customFormat="1" ht="15.75" x14ac:dyDescent="0.25">
      <c r="A54" s="323" t="s">
        <v>234</v>
      </c>
      <c r="B54" s="44" t="s">
        <v>401</v>
      </c>
      <c r="C54" s="45"/>
      <c r="D54" s="45"/>
      <c r="E54" s="306"/>
      <c r="F54" s="306"/>
      <c r="G54" s="306"/>
      <c r="H54" s="324">
        <f>SUM(H15:H53)</f>
        <v>0</v>
      </c>
    </row>
    <row r="56" spans="1:9" s="388" customFormat="1" x14ac:dyDescent="0.2">
      <c r="A56" s="407"/>
      <c r="B56" s="408"/>
      <c r="C56" s="409"/>
      <c r="D56" s="410"/>
      <c r="E56" s="411"/>
      <c r="F56" s="412"/>
      <c r="G56" s="411"/>
      <c r="H56" s="413"/>
      <c r="I56" s="387"/>
    </row>
    <row r="57" spans="1:9" s="388" customFormat="1" ht="18.75" x14ac:dyDescent="0.2">
      <c r="A57" s="414"/>
      <c r="B57" s="389" t="s">
        <v>412</v>
      </c>
      <c r="C57" s="384"/>
      <c r="D57" s="385"/>
      <c r="E57" s="379"/>
      <c r="F57" s="386"/>
      <c r="G57" s="379"/>
      <c r="H57" s="415"/>
      <c r="I57" s="387"/>
    </row>
    <row r="58" spans="1:9" s="388" customFormat="1" x14ac:dyDescent="0.2">
      <c r="A58" s="414"/>
      <c r="B58" s="383"/>
      <c r="C58" s="384"/>
      <c r="D58" s="385"/>
      <c r="E58" s="379"/>
      <c r="F58" s="386"/>
      <c r="G58" s="379"/>
      <c r="H58" s="415"/>
      <c r="I58" s="387"/>
    </row>
    <row r="59" spans="1:9" s="380" customFormat="1" ht="15.75" x14ac:dyDescent="0.25">
      <c r="A59" s="396" t="s">
        <v>233</v>
      </c>
      <c r="B59" s="397" t="s">
        <v>135</v>
      </c>
      <c r="C59" s="398"/>
      <c r="D59" s="399"/>
      <c r="E59" s="400"/>
      <c r="F59" s="400"/>
      <c r="G59" s="400"/>
      <c r="H59" s="401" t="str">
        <f>+H12</f>
        <v>IZVEDE NAROČNIK</v>
      </c>
    </row>
    <row r="60" spans="1:9" s="294" customFormat="1" ht="15.75" x14ac:dyDescent="0.25">
      <c r="A60" s="334" t="s">
        <v>234</v>
      </c>
      <c r="B60" s="291" t="s">
        <v>114</v>
      </c>
      <c r="C60" s="292"/>
      <c r="D60" s="292"/>
      <c r="E60" s="311"/>
      <c r="F60" s="311"/>
      <c r="G60" s="311"/>
      <c r="H60" s="335">
        <f>+H54</f>
        <v>0</v>
      </c>
    </row>
    <row r="61" spans="1:9" s="381" customFormat="1" ht="15.75" x14ac:dyDescent="0.2">
      <c r="A61" s="402" t="s">
        <v>419</v>
      </c>
      <c r="B61" s="403" t="s">
        <v>413</v>
      </c>
      <c r="C61" s="404"/>
      <c r="D61" s="405"/>
      <c r="E61" s="178"/>
      <c r="F61" s="178"/>
      <c r="G61" s="178"/>
      <c r="H61" s="406">
        <f>SUM(H58:H60)</f>
        <v>0</v>
      </c>
      <c r="I61" s="339"/>
    </row>
    <row r="62" spans="1:9" s="388" customFormat="1" x14ac:dyDescent="0.2">
      <c r="A62" s="416"/>
      <c r="B62" s="417"/>
      <c r="C62" s="418"/>
      <c r="D62" s="419"/>
      <c r="E62" s="420"/>
      <c r="F62" s="421"/>
      <c r="G62" s="420"/>
      <c r="H62" s="422"/>
      <c r="I62" s="387"/>
    </row>
    <row r="63" spans="1:9" s="395" customFormat="1" x14ac:dyDescent="0.2">
      <c r="A63" s="390"/>
      <c r="B63" s="391"/>
      <c r="C63" s="392"/>
      <c r="D63" s="393"/>
      <c r="E63" s="394"/>
      <c r="F63" s="394"/>
      <c r="G63" s="394"/>
      <c r="H63" s="394"/>
    </row>
  </sheetData>
  <mergeCells count="1">
    <mergeCell ref="B4:H5"/>
  </mergeCells>
  <pageMargins left="0.70866141732283472" right="0.70866141732283472" top="0.74803149606299213" bottom="0.74803149606299213" header="0.31496062992125984" footer="0.31496062992125984"/>
  <pageSetup paperSize="9" scale="90" orientation="landscape" r:id="rId1"/>
  <headerFooter>
    <oddHeader>&amp;RPriloga št. 3 k pogodbi</oddHeader>
    <oddFooter>&amp;L&amp;F&amp;CStran &amp;P od &amp;N&amp;R&amp;A</oddFooter>
  </headerFooter>
  <rowBreaks count="1" manualBreakCount="1">
    <brk id="1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130" zoomScaleNormal="130" workbookViewId="0"/>
  </sheetViews>
  <sheetFormatPr defaultColWidth="9.140625" defaultRowHeight="12.75" x14ac:dyDescent="0.2"/>
  <cols>
    <col min="1" max="1" width="8.42578125" style="50" customWidth="1"/>
    <col min="2" max="2" width="54.42578125" style="51" customWidth="1"/>
    <col min="3" max="3" width="5.85546875" style="52" customWidth="1"/>
    <col min="4" max="4" width="8.42578125" style="53" customWidth="1"/>
    <col min="5" max="8" width="17.28515625" style="307" customWidth="1"/>
    <col min="9" max="16384" width="9.140625" style="38"/>
  </cols>
  <sheetData>
    <row r="1" spans="1:8" s="43" customFormat="1" ht="34.5" x14ac:dyDescent="0.2">
      <c r="A1" s="340" t="s">
        <v>8</v>
      </c>
      <c r="B1" s="373" t="s">
        <v>112</v>
      </c>
      <c r="C1" s="341"/>
      <c r="D1" s="326"/>
      <c r="E1" s="438"/>
      <c r="F1" s="438"/>
      <c r="G1" s="438"/>
      <c r="H1" s="344"/>
    </row>
    <row r="2" spans="1:8" s="34" customFormat="1" ht="18.75" x14ac:dyDescent="0.2">
      <c r="A2" s="345" t="s">
        <v>220</v>
      </c>
      <c r="B2" s="278" t="s">
        <v>223</v>
      </c>
      <c r="C2" s="279"/>
      <c r="D2" s="277"/>
      <c r="E2" s="437"/>
      <c r="F2" s="437"/>
      <c r="G2" s="437"/>
      <c r="H2" s="439"/>
    </row>
    <row r="3" spans="1:8" s="34" customFormat="1" ht="18.75" x14ac:dyDescent="0.2">
      <c r="A3" s="345"/>
      <c r="B3" s="278"/>
      <c r="C3" s="279"/>
      <c r="D3" s="277"/>
      <c r="E3" s="437"/>
      <c r="F3" s="437"/>
      <c r="G3" s="437"/>
      <c r="H3" s="439"/>
    </row>
    <row r="4" spans="1:8" s="34" customFormat="1" x14ac:dyDescent="0.2">
      <c r="A4" s="345"/>
      <c r="B4" s="482" t="s">
        <v>429</v>
      </c>
      <c r="C4" s="482"/>
      <c r="D4" s="482"/>
      <c r="E4" s="482"/>
      <c r="F4" s="482"/>
      <c r="G4" s="482"/>
      <c r="H4" s="483"/>
    </row>
    <row r="5" spans="1:8" s="34" customFormat="1" ht="16.5" customHeight="1" x14ac:dyDescent="0.2">
      <c r="A5" s="345"/>
      <c r="B5" s="482"/>
      <c r="C5" s="482"/>
      <c r="D5" s="482"/>
      <c r="E5" s="482"/>
      <c r="F5" s="482"/>
      <c r="G5" s="482"/>
      <c r="H5" s="483"/>
    </row>
    <row r="6" spans="1:8" s="34" customFormat="1" ht="18.75" x14ac:dyDescent="0.2">
      <c r="A6" s="361"/>
      <c r="B6" s="362"/>
      <c r="C6" s="363"/>
      <c r="D6" s="364"/>
      <c r="E6" s="365"/>
      <c r="F6" s="365"/>
      <c r="G6" s="365"/>
      <c r="H6" s="366"/>
    </row>
    <row r="7" spans="1:8" s="34" customFormat="1" ht="25.5" x14ac:dyDescent="0.2">
      <c r="A7" s="111" t="s">
        <v>0</v>
      </c>
      <c r="B7" s="112" t="s">
        <v>1</v>
      </c>
      <c r="C7" s="113" t="s">
        <v>262</v>
      </c>
      <c r="D7" s="114" t="s">
        <v>389</v>
      </c>
      <c r="E7" s="115" t="s">
        <v>417</v>
      </c>
      <c r="F7" s="115" t="s">
        <v>391</v>
      </c>
      <c r="G7" s="115" t="s">
        <v>392</v>
      </c>
      <c r="H7" s="115" t="s">
        <v>393</v>
      </c>
    </row>
    <row r="8" spans="1:8" s="47" customFormat="1" ht="15.75" x14ac:dyDescent="0.25">
      <c r="A8" s="423" t="s">
        <v>235</v>
      </c>
      <c r="B8" s="55" t="s">
        <v>211</v>
      </c>
      <c r="C8" s="56"/>
      <c r="D8" s="57"/>
      <c r="E8" s="382"/>
      <c r="F8" s="382"/>
      <c r="G8" s="382"/>
      <c r="H8" s="424"/>
    </row>
    <row r="9" spans="1:8" x14ac:dyDescent="0.2">
      <c r="A9" s="351"/>
      <c r="B9" s="49"/>
      <c r="C9" s="35"/>
      <c r="D9" s="36"/>
      <c r="E9" s="151"/>
      <c r="F9" s="151"/>
      <c r="G9" s="151"/>
      <c r="H9" s="259"/>
    </row>
    <row r="10" spans="1:8" ht="102" x14ac:dyDescent="0.2">
      <c r="A10" s="321" t="s">
        <v>42</v>
      </c>
      <c r="B10" s="202" t="s">
        <v>236</v>
      </c>
      <c r="C10" s="203">
        <v>1</v>
      </c>
      <c r="D10" s="204" t="s">
        <v>2</v>
      </c>
      <c r="E10" s="208"/>
      <c r="F10" s="208"/>
      <c r="G10" s="208">
        <f t="shared" ref="G10" si="0">(E10+F10)</f>
        <v>0</v>
      </c>
      <c r="H10" s="208">
        <f t="shared" ref="H10" si="1">G10*C10</f>
        <v>0</v>
      </c>
    </row>
    <row r="11" spans="1:8" x14ac:dyDescent="0.2">
      <c r="A11" s="351"/>
      <c r="B11" s="58"/>
      <c r="C11" s="35"/>
      <c r="D11" s="36"/>
      <c r="E11" s="151"/>
      <c r="F11" s="151"/>
      <c r="G11" s="151"/>
      <c r="H11" s="259"/>
    </row>
    <row r="12" spans="1:8" ht="76.5" x14ac:dyDescent="0.2">
      <c r="A12" s="321" t="s">
        <v>43</v>
      </c>
      <c r="B12" s="369" t="s">
        <v>217</v>
      </c>
      <c r="C12" s="203">
        <v>2</v>
      </c>
      <c r="D12" s="204" t="s">
        <v>2</v>
      </c>
      <c r="E12" s="208"/>
      <c r="F12" s="208"/>
      <c r="G12" s="208">
        <f t="shared" ref="G12" si="2">(E12+F12)</f>
        <v>0</v>
      </c>
      <c r="H12" s="208">
        <f t="shared" ref="H12" si="3">G12*C12</f>
        <v>0</v>
      </c>
    </row>
    <row r="13" spans="1:8" x14ac:dyDescent="0.2">
      <c r="A13" s="351"/>
      <c r="B13" s="58"/>
      <c r="C13" s="35"/>
      <c r="D13" s="36"/>
      <c r="E13" s="151"/>
      <c r="F13" s="151"/>
      <c r="G13" s="151"/>
      <c r="H13" s="259"/>
    </row>
    <row r="14" spans="1:8" ht="153" x14ac:dyDescent="0.2">
      <c r="A14" s="321" t="s">
        <v>44</v>
      </c>
      <c r="B14" s="202" t="s">
        <v>284</v>
      </c>
      <c r="C14" s="203">
        <v>1</v>
      </c>
      <c r="D14" s="204" t="s">
        <v>2</v>
      </c>
      <c r="E14" s="208"/>
      <c r="F14" s="208"/>
      <c r="G14" s="208">
        <f t="shared" ref="G14" si="4">(E14+F14)</f>
        <v>0</v>
      </c>
      <c r="H14" s="208">
        <f t="shared" ref="H14" si="5">G14*C14</f>
        <v>0</v>
      </c>
    </row>
    <row r="15" spans="1:8" x14ac:dyDescent="0.2">
      <c r="A15" s="351"/>
      <c r="B15" s="58"/>
      <c r="C15" s="35"/>
      <c r="D15" s="36"/>
      <c r="E15" s="151"/>
      <c r="F15" s="151"/>
      <c r="G15" s="151"/>
      <c r="H15" s="259"/>
    </row>
    <row r="16" spans="1:8" ht="63.75" x14ac:dyDescent="0.2">
      <c r="A16" s="321" t="s">
        <v>45</v>
      </c>
      <c r="B16" s="202" t="s">
        <v>285</v>
      </c>
      <c r="C16" s="203">
        <v>1</v>
      </c>
      <c r="D16" s="204" t="s">
        <v>2</v>
      </c>
      <c r="E16" s="208"/>
      <c r="F16" s="208"/>
      <c r="G16" s="208">
        <f t="shared" ref="G16" si="6">(E16+F16)</f>
        <v>0</v>
      </c>
      <c r="H16" s="208">
        <f t="shared" ref="H16" si="7">G16*C16</f>
        <v>0</v>
      </c>
    </row>
    <row r="17" spans="1:8" x14ac:dyDescent="0.2">
      <c r="A17" s="351"/>
      <c r="B17" s="58"/>
      <c r="C17" s="35"/>
      <c r="D17" s="36"/>
      <c r="E17" s="151"/>
      <c r="F17" s="151"/>
      <c r="G17" s="151"/>
      <c r="H17" s="259"/>
    </row>
    <row r="18" spans="1:8" ht="38.25" x14ac:dyDescent="0.2">
      <c r="A18" s="321" t="s">
        <v>46</v>
      </c>
      <c r="B18" s="210" t="s">
        <v>286</v>
      </c>
      <c r="C18" s="203"/>
      <c r="D18" s="204"/>
      <c r="E18" s="208"/>
      <c r="F18" s="208"/>
      <c r="G18" s="208"/>
      <c r="H18" s="208"/>
    </row>
    <row r="19" spans="1:8" ht="25.5" x14ac:dyDescent="0.2">
      <c r="A19" s="321"/>
      <c r="B19" s="119" t="s">
        <v>287</v>
      </c>
      <c r="C19" s="203">
        <v>2</v>
      </c>
      <c r="D19" s="204" t="s">
        <v>2</v>
      </c>
      <c r="E19" s="208"/>
      <c r="F19" s="208"/>
      <c r="G19" s="208">
        <f t="shared" ref="G19:G20" si="8">(E19+F19)</f>
        <v>0</v>
      </c>
      <c r="H19" s="208">
        <f t="shared" ref="H19:H20" si="9">G19*C19</f>
        <v>0</v>
      </c>
    </row>
    <row r="20" spans="1:8" ht="25.5" x14ac:dyDescent="0.2">
      <c r="A20" s="321"/>
      <c r="B20" s="119" t="s">
        <v>288</v>
      </c>
      <c r="C20" s="203">
        <v>3</v>
      </c>
      <c r="D20" s="204" t="s">
        <v>2</v>
      </c>
      <c r="E20" s="208"/>
      <c r="F20" s="208"/>
      <c r="G20" s="208">
        <f t="shared" si="8"/>
        <v>0</v>
      </c>
      <c r="H20" s="208">
        <f t="shared" si="9"/>
        <v>0</v>
      </c>
    </row>
    <row r="21" spans="1:8" x14ac:dyDescent="0.2">
      <c r="A21" s="351"/>
      <c r="B21" s="58"/>
      <c r="C21" s="35"/>
      <c r="D21" s="36"/>
      <c r="E21" s="151"/>
      <c r="F21" s="151"/>
      <c r="G21" s="151"/>
      <c r="H21" s="259"/>
    </row>
    <row r="22" spans="1:8" ht="63.75" x14ac:dyDescent="0.2">
      <c r="A22" s="321" t="s">
        <v>47</v>
      </c>
      <c r="B22" s="195" t="s">
        <v>216</v>
      </c>
      <c r="C22" s="203"/>
      <c r="D22" s="204"/>
      <c r="E22" s="208"/>
      <c r="F22" s="208"/>
      <c r="G22" s="208"/>
      <c r="H22" s="208"/>
    </row>
    <row r="23" spans="1:8" ht="25.5" x14ac:dyDescent="0.2">
      <c r="A23" s="321"/>
      <c r="B23" s="119" t="s">
        <v>289</v>
      </c>
      <c r="C23" s="203">
        <v>1</v>
      </c>
      <c r="D23" s="204" t="s">
        <v>2</v>
      </c>
      <c r="E23" s="208"/>
      <c r="F23" s="169"/>
      <c r="G23" s="168">
        <f>(E23+F23)</f>
        <v>0</v>
      </c>
      <c r="H23" s="168">
        <f>G23*C23</f>
        <v>0</v>
      </c>
    </row>
    <row r="24" spans="1:8" ht="25.5" x14ac:dyDescent="0.2">
      <c r="A24" s="321"/>
      <c r="B24" s="119" t="s">
        <v>290</v>
      </c>
      <c r="C24" s="203">
        <v>1</v>
      </c>
      <c r="D24" s="204" t="s">
        <v>2</v>
      </c>
      <c r="E24" s="208"/>
      <c r="F24" s="169"/>
      <c r="G24" s="168">
        <f>(E24+F24)</f>
        <v>0</v>
      </c>
      <c r="H24" s="168">
        <f>G24*C24</f>
        <v>0</v>
      </c>
    </row>
    <row r="25" spans="1:8" x14ac:dyDescent="0.2">
      <c r="A25" s="351"/>
      <c r="B25" s="58"/>
      <c r="C25" s="35"/>
      <c r="D25" s="36"/>
      <c r="E25" s="151"/>
      <c r="F25" s="151"/>
      <c r="G25" s="151"/>
      <c r="H25" s="259"/>
    </row>
    <row r="26" spans="1:8" ht="63.75" x14ac:dyDescent="0.2">
      <c r="A26" s="321" t="s">
        <v>48</v>
      </c>
      <c r="B26" s="202" t="s">
        <v>291</v>
      </c>
      <c r="C26" s="203">
        <v>1</v>
      </c>
      <c r="D26" s="204" t="s">
        <v>2</v>
      </c>
      <c r="E26" s="208"/>
      <c r="F26" s="208"/>
      <c r="G26" s="208">
        <f t="shared" ref="G26" si="10">(E26+F26)</f>
        <v>0</v>
      </c>
      <c r="H26" s="208">
        <f t="shared" ref="H26" si="11">G26*C26</f>
        <v>0</v>
      </c>
    </row>
    <row r="27" spans="1:8" s="47" customFormat="1" ht="15.75" x14ac:dyDescent="0.25">
      <c r="A27" s="423" t="s">
        <v>235</v>
      </c>
      <c r="B27" s="55" t="s">
        <v>416</v>
      </c>
      <c r="C27" s="56"/>
      <c r="D27" s="57"/>
      <c r="E27" s="382"/>
      <c r="F27" s="382"/>
      <c r="G27" s="382"/>
      <c r="H27" s="424">
        <f>SUM(H9:H26)</f>
        <v>0</v>
      </c>
    </row>
    <row r="28" spans="1:8" x14ac:dyDescent="0.2">
      <c r="A28" s="351"/>
      <c r="B28" s="58"/>
      <c r="C28" s="35"/>
      <c r="D28" s="36"/>
      <c r="E28" s="151"/>
      <c r="F28" s="151"/>
      <c r="G28" s="151"/>
      <c r="H28" s="259"/>
    </row>
    <row r="29" spans="1:8" s="47" customFormat="1" ht="15.75" x14ac:dyDescent="0.25">
      <c r="A29" s="323" t="s">
        <v>237</v>
      </c>
      <c r="B29" s="44" t="s">
        <v>114</v>
      </c>
      <c r="C29" s="45"/>
      <c r="D29" s="45"/>
      <c r="E29" s="426"/>
      <c r="F29" s="426"/>
      <c r="G29" s="426"/>
      <c r="H29" s="424"/>
    </row>
    <row r="30" spans="1:8" s="34" customFormat="1" x14ac:dyDescent="0.2">
      <c r="A30" s="351"/>
      <c r="B30" s="48"/>
      <c r="C30" s="35"/>
      <c r="D30" s="36"/>
      <c r="E30" s="151"/>
      <c r="F30" s="151"/>
      <c r="G30" s="151"/>
      <c r="H30" s="259"/>
    </row>
    <row r="31" spans="1:8" s="34" customFormat="1" ht="38.25" x14ac:dyDescent="0.2">
      <c r="A31" s="321" t="s">
        <v>42</v>
      </c>
      <c r="B31" s="210" t="s">
        <v>115</v>
      </c>
      <c r="C31" s="322"/>
      <c r="D31" s="204"/>
      <c r="E31" s="208"/>
      <c r="F31" s="208"/>
      <c r="G31" s="208"/>
      <c r="H31" s="208"/>
    </row>
    <row r="32" spans="1:8" x14ac:dyDescent="0.2">
      <c r="A32" s="321"/>
      <c r="B32" s="202" t="s">
        <v>138</v>
      </c>
      <c r="C32" s="203">
        <v>55</v>
      </c>
      <c r="D32" s="204" t="s">
        <v>117</v>
      </c>
      <c r="E32" s="208"/>
      <c r="F32" s="208"/>
      <c r="G32" s="208">
        <f t="shared" ref="G32" si="12">(E32+F32)</f>
        <v>0</v>
      </c>
      <c r="H32" s="208">
        <f t="shared" ref="H32" si="13">G32*C32</f>
        <v>0</v>
      </c>
    </row>
    <row r="33" spans="1:8" x14ac:dyDescent="0.2">
      <c r="A33" s="351"/>
      <c r="B33" s="48"/>
      <c r="C33" s="35"/>
      <c r="D33" s="36"/>
      <c r="E33" s="151"/>
      <c r="F33" s="151"/>
      <c r="G33" s="151"/>
      <c r="H33" s="259"/>
    </row>
    <row r="34" spans="1:8" ht="38.25" x14ac:dyDescent="0.2">
      <c r="A34" s="321" t="s">
        <v>43</v>
      </c>
      <c r="B34" s="210" t="s">
        <v>121</v>
      </c>
      <c r="C34" s="203"/>
      <c r="D34" s="204"/>
      <c r="E34" s="208"/>
      <c r="F34" s="208"/>
      <c r="G34" s="208"/>
      <c r="H34" s="208"/>
    </row>
    <row r="35" spans="1:8" x14ac:dyDescent="0.2">
      <c r="A35" s="321"/>
      <c r="B35" s="202" t="s">
        <v>138</v>
      </c>
      <c r="C35" s="203">
        <v>30</v>
      </c>
      <c r="D35" s="204" t="s">
        <v>29</v>
      </c>
      <c r="E35" s="208"/>
      <c r="F35" s="208"/>
      <c r="G35" s="208">
        <f t="shared" ref="G35" si="14">(E35+F35)</f>
        <v>0</v>
      </c>
      <c r="H35" s="208">
        <f t="shared" ref="H35" si="15">G35*C35</f>
        <v>0</v>
      </c>
    </row>
    <row r="36" spans="1:8" x14ac:dyDescent="0.2">
      <c r="A36" s="351"/>
      <c r="B36" s="48"/>
      <c r="C36" s="35"/>
      <c r="D36" s="36"/>
      <c r="E36" s="151"/>
      <c r="F36" s="151"/>
      <c r="G36" s="151"/>
      <c r="H36" s="259"/>
    </row>
    <row r="37" spans="1:8" ht="38.25" x14ac:dyDescent="0.2">
      <c r="A37" s="321" t="s">
        <v>44</v>
      </c>
      <c r="B37" s="202" t="s">
        <v>123</v>
      </c>
      <c r="C37" s="203"/>
      <c r="D37" s="204"/>
      <c r="E37" s="208"/>
      <c r="F37" s="208"/>
      <c r="G37" s="208"/>
      <c r="H37" s="208"/>
    </row>
    <row r="38" spans="1:8" x14ac:dyDescent="0.2">
      <c r="A38" s="321"/>
      <c r="B38" s="202" t="s">
        <v>138</v>
      </c>
      <c r="C38" s="203">
        <v>5</v>
      </c>
      <c r="D38" s="204" t="s">
        <v>29</v>
      </c>
      <c r="E38" s="208"/>
      <c r="F38" s="208"/>
      <c r="G38" s="208">
        <f t="shared" ref="G38" si="16">(E38+F38)</f>
        <v>0</v>
      </c>
      <c r="H38" s="208">
        <f t="shared" ref="H38" si="17">G38*C38</f>
        <v>0</v>
      </c>
    </row>
    <row r="39" spans="1:8" x14ac:dyDescent="0.2">
      <c r="A39" s="351"/>
      <c r="B39" s="48"/>
      <c r="C39" s="35"/>
      <c r="D39" s="36"/>
      <c r="E39" s="151"/>
      <c r="F39" s="151"/>
      <c r="G39" s="151"/>
      <c r="H39" s="259"/>
    </row>
    <row r="40" spans="1:8" ht="38.25" x14ac:dyDescent="0.2">
      <c r="A40" s="321" t="s">
        <v>45</v>
      </c>
      <c r="B40" s="202" t="s">
        <v>213</v>
      </c>
      <c r="C40" s="203"/>
      <c r="D40" s="204"/>
      <c r="E40" s="208"/>
      <c r="F40" s="208"/>
      <c r="G40" s="208"/>
      <c r="H40" s="208"/>
    </row>
    <row r="41" spans="1:8" x14ac:dyDescent="0.2">
      <c r="A41" s="321"/>
      <c r="B41" s="202" t="s">
        <v>151</v>
      </c>
      <c r="C41" s="203">
        <v>6</v>
      </c>
      <c r="D41" s="204" t="s">
        <v>29</v>
      </c>
      <c r="E41" s="208"/>
      <c r="F41" s="208"/>
      <c r="G41" s="208">
        <f t="shared" ref="G41" si="18">(E41+F41)</f>
        <v>0</v>
      </c>
      <c r="H41" s="208">
        <f t="shared" ref="H41" si="19">G41*C41</f>
        <v>0</v>
      </c>
    </row>
    <row r="42" spans="1:8" x14ac:dyDescent="0.2">
      <c r="A42" s="351"/>
      <c r="B42" s="48"/>
      <c r="C42" s="35"/>
      <c r="D42" s="36"/>
      <c r="E42" s="151"/>
      <c r="F42" s="151"/>
      <c r="G42" s="151"/>
      <c r="H42" s="259"/>
    </row>
    <row r="43" spans="1:8" ht="51" x14ac:dyDescent="0.2">
      <c r="A43" s="321" t="s">
        <v>46</v>
      </c>
      <c r="B43" s="202" t="s">
        <v>129</v>
      </c>
      <c r="C43" s="203"/>
      <c r="D43" s="368"/>
      <c r="E43" s="208"/>
      <c r="F43" s="208"/>
      <c r="G43" s="208"/>
      <c r="H43" s="208"/>
    </row>
    <row r="44" spans="1:8" x14ac:dyDescent="0.2">
      <c r="A44" s="321"/>
      <c r="B44" s="202" t="s">
        <v>143</v>
      </c>
      <c r="C44" s="203">
        <v>50</v>
      </c>
      <c r="D44" s="204" t="s">
        <v>2</v>
      </c>
      <c r="E44" s="208"/>
      <c r="F44" s="208"/>
      <c r="G44" s="208">
        <f t="shared" ref="G44" si="20">(E44+F44)</f>
        <v>0</v>
      </c>
      <c r="H44" s="208">
        <f t="shared" ref="H44" si="21">G44*C44</f>
        <v>0</v>
      </c>
    </row>
    <row r="45" spans="1:8" x14ac:dyDescent="0.2">
      <c r="A45" s="351"/>
      <c r="B45" s="48"/>
      <c r="C45" s="35"/>
      <c r="D45" s="36"/>
      <c r="E45" s="151"/>
      <c r="F45" s="151"/>
      <c r="G45" s="151"/>
      <c r="H45" s="259"/>
    </row>
    <row r="46" spans="1:8" ht="114.75" x14ac:dyDescent="0.2">
      <c r="A46" s="321" t="s">
        <v>47</v>
      </c>
      <c r="B46" s="369" t="s">
        <v>205</v>
      </c>
      <c r="C46" s="203">
        <v>50</v>
      </c>
      <c r="D46" s="204" t="s">
        <v>7</v>
      </c>
      <c r="E46" s="208"/>
      <c r="F46" s="208"/>
      <c r="G46" s="208">
        <f t="shared" ref="G46" si="22">(E46+F46)</f>
        <v>0</v>
      </c>
      <c r="H46" s="208">
        <f t="shared" ref="H46" si="23">G46*C46</f>
        <v>0</v>
      </c>
    </row>
    <row r="47" spans="1:8" x14ac:dyDescent="0.2">
      <c r="A47" s="351"/>
      <c r="B47" s="48"/>
      <c r="C47" s="35"/>
      <c r="D47" s="36"/>
      <c r="E47" s="151"/>
      <c r="F47" s="151"/>
      <c r="G47" s="151"/>
      <c r="H47" s="259"/>
    </row>
    <row r="48" spans="1:8" ht="63.75" x14ac:dyDescent="0.2">
      <c r="A48" s="321" t="s">
        <v>48</v>
      </c>
      <c r="B48" s="369" t="s">
        <v>214</v>
      </c>
      <c r="C48" s="203"/>
      <c r="D48" s="368"/>
      <c r="E48" s="208"/>
      <c r="F48" s="208"/>
      <c r="G48" s="208"/>
      <c r="H48" s="208"/>
    </row>
    <row r="49" spans="1:9" x14ac:dyDescent="0.2">
      <c r="A49" s="321"/>
      <c r="B49" s="202" t="s">
        <v>144</v>
      </c>
      <c r="C49" s="203">
        <v>4</v>
      </c>
      <c r="D49" s="204" t="s">
        <v>2</v>
      </c>
      <c r="E49" s="208"/>
      <c r="F49" s="208"/>
      <c r="G49" s="208">
        <f t="shared" ref="G49" si="24">(E49+F49)</f>
        <v>0</v>
      </c>
      <c r="H49" s="208">
        <f t="shared" ref="H49" si="25">G49*C49</f>
        <v>0</v>
      </c>
    </row>
    <row r="50" spans="1:9" s="47" customFormat="1" ht="15.75" x14ac:dyDescent="0.25">
      <c r="A50" s="323" t="s">
        <v>237</v>
      </c>
      <c r="B50" s="44" t="s">
        <v>401</v>
      </c>
      <c r="C50" s="45"/>
      <c r="D50" s="45"/>
      <c r="E50" s="426"/>
      <c r="F50" s="426"/>
      <c r="G50" s="426"/>
      <c r="H50" s="424">
        <f>SUM(H30:H49)</f>
        <v>0</v>
      </c>
    </row>
    <row r="51" spans="1:9" x14ac:dyDescent="0.2">
      <c r="A51" s="351"/>
      <c r="B51" s="48"/>
      <c r="C51" s="35"/>
      <c r="D51" s="36"/>
      <c r="E51" s="151"/>
      <c r="F51" s="151"/>
      <c r="G51" s="151"/>
      <c r="H51" s="259"/>
    </row>
    <row r="52" spans="1:9" s="47" customFormat="1" ht="15.75" x14ac:dyDescent="0.25">
      <c r="A52" s="323" t="s">
        <v>238</v>
      </c>
      <c r="B52" s="44" t="s">
        <v>145</v>
      </c>
      <c r="C52" s="45"/>
      <c r="D52" s="45"/>
      <c r="E52" s="426"/>
      <c r="F52" s="426"/>
      <c r="G52" s="426"/>
      <c r="H52" s="424"/>
    </row>
    <row r="53" spans="1:9" s="34" customFormat="1" x14ac:dyDescent="0.2">
      <c r="A53" s="351"/>
      <c r="B53" s="48"/>
      <c r="C53" s="35"/>
      <c r="D53" s="36"/>
      <c r="E53" s="151"/>
      <c r="F53" s="151"/>
      <c r="G53" s="151"/>
      <c r="H53" s="259"/>
    </row>
    <row r="54" spans="1:9" s="34" customFormat="1" ht="89.25" x14ac:dyDescent="0.2">
      <c r="A54" s="321" t="s">
        <v>42</v>
      </c>
      <c r="B54" s="210" t="s">
        <v>200</v>
      </c>
      <c r="C54" s="203">
        <v>1</v>
      </c>
      <c r="D54" s="204" t="s">
        <v>2</v>
      </c>
      <c r="E54" s="208"/>
      <c r="F54" s="208"/>
      <c r="G54" s="208">
        <f t="shared" ref="G54" si="26">(E54+F54)</f>
        <v>0</v>
      </c>
      <c r="H54" s="208">
        <f t="shared" ref="H54" si="27">G54*C54</f>
        <v>0</v>
      </c>
    </row>
    <row r="55" spans="1:9" s="47" customFormat="1" ht="15.75" x14ac:dyDescent="0.25">
      <c r="A55" s="323" t="s">
        <v>238</v>
      </c>
      <c r="B55" s="44" t="s">
        <v>418</v>
      </c>
      <c r="C55" s="45"/>
      <c r="D55" s="45"/>
      <c r="E55" s="426"/>
      <c r="F55" s="426"/>
      <c r="G55" s="426"/>
      <c r="H55" s="424">
        <f>SUM(H54)</f>
        <v>0</v>
      </c>
    </row>
    <row r="58" spans="1:9" s="388" customFormat="1" x14ac:dyDescent="0.2">
      <c r="A58" s="407"/>
      <c r="B58" s="408"/>
      <c r="C58" s="409"/>
      <c r="D58" s="410"/>
      <c r="E58" s="427"/>
      <c r="F58" s="427"/>
      <c r="G58" s="427"/>
      <c r="H58" s="428"/>
      <c r="I58" s="387"/>
    </row>
    <row r="59" spans="1:9" s="388" customFormat="1" ht="18.75" x14ac:dyDescent="0.2">
      <c r="A59" s="414"/>
      <c r="B59" s="389" t="s">
        <v>414</v>
      </c>
      <c r="C59" s="384"/>
      <c r="D59" s="385"/>
      <c r="E59" s="429"/>
      <c r="F59" s="429"/>
      <c r="G59" s="429"/>
      <c r="H59" s="430"/>
      <c r="I59" s="387"/>
    </row>
    <row r="60" spans="1:9" s="388" customFormat="1" x14ac:dyDescent="0.2">
      <c r="A60" s="414"/>
      <c r="B60" s="383"/>
      <c r="C60" s="384"/>
      <c r="D60" s="385"/>
      <c r="E60" s="429"/>
      <c r="F60" s="429"/>
      <c r="G60" s="429"/>
      <c r="H60" s="430"/>
      <c r="I60" s="387"/>
    </row>
    <row r="61" spans="1:9" s="47" customFormat="1" ht="15.75" x14ac:dyDescent="0.25">
      <c r="A61" s="334" t="s">
        <v>235</v>
      </c>
      <c r="B61" s="440" t="s">
        <v>211</v>
      </c>
      <c r="C61" s="441"/>
      <c r="D61" s="442"/>
      <c r="E61" s="443"/>
      <c r="F61" s="443"/>
      <c r="G61" s="443"/>
      <c r="H61" s="432">
        <f>+H27</f>
        <v>0</v>
      </c>
    </row>
    <row r="62" spans="1:9" s="47" customFormat="1" ht="15.75" x14ac:dyDescent="0.25">
      <c r="A62" s="334" t="s">
        <v>237</v>
      </c>
      <c r="B62" s="291" t="s">
        <v>114</v>
      </c>
      <c r="C62" s="292"/>
      <c r="D62" s="292"/>
      <c r="E62" s="431"/>
      <c r="F62" s="431"/>
      <c r="G62" s="431"/>
      <c r="H62" s="432">
        <f>+H50</f>
        <v>0</v>
      </c>
    </row>
    <row r="63" spans="1:9" s="47" customFormat="1" ht="15.75" x14ac:dyDescent="0.25">
      <c r="A63" s="334" t="s">
        <v>238</v>
      </c>
      <c r="B63" s="291" t="s">
        <v>145</v>
      </c>
      <c r="C63" s="292"/>
      <c r="D63" s="292"/>
      <c r="E63" s="431"/>
      <c r="F63" s="431"/>
      <c r="G63" s="431"/>
      <c r="H63" s="432">
        <f>+H55</f>
        <v>0</v>
      </c>
    </row>
    <row r="64" spans="1:9" s="381" customFormat="1" ht="15.75" x14ac:dyDescent="0.2">
      <c r="A64" s="402" t="s">
        <v>8</v>
      </c>
      <c r="B64" s="403" t="s">
        <v>415</v>
      </c>
      <c r="C64" s="404"/>
      <c r="D64" s="405"/>
      <c r="E64" s="433"/>
      <c r="F64" s="433"/>
      <c r="G64" s="433"/>
      <c r="H64" s="434">
        <f>SUM(H59:H63)</f>
        <v>0</v>
      </c>
      <c r="I64" s="339"/>
    </row>
    <row r="65" spans="1:9" s="388" customFormat="1" x14ac:dyDescent="0.2">
      <c r="A65" s="416"/>
      <c r="B65" s="417"/>
      <c r="C65" s="418"/>
      <c r="D65" s="419"/>
      <c r="E65" s="435"/>
      <c r="F65" s="435"/>
      <c r="G65" s="435"/>
      <c r="H65" s="436"/>
      <c r="I65" s="387"/>
    </row>
  </sheetData>
  <mergeCells count="1">
    <mergeCell ref="B4:H5"/>
  </mergeCells>
  <pageMargins left="0.70866141732283472" right="0.70866141732283472" top="0.74803149606299213" bottom="0.74803149606299213" header="0.31496062992125984" footer="0.31496062992125984"/>
  <pageSetup paperSize="9" scale="90" orientation="landscape" r:id="rId1"/>
  <headerFooter>
    <oddHeader>&amp;RPriloga št. 3 k pogodbi</oddHeader>
    <oddFooter>&amp;L&amp;F&amp;CStran &amp;P od &amp;N&amp;R&amp;A</oddFooter>
  </headerFooter>
  <rowBreaks count="1" manualBreakCount="1">
    <brk id="5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145" zoomScaleNormal="145" workbookViewId="0"/>
  </sheetViews>
  <sheetFormatPr defaultColWidth="9.140625" defaultRowHeight="12.75" x14ac:dyDescent="0.2"/>
  <cols>
    <col min="1" max="1" width="8.42578125" style="50" customWidth="1"/>
    <col min="2" max="2" width="51.5703125" style="51" customWidth="1"/>
    <col min="3" max="3" width="5.85546875" style="52" customWidth="1"/>
    <col min="4" max="4" width="8.42578125" style="53" customWidth="1"/>
    <col min="5" max="8" width="17.28515625" style="307" customWidth="1"/>
    <col min="9" max="16384" width="9.140625" style="38"/>
  </cols>
  <sheetData>
    <row r="1" spans="1:8" s="43" customFormat="1" ht="34.5" x14ac:dyDescent="0.2">
      <c r="A1" s="340" t="s">
        <v>239</v>
      </c>
      <c r="B1" s="373" t="s">
        <v>112</v>
      </c>
      <c r="C1" s="341"/>
      <c r="D1" s="326"/>
      <c r="E1" s="438"/>
      <c r="F1" s="438"/>
      <c r="G1" s="438"/>
      <c r="H1" s="344"/>
    </row>
    <row r="2" spans="1:8" s="43" customFormat="1" ht="18.75" x14ac:dyDescent="0.2">
      <c r="A2" s="345" t="s">
        <v>220</v>
      </c>
      <c r="B2" s="278" t="s">
        <v>222</v>
      </c>
      <c r="C2" s="273"/>
      <c r="D2" s="274"/>
      <c r="E2" s="312"/>
      <c r="F2" s="312"/>
      <c r="G2" s="312"/>
      <c r="H2" s="348"/>
    </row>
    <row r="3" spans="1:8" s="43" customFormat="1" ht="18.75" x14ac:dyDescent="0.2">
      <c r="A3" s="361"/>
      <c r="B3" s="362"/>
      <c r="C3" s="447"/>
      <c r="D3" s="448"/>
      <c r="E3" s="449"/>
      <c r="F3" s="449"/>
      <c r="G3" s="449"/>
      <c r="H3" s="450"/>
    </row>
    <row r="4" spans="1:8" s="34" customFormat="1" x14ac:dyDescent="0.2">
      <c r="A4" s="345"/>
      <c r="B4" s="482" t="s">
        <v>429</v>
      </c>
      <c r="C4" s="482"/>
      <c r="D4" s="482"/>
      <c r="E4" s="482"/>
      <c r="F4" s="482"/>
      <c r="G4" s="482"/>
      <c r="H4" s="483"/>
    </row>
    <row r="5" spans="1:8" s="34" customFormat="1" x14ac:dyDescent="0.2">
      <c r="A5" s="345"/>
      <c r="B5" s="482"/>
      <c r="C5" s="482"/>
      <c r="D5" s="482"/>
      <c r="E5" s="482"/>
      <c r="F5" s="482"/>
      <c r="G5" s="482"/>
      <c r="H5" s="483"/>
    </row>
    <row r="6" spans="1:8" s="34" customFormat="1" ht="18.75" x14ac:dyDescent="0.2">
      <c r="A6" s="361"/>
      <c r="B6" s="362"/>
      <c r="C6" s="363"/>
      <c r="D6" s="364"/>
      <c r="E6" s="365"/>
      <c r="F6" s="365"/>
      <c r="G6" s="365"/>
      <c r="H6" s="366"/>
    </row>
    <row r="7" spans="1:8" s="34" customFormat="1" ht="25.5" x14ac:dyDescent="0.2">
      <c r="A7" s="355" t="s">
        <v>0</v>
      </c>
      <c r="B7" s="356" t="s">
        <v>1</v>
      </c>
      <c r="C7" s="357" t="s">
        <v>262</v>
      </c>
      <c r="D7" s="358" t="s">
        <v>389</v>
      </c>
      <c r="E7" s="445" t="s">
        <v>417</v>
      </c>
      <c r="F7" s="358" t="s">
        <v>391</v>
      </c>
      <c r="G7" s="358" t="s">
        <v>392</v>
      </c>
      <c r="H7" s="358" t="s">
        <v>393</v>
      </c>
    </row>
    <row r="8" spans="1:8" s="47" customFormat="1" ht="15.75" x14ac:dyDescent="0.25">
      <c r="A8" s="423" t="s">
        <v>240</v>
      </c>
      <c r="B8" s="55" t="s">
        <v>135</v>
      </c>
      <c r="C8" s="56"/>
      <c r="D8" s="57"/>
      <c r="E8" s="382"/>
      <c r="F8" s="382"/>
      <c r="G8" s="382"/>
      <c r="H8" s="424"/>
    </row>
    <row r="9" spans="1:8" x14ac:dyDescent="0.2">
      <c r="A9" s="351"/>
      <c r="B9" s="48"/>
      <c r="C9" s="35"/>
      <c r="D9" s="36"/>
      <c r="E9" s="151"/>
      <c r="F9" s="151"/>
      <c r="G9" s="151"/>
      <c r="H9" s="259"/>
    </row>
    <row r="10" spans="1:8" ht="127.5" x14ac:dyDescent="0.2">
      <c r="A10" s="321" t="s">
        <v>42</v>
      </c>
      <c r="B10" s="446" t="s">
        <v>283</v>
      </c>
      <c r="C10" s="203">
        <v>1</v>
      </c>
      <c r="D10" s="204" t="s">
        <v>2</v>
      </c>
      <c r="E10" s="208"/>
      <c r="F10" s="208"/>
      <c r="G10" s="208">
        <f t="shared" ref="G10" si="0">(E10+F10)</f>
        <v>0</v>
      </c>
      <c r="H10" s="208">
        <f t="shared" ref="H10" si="1">G10*C10</f>
        <v>0</v>
      </c>
    </row>
    <row r="11" spans="1:8" x14ac:dyDescent="0.2">
      <c r="A11" s="351"/>
      <c r="B11" s="58"/>
      <c r="C11" s="35"/>
      <c r="D11" s="36"/>
      <c r="E11" s="151"/>
      <c r="F11" s="151"/>
      <c r="G11" s="151"/>
      <c r="H11" s="259"/>
    </row>
    <row r="12" spans="1:8" ht="114.75" x14ac:dyDescent="0.2">
      <c r="A12" s="321" t="s">
        <v>43</v>
      </c>
      <c r="B12" s="446" t="s">
        <v>282</v>
      </c>
      <c r="C12" s="203">
        <v>2</v>
      </c>
      <c r="D12" s="204" t="s">
        <v>2</v>
      </c>
      <c r="E12" s="208"/>
      <c r="F12" s="208"/>
      <c r="G12" s="208">
        <f t="shared" ref="G12" si="2">(E12+F12)</f>
        <v>0</v>
      </c>
      <c r="H12" s="208">
        <f t="shared" ref="H12" si="3">G12*C12</f>
        <v>0</v>
      </c>
    </row>
    <row r="13" spans="1:8" x14ac:dyDescent="0.2">
      <c r="A13" s="351"/>
      <c r="B13" s="58"/>
      <c r="C13" s="35"/>
      <c r="D13" s="36"/>
      <c r="E13" s="151"/>
      <c r="F13" s="151"/>
      <c r="G13" s="151"/>
      <c r="H13" s="259"/>
    </row>
    <row r="14" spans="1:8" ht="38.25" x14ac:dyDescent="0.2">
      <c r="A14" s="321" t="s">
        <v>44</v>
      </c>
      <c r="B14" s="210" t="s">
        <v>212</v>
      </c>
      <c r="C14" s="203"/>
      <c r="D14" s="204"/>
      <c r="E14" s="208"/>
      <c r="F14" s="208"/>
      <c r="G14" s="208"/>
      <c r="H14" s="208"/>
    </row>
    <row r="15" spans="1:8" ht="63.75" x14ac:dyDescent="0.2">
      <c r="A15" s="321"/>
      <c r="B15" s="202" t="s">
        <v>281</v>
      </c>
      <c r="C15" s="203">
        <v>11</v>
      </c>
      <c r="D15" s="204" t="s">
        <v>2</v>
      </c>
      <c r="E15" s="208"/>
      <c r="F15" s="208"/>
      <c r="G15" s="208">
        <f t="shared" ref="G15" si="4">(E15+F15)</f>
        <v>0</v>
      </c>
      <c r="H15" s="208">
        <f t="shared" ref="H15" si="5">G15*C15</f>
        <v>0</v>
      </c>
    </row>
    <row r="16" spans="1:8" s="47" customFormat="1" ht="15.75" x14ac:dyDescent="0.25">
      <c r="A16" s="423" t="s">
        <v>240</v>
      </c>
      <c r="B16" s="55" t="s">
        <v>405</v>
      </c>
      <c r="C16" s="56"/>
      <c r="D16" s="57"/>
      <c r="E16" s="382"/>
      <c r="F16" s="382"/>
      <c r="G16" s="382"/>
      <c r="H16" s="424">
        <f>SUM(H9:H15)</f>
        <v>0</v>
      </c>
    </row>
    <row r="17" spans="1:8" x14ac:dyDescent="0.2">
      <c r="A17" s="351"/>
      <c r="B17" s="58"/>
      <c r="C17" s="35"/>
      <c r="D17" s="36"/>
      <c r="E17" s="151"/>
      <c r="F17" s="151"/>
      <c r="G17" s="151"/>
      <c r="H17" s="259"/>
    </row>
    <row r="18" spans="1:8" s="47" customFormat="1" ht="15.75" x14ac:dyDescent="0.25">
      <c r="A18" s="323" t="s">
        <v>241</v>
      </c>
      <c r="B18" s="44" t="s">
        <v>114</v>
      </c>
      <c r="C18" s="45"/>
      <c r="D18" s="45"/>
      <c r="E18" s="426"/>
      <c r="F18" s="426"/>
      <c r="G18" s="426"/>
      <c r="H18" s="424"/>
    </row>
    <row r="19" spans="1:8" s="34" customFormat="1" x14ac:dyDescent="0.2">
      <c r="A19" s="351"/>
      <c r="B19" s="48"/>
      <c r="C19" s="35"/>
      <c r="D19" s="36"/>
      <c r="E19" s="151"/>
      <c r="F19" s="151"/>
      <c r="G19" s="151"/>
      <c r="H19" s="259"/>
    </row>
    <row r="20" spans="1:8" s="34" customFormat="1" ht="51" x14ac:dyDescent="0.2">
      <c r="A20" s="321" t="s">
        <v>42</v>
      </c>
      <c r="B20" s="210" t="s">
        <v>146</v>
      </c>
      <c r="C20" s="322"/>
      <c r="D20" s="204"/>
      <c r="E20" s="208"/>
      <c r="F20" s="208"/>
      <c r="G20" s="208"/>
      <c r="H20" s="208"/>
    </row>
    <row r="21" spans="1:8" x14ac:dyDescent="0.2">
      <c r="A21" s="321"/>
      <c r="B21" s="202" t="s">
        <v>147</v>
      </c>
      <c r="C21" s="203">
        <v>5</v>
      </c>
      <c r="D21" s="204" t="s">
        <v>117</v>
      </c>
      <c r="E21" s="208"/>
      <c r="F21" s="208"/>
      <c r="G21" s="208">
        <f t="shared" ref="G21:G22" si="6">(E21+F21)</f>
        <v>0</v>
      </c>
      <c r="H21" s="208">
        <f t="shared" ref="H21" si="7">G21*C21</f>
        <v>0</v>
      </c>
    </row>
    <row r="22" spans="1:8" x14ac:dyDescent="0.2">
      <c r="A22" s="321"/>
      <c r="B22" s="202" t="s">
        <v>148</v>
      </c>
      <c r="C22" s="203">
        <v>50</v>
      </c>
      <c r="D22" s="204" t="s">
        <v>117</v>
      </c>
      <c r="E22" s="208"/>
      <c r="F22" s="208"/>
      <c r="G22" s="208">
        <f t="shared" si="6"/>
        <v>0</v>
      </c>
      <c r="H22" s="208" t="s">
        <v>6</v>
      </c>
    </row>
    <row r="23" spans="1:8" x14ac:dyDescent="0.2">
      <c r="A23" s="351"/>
      <c r="B23" s="48"/>
      <c r="C23" s="35"/>
      <c r="D23" s="36"/>
      <c r="E23" s="151"/>
      <c r="F23" s="151"/>
      <c r="G23" s="151"/>
      <c r="H23" s="259"/>
    </row>
    <row r="24" spans="1:8" ht="38.25" x14ac:dyDescent="0.2">
      <c r="A24" s="321" t="s">
        <v>43</v>
      </c>
      <c r="B24" s="210" t="s">
        <v>149</v>
      </c>
      <c r="C24" s="203"/>
      <c r="D24" s="204"/>
      <c r="E24" s="208"/>
      <c r="F24" s="208"/>
      <c r="G24" s="208"/>
      <c r="H24" s="208"/>
    </row>
    <row r="25" spans="1:8" x14ac:dyDescent="0.2">
      <c r="A25" s="321"/>
      <c r="B25" s="202" t="s">
        <v>147</v>
      </c>
      <c r="C25" s="203">
        <v>5</v>
      </c>
      <c r="D25" s="204" t="s">
        <v>29</v>
      </c>
      <c r="E25" s="208"/>
      <c r="F25" s="208"/>
      <c r="G25" s="208">
        <f t="shared" ref="G25:G26" si="8">(E25+F25)</f>
        <v>0</v>
      </c>
      <c r="H25" s="208">
        <f t="shared" ref="H25:H26" si="9">G25*C25</f>
        <v>0</v>
      </c>
    </row>
    <row r="26" spans="1:8" x14ac:dyDescent="0.2">
      <c r="A26" s="321"/>
      <c r="B26" s="202" t="s">
        <v>148</v>
      </c>
      <c r="C26" s="203">
        <v>30</v>
      </c>
      <c r="D26" s="204" t="s">
        <v>29</v>
      </c>
      <c r="E26" s="208"/>
      <c r="F26" s="208"/>
      <c r="G26" s="208">
        <f t="shared" si="8"/>
        <v>0</v>
      </c>
      <c r="H26" s="208">
        <f t="shared" si="9"/>
        <v>0</v>
      </c>
    </row>
    <row r="27" spans="1:8" x14ac:dyDescent="0.2">
      <c r="A27" s="351"/>
      <c r="B27" s="48"/>
      <c r="C27" s="35"/>
      <c r="D27" s="36"/>
      <c r="E27" s="151"/>
      <c r="F27" s="151"/>
      <c r="G27" s="151"/>
      <c r="H27" s="259"/>
    </row>
    <row r="28" spans="1:8" ht="38.25" x14ac:dyDescent="0.2">
      <c r="A28" s="321" t="s">
        <v>44</v>
      </c>
      <c r="B28" s="202" t="s">
        <v>215</v>
      </c>
      <c r="C28" s="203"/>
      <c r="D28" s="204"/>
      <c r="E28" s="208"/>
      <c r="F28" s="208"/>
      <c r="G28" s="208"/>
      <c r="H28" s="208"/>
    </row>
    <row r="29" spans="1:8" x14ac:dyDescent="0.2">
      <c r="A29" s="321"/>
      <c r="B29" s="202" t="s">
        <v>151</v>
      </c>
      <c r="C29" s="203">
        <v>8</v>
      </c>
      <c r="D29" s="204" t="s">
        <v>29</v>
      </c>
      <c r="E29" s="208"/>
      <c r="F29" s="208"/>
      <c r="G29" s="208">
        <f t="shared" ref="G29" si="10">(E29+F29)</f>
        <v>0</v>
      </c>
      <c r="H29" s="208">
        <f t="shared" ref="H29" si="11">G29*C29</f>
        <v>0</v>
      </c>
    </row>
    <row r="30" spans="1:8" x14ac:dyDescent="0.2">
      <c r="A30" s="351"/>
      <c r="B30" s="48"/>
      <c r="C30" s="35"/>
      <c r="D30" s="36"/>
      <c r="E30" s="151"/>
      <c r="F30" s="151"/>
      <c r="G30" s="151"/>
      <c r="H30" s="259"/>
    </row>
    <row r="31" spans="1:8" ht="51" x14ac:dyDescent="0.2">
      <c r="A31" s="321" t="s">
        <v>45</v>
      </c>
      <c r="B31" s="202" t="s">
        <v>150</v>
      </c>
      <c r="C31" s="203"/>
      <c r="D31" s="204"/>
      <c r="E31" s="208"/>
      <c r="F31" s="208"/>
      <c r="G31" s="208"/>
      <c r="H31" s="208"/>
    </row>
    <row r="32" spans="1:8" x14ac:dyDescent="0.2">
      <c r="A32" s="321"/>
      <c r="B32" s="202" t="s">
        <v>151</v>
      </c>
      <c r="C32" s="203">
        <v>2</v>
      </c>
      <c r="D32" s="204" t="s">
        <v>29</v>
      </c>
      <c r="E32" s="208"/>
      <c r="F32" s="208"/>
      <c r="G32" s="208">
        <f t="shared" ref="G32" si="12">(E32+F32)</f>
        <v>0</v>
      </c>
      <c r="H32" s="208">
        <f t="shared" ref="H32" si="13">G32*C32</f>
        <v>0</v>
      </c>
    </row>
    <row r="33" spans="1:8" x14ac:dyDescent="0.2">
      <c r="A33" s="351"/>
      <c r="B33" s="48"/>
      <c r="C33" s="35"/>
      <c r="D33" s="36"/>
      <c r="E33" s="151"/>
      <c r="F33" s="151"/>
      <c r="G33" s="151"/>
      <c r="H33" s="259"/>
    </row>
    <row r="34" spans="1:8" ht="25.5" x14ac:dyDescent="0.2">
      <c r="A34" s="321" t="s">
        <v>46</v>
      </c>
      <c r="B34" s="210" t="s">
        <v>265</v>
      </c>
      <c r="C34" s="203"/>
      <c r="D34" s="204"/>
      <c r="E34" s="208"/>
      <c r="F34" s="208"/>
      <c r="G34" s="208"/>
      <c r="H34" s="208"/>
    </row>
    <row r="35" spans="1:8" x14ac:dyDescent="0.2">
      <c r="A35" s="321"/>
      <c r="B35" s="202" t="s">
        <v>201</v>
      </c>
      <c r="C35" s="203">
        <v>2</v>
      </c>
      <c r="D35" s="204" t="s">
        <v>29</v>
      </c>
      <c r="E35" s="208"/>
      <c r="F35" s="208"/>
      <c r="G35" s="208">
        <f t="shared" ref="G35" si="14">(E35+F35)</f>
        <v>0</v>
      </c>
      <c r="H35" s="208">
        <f t="shared" ref="H35" si="15">G35*C35</f>
        <v>0</v>
      </c>
    </row>
    <row r="36" spans="1:8" x14ac:dyDescent="0.2">
      <c r="A36" s="351"/>
      <c r="B36" s="48"/>
      <c r="C36" s="35"/>
      <c r="D36" s="36"/>
      <c r="E36" s="151"/>
      <c r="F36" s="151"/>
      <c r="G36" s="151"/>
      <c r="H36" s="259"/>
    </row>
    <row r="37" spans="1:8" ht="25.5" x14ac:dyDescent="0.2">
      <c r="A37" s="321" t="s">
        <v>47</v>
      </c>
      <c r="B37" s="210" t="s">
        <v>206</v>
      </c>
      <c r="C37" s="203"/>
      <c r="D37" s="204"/>
      <c r="E37" s="208"/>
      <c r="F37" s="208"/>
      <c r="G37" s="208"/>
      <c r="H37" s="208"/>
    </row>
    <row r="38" spans="1:8" x14ac:dyDescent="0.2">
      <c r="A38" s="321"/>
      <c r="B38" s="202" t="s">
        <v>207</v>
      </c>
      <c r="C38" s="203">
        <v>4</v>
      </c>
      <c r="D38" s="204" t="s">
        <v>29</v>
      </c>
      <c r="E38" s="208"/>
      <c r="F38" s="208"/>
      <c r="G38" s="208">
        <f t="shared" ref="G38" si="16">(E38+F38)</f>
        <v>0</v>
      </c>
      <c r="H38" s="208">
        <f t="shared" ref="H38" si="17">G38*C38</f>
        <v>0</v>
      </c>
    </row>
    <row r="39" spans="1:8" x14ac:dyDescent="0.2">
      <c r="A39" s="351"/>
      <c r="B39" s="48"/>
      <c r="C39" s="35"/>
      <c r="D39" s="36"/>
      <c r="E39" s="151"/>
      <c r="F39" s="151"/>
      <c r="G39" s="151"/>
      <c r="H39" s="259"/>
    </row>
    <row r="40" spans="1:8" ht="51" x14ac:dyDescent="0.2">
      <c r="A40" s="321" t="s">
        <v>48</v>
      </c>
      <c r="B40" s="202" t="s">
        <v>129</v>
      </c>
      <c r="C40" s="203"/>
      <c r="D40" s="368"/>
      <c r="E40" s="208"/>
      <c r="F40" s="208"/>
      <c r="G40" s="208"/>
      <c r="H40" s="208"/>
    </row>
    <row r="41" spans="1:8" x14ac:dyDescent="0.2">
      <c r="A41" s="321"/>
      <c r="B41" s="202" t="s">
        <v>143</v>
      </c>
      <c r="C41" s="203">
        <v>35</v>
      </c>
      <c r="D41" s="204" t="s">
        <v>2</v>
      </c>
      <c r="E41" s="208"/>
      <c r="F41" s="208"/>
      <c r="G41" s="208">
        <f t="shared" ref="G41" si="18">(E41+F41)</f>
        <v>0</v>
      </c>
      <c r="H41" s="208">
        <f t="shared" ref="H41" si="19">G41*C41</f>
        <v>0</v>
      </c>
    </row>
    <row r="42" spans="1:8" x14ac:dyDescent="0.2">
      <c r="A42" s="351"/>
      <c r="B42" s="48"/>
      <c r="C42" s="35"/>
      <c r="D42" s="36"/>
      <c r="E42" s="151"/>
      <c r="F42" s="151"/>
      <c r="G42" s="151"/>
      <c r="H42" s="259"/>
    </row>
    <row r="43" spans="1:8" ht="114.75" x14ac:dyDescent="0.2">
      <c r="A43" s="321" t="s">
        <v>49</v>
      </c>
      <c r="B43" s="369" t="s">
        <v>205</v>
      </c>
      <c r="C43" s="203">
        <v>50</v>
      </c>
      <c r="D43" s="204" t="s">
        <v>7</v>
      </c>
      <c r="E43" s="208"/>
      <c r="F43" s="208"/>
      <c r="G43" s="208">
        <f t="shared" ref="G43" si="20">(E43+F43)</f>
        <v>0</v>
      </c>
      <c r="H43" s="208">
        <f t="shared" ref="H43" si="21">G43*C43</f>
        <v>0</v>
      </c>
    </row>
    <row r="44" spans="1:8" x14ac:dyDescent="0.2">
      <c r="A44" s="351"/>
      <c r="B44" s="48"/>
      <c r="C44" s="35"/>
      <c r="D44" s="36"/>
      <c r="E44" s="151"/>
      <c r="F44" s="151"/>
      <c r="G44" s="151"/>
      <c r="H44" s="259"/>
    </row>
    <row r="45" spans="1:8" ht="63.75" x14ac:dyDescent="0.2">
      <c r="A45" s="321" t="s">
        <v>50</v>
      </c>
      <c r="B45" s="369" t="s">
        <v>209</v>
      </c>
      <c r="C45" s="203"/>
      <c r="D45" s="368"/>
      <c r="E45" s="208"/>
      <c r="F45" s="208"/>
      <c r="G45" s="208"/>
      <c r="H45" s="208"/>
    </row>
    <row r="46" spans="1:8" x14ac:dyDescent="0.2">
      <c r="A46" s="321"/>
      <c r="B46" s="202" t="s">
        <v>208</v>
      </c>
      <c r="C46" s="203">
        <v>4</v>
      </c>
      <c r="D46" s="204" t="s">
        <v>2</v>
      </c>
      <c r="E46" s="208"/>
      <c r="F46" s="208"/>
      <c r="G46" s="208">
        <f t="shared" ref="G46" si="22">(E46+F46)</f>
        <v>0</v>
      </c>
      <c r="H46" s="208">
        <f t="shared" ref="H46" si="23">G46*C46</f>
        <v>0</v>
      </c>
    </row>
    <row r="47" spans="1:8" s="47" customFormat="1" ht="15.75" x14ac:dyDescent="0.25">
      <c r="A47" s="323" t="s">
        <v>241</v>
      </c>
      <c r="B47" s="44" t="s">
        <v>114</v>
      </c>
      <c r="C47" s="45"/>
      <c r="D47" s="45"/>
      <c r="E47" s="426"/>
      <c r="F47" s="426"/>
      <c r="G47" s="426"/>
      <c r="H47" s="424">
        <f>SUM(H19:H46)</f>
        <v>0</v>
      </c>
    </row>
    <row r="49" spans="1:9" s="388" customFormat="1" x14ac:dyDescent="0.2">
      <c r="A49" s="407"/>
      <c r="B49" s="408"/>
      <c r="C49" s="409"/>
      <c r="D49" s="410"/>
      <c r="E49" s="427"/>
      <c r="F49" s="427"/>
      <c r="G49" s="427"/>
      <c r="H49" s="428"/>
      <c r="I49" s="387"/>
    </row>
    <row r="50" spans="1:9" s="388" customFormat="1" ht="18.75" x14ac:dyDescent="0.2">
      <c r="A50" s="414"/>
      <c r="B50" s="389" t="s">
        <v>420</v>
      </c>
      <c r="C50" s="384"/>
      <c r="D50" s="385"/>
      <c r="E50" s="429"/>
      <c r="F50" s="429"/>
      <c r="G50" s="429"/>
      <c r="H50" s="430"/>
      <c r="I50" s="387"/>
    </row>
    <row r="51" spans="1:9" s="388" customFormat="1" x14ac:dyDescent="0.2">
      <c r="A51" s="414"/>
      <c r="B51" s="383"/>
      <c r="C51" s="384"/>
      <c r="D51" s="385"/>
      <c r="E51" s="429"/>
      <c r="F51" s="429"/>
      <c r="G51" s="429"/>
      <c r="H51" s="430"/>
      <c r="I51" s="387"/>
    </row>
    <row r="52" spans="1:9" s="380" customFormat="1" ht="15.75" x14ac:dyDescent="0.25">
      <c r="A52" s="396" t="s">
        <v>240</v>
      </c>
      <c r="B52" s="397" t="s">
        <v>135</v>
      </c>
      <c r="C52" s="398"/>
      <c r="D52" s="399"/>
      <c r="E52" s="444"/>
      <c r="F52" s="444"/>
      <c r="G52" s="444"/>
      <c r="H52" s="401">
        <f>+H16</f>
        <v>0</v>
      </c>
    </row>
    <row r="53" spans="1:9" s="294" customFormat="1" ht="15.75" x14ac:dyDescent="0.25">
      <c r="A53" s="334" t="s">
        <v>241</v>
      </c>
      <c r="B53" s="291" t="s">
        <v>114</v>
      </c>
      <c r="C53" s="292"/>
      <c r="D53" s="292"/>
      <c r="E53" s="431"/>
      <c r="F53" s="431"/>
      <c r="G53" s="431"/>
      <c r="H53" s="432">
        <f>+H47</f>
        <v>0</v>
      </c>
    </row>
    <row r="54" spans="1:9" s="381" customFormat="1" ht="15.75" x14ac:dyDescent="0.2">
      <c r="A54" s="402" t="s">
        <v>239</v>
      </c>
      <c r="B54" s="403" t="s">
        <v>421</v>
      </c>
      <c r="C54" s="404"/>
      <c r="D54" s="405"/>
      <c r="E54" s="433"/>
      <c r="F54" s="433"/>
      <c r="G54" s="433"/>
      <c r="H54" s="434">
        <f>SUM(H51:H53)</f>
        <v>0</v>
      </c>
      <c r="I54" s="339"/>
    </row>
    <row r="55" spans="1:9" s="388" customFormat="1" x14ac:dyDescent="0.2">
      <c r="A55" s="416"/>
      <c r="B55" s="417"/>
      <c r="C55" s="418"/>
      <c r="D55" s="419"/>
      <c r="E55" s="435"/>
      <c r="F55" s="435"/>
      <c r="G55" s="435"/>
      <c r="H55" s="436"/>
      <c r="I55" s="387"/>
    </row>
  </sheetData>
  <mergeCells count="1">
    <mergeCell ref="B4:H5"/>
  </mergeCells>
  <pageMargins left="0.70866141732283472" right="0.70866141732283472" top="0.74803149606299213" bottom="0.74803149606299213" header="0.31496062992125984" footer="0.31496062992125984"/>
  <pageSetup paperSize="9" scale="90" orientation="landscape" r:id="rId1"/>
  <headerFooter>
    <oddHeader>&amp;RPriloga št. 3 k pogodbi</oddHeader>
    <oddFooter>&amp;L&amp;F&amp;CStran &amp;P od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zoomScale="145" zoomScaleNormal="145" workbookViewId="0"/>
  </sheetViews>
  <sheetFormatPr defaultColWidth="9.140625" defaultRowHeight="12.75" x14ac:dyDescent="0.2"/>
  <cols>
    <col min="1" max="1" width="8.42578125" style="50" customWidth="1"/>
    <col min="2" max="2" width="49.85546875" style="51" customWidth="1"/>
    <col min="3" max="3" width="5.85546875" style="52" customWidth="1"/>
    <col min="4" max="4" width="8.42578125" style="53" customWidth="1"/>
    <col min="5" max="8" width="17.28515625" style="310" customWidth="1"/>
    <col min="9" max="16384" width="9.140625" style="38"/>
  </cols>
  <sheetData>
    <row r="1" spans="1:8" s="276" customFormat="1" ht="34.5" x14ac:dyDescent="0.2">
      <c r="A1" s="340" t="s">
        <v>242</v>
      </c>
      <c r="B1" s="373" t="s">
        <v>112</v>
      </c>
      <c r="C1" s="341"/>
      <c r="D1" s="326"/>
      <c r="E1" s="342"/>
      <c r="F1" s="342"/>
      <c r="G1" s="342"/>
      <c r="H1" s="374"/>
    </row>
    <row r="2" spans="1:8" s="276" customFormat="1" ht="18.75" x14ac:dyDescent="0.2">
      <c r="A2" s="345" t="s">
        <v>220</v>
      </c>
      <c r="B2" s="278" t="s">
        <v>221</v>
      </c>
      <c r="C2" s="273"/>
      <c r="D2" s="274"/>
      <c r="E2" s="304"/>
      <c r="F2" s="304"/>
      <c r="G2" s="304"/>
      <c r="H2" s="451"/>
    </row>
    <row r="3" spans="1:8" s="276" customFormat="1" ht="18.75" x14ac:dyDescent="0.2">
      <c r="A3" s="361"/>
      <c r="B3" s="362"/>
      <c r="C3" s="447"/>
      <c r="D3" s="448"/>
      <c r="E3" s="452"/>
      <c r="F3" s="452"/>
      <c r="G3" s="452"/>
      <c r="H3" s="453"/>
    </row>
    <row r="4" spans="1:8" s="34" customFormat="1" ht="18.75" x14ac:dyDescent="0.2">
      <c r="A4" s="345"/>
      <c r="B4" s="278"/>
      <c r="C4" s="279"/>
      <c r="D4" s="277"/>
      <c r="E4" s="305"/>
      <c r="F4" s="305"/>
      <c r="G4" s="305"/>
      <c r="H4" s="346"/>
    </row>
    <row r="5" spans="1:8" s="34" customFormat="1" ht="18.75" customHeight="1" x14ac:dyDescent="0.2">
      <c r="A5" s="345"/>
      <c r="B5" s="482" t="s">
        <v>429</v>
      </c>
      <c r="C5" s="482"/>
      <c r="D5" s="482"/>
      <c r="E5" s="482"/>
      <c r="F5" s="482"/>
      <c r="G5" s="482"/>
      <c r="H5" s="483"/>
    </row>
    <row r="6" spans="1:8" s="34" customFormat="1" ht="18.75" customHeight="1" x14ac:dyDescent="0.2">
      <c r="A6" s="345"/>
      <c r="B6" s="482"/>
      <c r="C6" s="482"/>
      <c r="D6" s="482"/>
      <c r="E6" s="482"/>
      <c r="F6" s="482"/>
      <c r="G6" s="482"/>
      <c r="H6" s="483"/>
    </row>
    <row r="7" spans="1:8" s="34" customFormat="1" ht="18.75" x14ac:dyDescent="0.2">
      <c r="A7" s="361"/>
      <c r="B7" s="362"/>
      <c r="C7" s="363"/>
      <c r="D7" s="364"/>
      <c r="E7" s="365"/>
      <c r="F7" s="365"/>
      <c r="G7" s="365"/>
      <c r="H7" s="366"/>
    </row>
    <row r="8" spans="1:8" s="34" customFormat="1" ht="25.5" x14ac:dyDescent="0.2">
      <c r="A8" s="355" t="s">
        <v>0</v>
      </c>
      <c r="B8" s="356" t="s">
        <v>1</v>
      </c>
      <c r="C8" s="357" t="s">
        <v>262</v>
      </c>
      <c r="D8" s="358" t="s">
        <v>389</v>
      </c>
      <c r="E8" s="359" t="s">
        <v>417</v>
      </c>
      <c r="F8" s="359" t="s">
        <v>391</v>
      </c>
      <c r="G8" s="359" t="s">
        <v>392</v>
      </c>
      <c r="H8" s="359" t="s">
        <v>393</v>
      </c>
    </row>
    <row r="9" spans="1:8" s="47" customFormat="1" ht="15.75" x14ac:dyDescent="0.25">
      <c r="A9" s="323" t="s">
        <v>243</v>
      </c>
      <c r="B9" s="44" t="s">
        <v>152</v>
      </c>
      <c r="C9" s="45"/>
      <c r="D9" s="45"/>
      <c r="E9" s="306"/>
      <c r="F9" s="306"/>
      <c r="G9" s="306"/>
      <c r="H9" s="324"/>
    </row>
    <row r="10" spans="1:8" s="34" customFormat="1" x14ac:dyDescent="0.2">
      <c r="A10" s="351"/>
      <c r="B10" s="48"/>
      <c r="C10" s="35"/>
      <c r="D10" s="36"/>
      <c r="E10" s="152" t="s">
        <v>6</v>
      </c>
      <c r="F10" s="152"/>
      <c r="G10" s="152"/>
      <c r="H10" s="350"/>
    </row>
    <row r="11" spans="1:8" s="34" customFormat="1" ht="76.5" x14ac:dyDescent="0.2">
      <c r="A11" s="321" t="s">
        <v>42</v>
      </c>
      <c r="B11" s="210" t="s">
        <v>280</v>
      </c>
      <c r="C11" s="203">
        <v>4</v>
      </c>
      <c r="D11" s="204" t="s">
        <v>29</v>
      </c>
      <c r="E11" s="212"/>
      <c r="F11" s="212"/>
      <c r="G11" s="212">
        <f t="shared" ref="G11" si="0">(E11+F11)</f>
        <v>0</v>
      </c>
      <c r="H11" s="212">
        <f t="shared" ref="H11" si="1">G11*C11</f>
        <v>0</v>
      </c>
    </row>
    <row r="12" spans="1:8" x14ac:dyDescent="0.2">
      <c r="A12" s="351"/>
      <c r="B12" s="48"/>
      <c r="C12" s="35"/>
      <c r="D12" s="36"/>
      <c r="E12" s="152"/>
      <c r="F12" s="152"/>
      <c r="G12" s="152"/>
      <c r="H12" s="350"/>
    </row>
    <row r="13" spans="1:8" ht="63.75" x14ac:dyDescent="0.2">
      <c r="A13" s="201" t="s">
        <v>43</v>
      </c>
      <c r="B13" s="202" t="s">
        <v>204</v>
      </c>
      <c r="C13" s="203">
        <v>4</v>
      </c>
      <c r="D13" s="204" t="s">
        <v>29</v>
      </c>
      <c r="E13" s="212"/>
      <c r="F13" s="212"/>
      <c r="G13" s="212">
        <f t="shared" ref="G13" si="2">(E13+F13)</f>
        <v>0</v>
      </c>
      <c r="H13" s="212">
        <f t="shared" ref="H13" si="3">G13*C13</f>
        <v>0</v>
      </c>
    </row>
    <row r="14" spans="1:8" s="47" customFormat="1" ht="15.75" x14ac:dyDescent="0.25">
      <c r="A14" s="323" t="s">
        <v>243</v>
      </c>
      <c r="B14" s="44" t="s">
        <v>398</v>
      </c>
      <c r="C14" s="45"/>
      <c r="D14" s="45"/>
      <c r="E14" s="306"/>
      <c r="F14" s="306"/>
      <c r="G14" s="306"/>
      <c r="H14" s="324">
        <f>SUM(H10:H13)</f>
        <v>0</v>
      </c>
    </row>
    <row r="15" spans="1:8" x14ac:dyDescent="0.2">
      <c r="A15" s="351"/>
      <c r="B15" s="48"/>
      <c r="C15" s="35"/>
      <c r="D15" s="36"/>
      <c r="E15" s="152"/>
      <c r="F15" s="152"/>
      <c r="G15" s="152"/>
      <c r="H15" s="350"/>
    </row>
    <row r="16" spans="1:8" s="47" customFormat="1" ht="15.75" x14ac:dyDescent="0.25">
      <c r="A16" s="323" t="s">
        <v>244</v>
      </c>
      <c r="B16" s="44" t="s">
        <v>114</v>
      </c>
      <c r="C16" s="45"/>
      <c r="D16" s="45"/>
      <c r="E16" s="306"/>
      <c r="F16" s="306"/>
      <c r="G16" s="306"/>
      <c r="H16" s="324"/>
    </row>
    <row r="17" spans="1:8" s="34" customFormat="1" x14ac:dyDescent="0.2">
      <c r="A17" s="351"/>
      <c r="B17" s="48"/>
      <c r="C17" s="35"/>
      <c r="D17" s="36"/>
      <c r="E17" s="152"/>
      <c r="F17" s="152"/>
      <c r="G17" s="152"/>
      <c r="H17" s="350"/>
    </row>
    <row r="18" spans="1:8" s="34" customFormat="1" ht="38.25" x14ac:dyDescent="0.2">
      <c r="A18" s="321" t="s">
        <v>42</v>
      </c>
      <c r="B18" s="210" t="s">
        <v>115</v>
      </c>
      <c r="C18" s="322"/>
      <c r="D18" s="204"/>
      <c r="E18" s="212"/>
      <c r="F18" s="212"/>
      <c r="G18" s="212"/>
      <c r="H18" s="212"/>
    </row>
    <row r="19" spans="1:8" x14ac:dyDescent="0.2">
      <c r="A19" s="321"/>
      <c r="B19" s="202" t="s">
        <v>153</v>
      </c>
      <c r="C19" s="203">
        <v>2</v>
      </c>
      <c r="D19" s="204" t="s">
        <v>117</v>
      </c>
      <c r="E19" s="212"/>
      <c r="F19" s="212"/>
      <c r="G19" s="212">
        <f t="shared" ref="G19" si="4">(E19+F19)</f>
        <v>0</v>
      </c>
      <c r="H19" s="212">
        <f t="shared" ref="H19" si="5">G19*C19</f>
        <v>0</v>
      </c>
    </row>
    <row r="20" spans="1:8" x14ac:dyDescent="0.2">
      <c r="A20" s="321"/>
      <c r="B20" s="202" t="s">
        <v>154</v>
      </c>
      <c r="C20" s="203">
        <v>45</v>
      </c>
      <c r="D20" s="204" t="s">
        <v>117</v>
      </c>
      <c r="E20" s="212"/>
      <c r="F20" s="212"/>
      <c r="G20" s="212">
        <f t="shared" ref="G20" si="6">(E20+F20)</f>
        <v>0</v>
      </c>
      <c r="H20" s="212">
        <f t="shared" ref="H20" si="7">G20*C20</f>
        <v>0</v>
      </c>
    </row>
    <row r="21" spans="1:8" x14ac:dyDescent="0.2">
      <c r="A21" s="321"/>
      <c r="B21" s="202" t="s">
        <v>138</v>
      </c>
      <c r="C21" s="203">
        <v>1</v>
      </c>
      <c r="D21" s="204" t="s">
        <v>117</v>
      </c>
      <c r="E21" s="212"/>
      <c r="F21" s="212"/>
      <c r="G21" s="212">
        <f t="shared" ref="G21" si="8">(E21+F21)</f>
        <v>0</v>
      </c>
      <c r="H21" s="212">
        <f t="shared" ref="H21" si="9">G21*C21</f>
        <v>0</v>
      </c>
    </row>
    <row r="22" spans="1:8" x14ac:dyDescent="0.2">
      <c r="A22" s="351"/>
      <c r="B22" s="48"/>
      <c r="C22" s="35"/>
      <c r="D22" s="36"/>
      <c r="E22" s="152"/>
      <c r="F22" s="152"/>
      <c r="G22" s="152"/>
      <c r="H22" s="350"/>
    </row>
    <row r="23" spans="1:8" ht="38.25" x14ac:dyDescent="0.2">
      <c r="A23" s="321" t="s">
        <v>43</v>
      </c>
      <c r="B23" s="210" t="s">
        <v>121</v>
      </c>
      <c r="C23" s="203"/>
      <c r="D23" s="204"/>
      <c r="E23" s="212"/>
      <c r="F23" s="212"/>
      <c r="G23" s="212"/>
      <c r="H23" s="212"/>
    </row>
    <row r="24" spans="1:8" x14ac:dyDescent="0.2">
      <c r="A24" s="321"/>
      <c r="B24" s="202" t="s">
        <v>153</v>
      </c>
      <c r="C24" s="203">
        <v>2</v>
      </c>
      <c r="D24" s="204" t="s">
        <v>29</v>
      </c>
      <c r="E24" s="212"/>
      <c r="F24" s="212"/>
      <c r="G24" s="212">
        <f t="shared" ref="G24:G25" si="10">(E24+F24)</f>
        <v>0</v>
      </c>
      <c r="H24" s="212">
        <f t="shared" ref="H24:H25" si="11">G24*C24</f>
        <v>0</v>
      </c>
    </row>
    <row r="25" spans="1:8" x14ac:dyDescent="0.2">
      <c r="A25" s="321"/>
      <c r="B25" s="202" t="s">
        <v>154</v>
      </c>
      <c r="C25" s="203">
        <v>48</v>
      </c>
      <c r="D25" s="204" t="s">
        <v>29</v>
      </c>
      <c r="E25" s="212"/>
      <c r="F25" s="212"/>
      <c r="G25" s="212">
        <f t="shared" si="10"/>
        <v>0</v>
      </c>
      <c r="H25" s="212">
        <f t="shared" si="11"/>
        <v>0</v>
      </c>
    </row>
    <row r="26" spans="1:8" x14ac:dyDescent="0.2">
      <c r="A26" s="351"/>
      <c r="B26" s="48"/>
      <c r="C26" s="35"/>
      <c r="D26" s="36"/>
      <c r="E26" s="152"/>
      <c r="F26" s="152"/>
      <c r="G26" s="152"/>
      <c r="H26" s="350"/>
    </row>
    <row r="27" spans="1:8" ht="38.25" x14ac:dyDescent="0.2">
      <c r="A27" s="321" t="s">
        <v>44</v>
      </c>
      <c r="B27" s="202" t="s">
        <v>123</v>
      </c>
      <c r="C27" s="203"/>
      <c r="D27" s="204"/>
      <c r="E27" s="212"/>
      <c r="F27" s="212"/>
      <c r="G27" s="212"/>
      <c r="H27" s="212"/>
    </row>
    <row r="28" spans="1:8" x14ac:dyDescent="0.2">
      <c r="A28" s="321"/>
      <c r="B28" s="202" t="s">
        <v>153</v>
      </c>
      <c r="C28" s="203">
        <v>2</v>
      </c>
      <c r="D28" s="204" t="s">
        <v>29</v>
      </c>
      <c r="E28" s="212"/>
      <c r="F28" s="212"/>
      <c r="G28" s="212">
        <f t="shared" ref="G28" si="12">(E28+F28)</f>
        <v>0</v>
      </c>
      <c r="H28" s="212">
        <f t="shared" ref="H28" si="13">G28*C28</f>
        <v>0</v>
      </c>
    </row>
    <row r="29" spans="1:8" x14ac:dyDescent="0.2">
      <c r="A29" s="351"/>
      <c r="B29" s="48"/>
      <c r="C29" s="35"/>
      <c r="D29" s="36"/>
      <c r="E29" s="152"/>
      <c r="F29" s="152"/>
      <c r="G29" s="152"/>
      <c r="H29" s="350"/>
    </row>
    <row r="30" spans="1:8" ht="38.25" x14ac:dyDescent="0.2">
      <c r="A30" s="321" t="s">
        <v>45</v>
      </c>
      <c r="B30" s="202" t="s">
        <v>155</v>
      </c>
      <c r="C30" s="203"/>
      <c r="D30" s="204"/>
      <c r="E30" s="212"/>
      <c r="F30" s="212"/>
      <c r="G30" s="212"/>
      <c r="H30" s="212"/>
    </row>
    <row r="31" spans="1:8" x14ac:dyDescent="0.2">
      <c r="A31" s="321"/>
      <c r="B31" s="202" t="s">
        <v>156</v>
      </c>
      <c r="C31" s="203">
        <v>4</v>
      </c>
      <c r="D31" s="204" t="s">
        <v>29</v>
      </c>
      <c r="E31" s="212"/>
      <c r="F31" s="212"/>
      <c r="G31" s="212">
        <f t="shared" ref="G31" si="14">(E31+F31)</f>
        <v>0</v>
      </c>
      <c r="H31" s="212">
        <f t="shared" ref="H31" si="15">G31*C31</f>
        <v>0</v>
      </c>
    </row>
    <row r="32" spans="1:8" x14ac:dyDescent="0.2">
      <c r="A32" s="351"/>
      <c r="B32" s="48"/>
      <c r="C32" s="35"/>
      <c r="D32" s="36"/>
      <c r="E32" s="152"/>
      <c r="F32" s="152"/>
      <c r="G32" s="152"/>
      <c r="H32" s="350"/>
    </row>
    <row r="33" spans="1:8" ht="38.25" x14ac:dyDescent="0.2">
      <c r="A33" s="321" t="s">
        <v>46</v>
      </c>
      <c r="B33" s="202" t="s">
        <v>124</v>
      </c>
      <c r="C33" s="203"/>
      <c r="D33" s="204"/>
      <c r="E33" s="212"/>
      <c r="F33" s="212"/>
      <c r="G33" s="212"/>
      <c r="H33" s="212"/>
    </row>
    <row r="34" spans="1:8" x14ac:dyDescent="0.2">
      <c r="A34" s="321"/>
      <c r="B34" s="202" t="s">
        <v>157</v>
      </c>
      <c r="C34" s="203">
        <v>4</v>
      </c>
      <c r="D34" s="204" t="s">
        <v>29</v>
      </c>
      <c r="E34" s="212"/>
      <c r="F34" s="212"/>
      <c r="G34" s="212">
        <f t="shared" ref="G34" si="16">(E34+F34)</f>
        <v>0</v>
      </c>
      <c r="H34" s="212">
        <f t="shared" ref="H34" si="17">G34*C34</f>
        <v>0</v>
      </c>
    </row>
    <row r="35" spans="1:8" x14ac:dyDescent="0.2">
      <c r="A35" s="321"/>
      <c r="B35" s="202" t="s">
        <v>156</v>
      </c>
      <c r="C35" s="203">
        <v>4</v>
      </c>
      <c r="D35" s="204" t="s">
        <v>29</v>
      </c>
      <c r="E35" s="212"/>
      <c r="F35" s="212"/>
      <c r="G35" s="212">
        <f t="shared" ref="G35" si="18">(E35+F35)</f>
        <v>0</v>
      </c>
      <c r="H35" s="212">
        <f t="shared" ref="H35" si="19">G35*C35</f>
        <v>0</v>
      </c>
    </row>
    <row r="36" spans="1:8" x14ac:dyDescent="0.2">
      <c r="A36" s="351"/>
      <c r="B36" s="48"/>
      <c r="C36" s="35"/>
      <c r="D36" s="36"/>
      <c r="E36" s="152"/>
      <c r="F36" s="152"/>
      <c r="G36" s="152"/>
      <c r="H36" s="350"/>
    </row>
    <row r="37" spans="1:8" ht="38.25" x14ac:dyDescent="0.2">
      <c r="A37" s="321" t="s">
        <v>47</v>
      </c>
      <c r="B37" s="202" t="s">
        <v>158</v>
      </c>
      <c r="C37" s="203"/>
      <c r="D37" s="204"/>
      <c r="E37" s="212"/>
      <c r="F37" s="212"/>
      <c r="G37" s="212"/>
      <c r="H37" s="212"/>
    </row>
    <row r="38" spans="1:8" x14ac:dyDescent="0.2">
      <c r="A38" s="321"/>
      <c r="B38" s="202" t="s">
        <v>154</v>
      </c>
      <c r="C38" s="203">
        <v>4</v>
      </c>
      <c r="D38" s="204" t="s">
        <v>29</v>
      </c>
      <c r="E38" s="212"/>
      <c r="F38" s="212"/>
      <c r="G38" s="212">
        <f t="shared" ref="G38" si="20">(E38+F38)</f>
        <v>0</v>
      </c>
      <c r="H38" s="212">
        <f t="shared" ref="H38" si="21">G38*C38</f>
        <v>0</v>
      </c>
    </row>
    <row r="39" spans="1:8" x14ac:dyDescent="0.2">
      <c r="A39" s="351"/>
      <c r="B39" s="48"/>
      <c r="C39" s="35"/>
      <c r="D39" s="36"/>
      <c r="E39" s="152"/>
      <c r="F39" s="152"/>
      <c r="G39" s="152"/>
      <c r="H39" s="350"/>
    </row>
    <row r="40" spans="1:8" ht="38.25" x14ac:dyDescent="0.2">
      <c r="A40" s="321" t="s">
        <v>48</v>
      </c>
      <c r="B40" s="210" t="s">
        <v>127</v>
      </c>
      <c r="C40" s="203"/>
      <c r="D40" s="204"/>
      <c r="E40" s="212"/>
      <c r="F40" s="212"/>
      <c r="G40" s="212"/>
      <c r="H40" s="212"/>
    </row>
    <row r="41" spans="1:8" x14ac:dyDescent="0.2">
      <c r="A41" s="321"/>
      <c r="B41" s="202" t="s">
        <v>159</v>
      </c>
      <c r="C41" s="203">
        <v>2</v>
      </c>
      <c r="D41" s="204" t="s">
        <v>29</v>
      </c>
      <c r="E41" s="212"/>
      <c r="F41" s="212"/>
      <c r="G41" s="212">
        <f t="shared" ref="G41:G42" si="22">(E41+F41)</f>
        <v>0</v>
      </c>
      <c r="H41" s="212">
        <f t="shared" ref="H41:H42" si="23">G41*C41</f>
        <v>0</v>
      </c>
    </row>
    <row r="42" spans="1:8" x14ac:dyDescent="0.2">
      <c r="A42" s="321"/>
      <c r="B42" s="202" t="s">
        <v>160</v>
      </c>
      <c r="C42" s="203">
        <v>8</v>
      </c>
      <c r="D42" s="204" t="s">
        <v>29</v>
      </c>
      <c r="E42" s="212"/>
      <c r="F42" s="212"/>
      <c r="G42" s="212">
        <f t="shared" si="22"/>
        <v>0</v>
      </c>
      <c r="H42" s="212">
        <f t="shared" si="23"/>
        <v>0</v>
      </c>
    </row>
    <row r="43" spans="1:8" x14ac:dyDescent="0.2">
      <c r="A43" s="351"/>
      <c r="B43" s="48"/>
      <c r="C43" s="35"/>
      <c r="D43" s="36"/>
      <c r="E43" s="152"/>
      <c r="F43" s="152"/>
      <c r="G43" s="152"/>
      <c r="H43" s="350"/>
    </row>
    <row r="44" spans="1:8" ht="51" x14ac:dyDescent="0.2">
      <c r="A44" s="321" t="s">
        <v>49</v>
      </c>
      <c r="B44" s="202" t="s">
        <v>129</v>
      </c>
      <c r="C44" s="203"/>
      <c r="D44" s="368"/>
      <c r="E44" s="212"/>
      <c r="F44" s="212"/>
      <c r="G44" s="212"/>
      <c r="H44" s="212"/>
    </row>
    <row r="45" spans="1:8" x14ac:dyDescent="0.2">
      <c r="A45" s="321"/>
      <c r="B45" s="202" t="s">
        <v>161</v>
      </c>
      <c r="C45" s="203">
        <v>20</v>
      </c>
      <c r="D45" s="204" t="s">
        <v>2</v>
      </c>
      <c r="E45" s="212"/>
      <c r="F45" s="212"/>
      <c r="G45" s="212">
        <f t="shared" ref="G45" si="24">(E45+F45)</f>
        <v>0</v>
      </c>
      <c r="H45" s="212">
        <f t="shared" ref="H45" si="25">G45*C45</f>
        <v>0</v>
      </c>
    </row>
    <row r="46" spans="1:8" x14ac:dyDescent="0.2">
      <c r="A46" s="351"/>
      <c r="B46" s="48"/>
      <c r="C46" s="35"/>
      <c r="D46" s="36"/>
      <c r="E46" s="152"/>
      <c r="F46" s="152"/>
      <c r="G46" s="152"/>
      <c r="H46" s="350"/>
    </row>
    <row r="47" spans="1:8" ht="127.5" x14ac:dyDescent="0.2">
      <c r="A47" s="321" t="s">
        <v>50</v>
      </c>
      <c r="B47" s="369" t="s">
        <v>205</v>
      </c>
      <c r="C47" s="203">
        <v>50</v>
      </c>
      <c r="D47" s="204" t="s">
        <v>7</v>
      </c>
      <c r="E47" s="212"/>
      <c r="F47" s="212"/>
      <c r="G47" s="212">
        <f t="shared" ref="G47" si="26">(E47+F47)</f>
        <v>0</v>
      </c>
      <c r="H47" s="212">
        <f t="shared" ref="H47" si="27">G47*C47</f>
        <v>0</v>
      </c>
    </row>
    <row r="48" spans="1:8" x14ac:dyDescent="0.2">
      <c r="A48" s="351"/>
      <c r="B48" s="48"/>
      <c r="C48" s="35"/>
      <c r="D48" s="36"/>
      <c r="E48" s="152"/>
      <c r="F48" s="152"/>
      <c r="G48" s="152"/>
      <c r="H48" s="350"/>
    </row>
    <row r="49" spans="1:8" ht="63.75" x14ac:dyDescent="0.2">
      <c r="A49" s="321" t="s">
        <v>51</v>
      </c>
      <c r="B49" s="369" t="s">
        <v>210</v>
      </c>
      <c r="C49" s="203"/>
      <c r="D49" s="204"/>
      <c r="E49" s="212"/>
      <c r="F49" s="212"/>
      <c r="G49" s="212"/>
      <c r="H49" s="212"/>
    </row>
    <row r="50" spans="1:8" s="17" customFormat="1" x14ac:dyDescent="0.2">
      <c r="A50" s="454"/>
      <c r="B50" s="119" t="s">
        <v>144</v>
      </c>
      <c r="C50" s="161">
        <v>4</v>
      </c>
      <c r="D50" s="162" t="s">
        <v>2</v>
      </c>
      <c r="E50" s="212"/>
      <c r="F50" s="212"/>
      <c r="G50" s="212">
        <f t="shared" ref="G50:G51" si="28">(E50+F50)</f>
        <v>0</v>
      </c>
      <c r="H50" s="212">
        <f t="shared" ref="H50:H51" si="29">G50*C50</f>
        <v>0</v>
      </c>
    </row>
    <row r="51" spans="1:8" s="17" customFormat="1" x14ac:dyDescent="0.2">
      <c r="A51" s="454"/>
      <c r="B51" s="119" t="s">
        <v>208</v>
      </c>
      <c r="C51" s="161">
        <v>4</v>
      </c>
      <c r="D51" s="162" t="s">
        <v>2</v>
      </c>
      <c r="E51" s="212"/>
      <c r="F51" s="212"/>
      <c r="G51" s="212">
        <f t="shared" si="28"/>
        <v>0</v>
      </c>
      <c r="H51" s="212">
        <f t="shared" si="29"/>
        <v>0</v>
      </c>
    </row>
    <row r="52" spans="1:8" s="47" customFormat="1" ht="15.75" x14ac:dyDescent="0.25">
      <c r="A52" s="323" t="s">
        <v>244</v>
      </c>
      <c r="B52" s="44" t="s">
        <v>401</v>
      </c>
      <c r="C52" s="45"/>
      <c r="D52" s="45"/>
      <c r="E52" s="306"/>
      <c r="F52" s="306"/>
      <c r="G52" s="306"/>
      <c r="H52" s="324">
        <f>SUM(H17:H51)</f>
        <v>0</v>
      </c>
    </row>
    <row r="53" spans="1:8" x14ac:dyDescent="0.2">
      <c r="A53" s="407"/>
      <c r="B53" s="408"/>
      <c r="C53" s="409"/>
      <c r="D53" s="410"/>
      <c r="E53" s="427"/>
      <c r="F53" s="427"/>
      <c r="G53" s="427"/>
      <c r="H53" s="428"/>
    </row>
    <row r="54" spans="1:8" ht="18.75" x14ac:dyDescent="0.2">
      <c r="A54" s="414"/>
      <c r="B54" s="389" t="s">
        <v>422</v>
      </c>
      <c r="C54" s="384"/>
      <c r="D54" s="385"/>
      <c r="E54" s="429"/>
      <c r="F54" s="429"/>
      <c r="G54" s="429"/>
      <c r="H54" s="430"/>
    </row>
    <row r="55" spans="1:8" x14ac:dyDescent="0.2">
      <c r="A55" s="414"/>
      <c r="B55" s="383"/>
      <c r="C55" s="384"/>
      <c r="D55" s="385"/>
      <c r="E55" s="429"/>
      <c r="F55" s="429"/>
      <c r="G55" s="429"/>
      <c r="H55" s="430"/>
    </row>
    <row r="56" spans="1:8" ht="15.75" x14ac:dyDescent="0.25">
      <c r="A56" s="396" t="s">
        <v>243</v>
      </c>
      <c r="B56" s="397" t="s">
        <v>152</v>
      </c>
      <c r="C56" s="398"/>
      <c r="D56" s="399"/>
      <c r="E56" s="444"/>
      <c r="F56" s="444"/>
      <c r="G56" s="444"/>
      <c r="H56" s="401">
        <f>+H14</f>
        <v>0</v>
      </c>
    </row>
    <row r="57" spans="1:8" ht="15.75" x14ac:dyDescent="0.2">
      <c r="A57" s="334" t="s">
        <v>244</v>
      </c>
      <c r="B57" s="291" t="s">
        <v>114</v>
      </c>
      <c r="C57" s="292"/>
      <c r="D57" s="292"/>
      <c r="E57" s="431"/>
      <c r="F57" s="431"/>
      <c r="G57" s="431"/>
      <c r="H57" s="432">
        <f>+H52</f>
        <v>0</v>
      </c>
    </row>
    <row r="58" spans="1:8" ht="15.75" x14ac:dyDescent="0.2">
      <c r="A58" s="402" t="s">
        <v>242</v>
      </c>
      <c r="B58" s="403" t="s">
        <v>423</v>
      </c>
      <c r="C58" s="404"/>
      <c r="D58" s="405"/>
      <c r="E58" s="433"/>
      <c r="F58" s="433"/>
      <c r="G58" s="433"/>
      <c r="H58" s="434">
        <f>SUM(H55:H57)</f>
        <v>0</v>
      </c>
    </row>
    <row r="59" spans="1:8" x14ac:dyDescent="0.2">
      <c r="A59" s="416"/>
      <c r="B59" s="417"/>
      <c r="C59" s="418"/>
      <c r="D59" s="419"/>
      <c r="E59" s="435"/>
      <c r="F59" s="435"/>
      <c r="G59" s="435"/>
      <c r="H59" s="436"/>
    </row>
  </sheetData>
  <mergeCells count="1">
    <mergeCell ref="B5:H6"/>
  </mergeCells>
  <pageMargins left="0.70866141732283472" right="0.70866141732283472" top="0.74803149606299213" bottom="0.74803149606299213" header="0.31496062992125984" footer="0.31496062992125984"/>
  <pageSetup paperSize="9" scale="90" orientation="landscape" r:id="rId1"/>
  <headerFooter>
    <oddHeader>&amp;RPriloga št. 3 k pogodbi</oddHeader>
    <oddFooter>&amp;L&amp;F&amp;CStran &amp;P od &amp;N&amp;R&amp;A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130" zoomScaleNormal="130" workbookViewId="0"/>
  </sheetViews>
  <sheetFormatPr defaultColWidth="9.140625" defaultRowHeight="12.75" x14ac:dyDescent="0.2"/>
  <cols>
    <col min="1" max="1" width="9.140625" style="22"/>
    <col min="2" max="2" width="66.7109375" style="20" customWidth="1"/>
    <col min="3" max="3" width="7.42578125" style="25" customWidth="1"/>
    <col min="4" max="4" width="8.5703125" style="26" customWidth="1"/>
    <col min="5" max="6" width="17.5703125" style="133" customWidth="1"/>
    <col min="7" max="7" width="15" style="17" customWidth="1"/>
    <col min="8" max="8" width="10.7109375" style="17" customWidth="1"/>
    <col min="9" max="16384" width="9.140625" style="17"/>
  </cols>
  <sheetData>
    <row r="1" spans="1:6" s="43" customFormat="1" ht="34.5" x14ac:dyDescent="0.2">
      <c r="A1" s="340" t="s">
        <v>246</v>
      </c>
      <c r="B1" s="373" t="s">
        <v>112</v>
      </c>
      <c r="C1" s="341"/>
      <c r="D1" s="326"/>
      <c r="E1" s="342"/>
      <c r="F1" s="374"/>
    </row>
    <row r="2" spans="1:6" s="43" customFormat="1" ht="18.75" x14ac:dyDescent="0.2">
      <c r="A2" s="345" t="s">
        <v>220</v>
      </c>
      <c r="B2" s="278" t="s">
        <v>245</v>
      </c>
      <c r="C2" s="273"/>
      <c r="D2" s="274"/>
      <c r="E2" s="304"/>
      <c r="F2" s="451"/>
    </row>
    <row r="3" spans="1:6" s="43" customFormat="1" ht="18.75" x14ac:dyDescent="0.2">
      <c r="A3" s="361"/>
      <c r="B3" s="362"/>
      <c r="C3" s="447"/>
      <c r="D3" s="448"/>
      <c r="E3" s="452"/>
      <c r="F3" s="453"/>
    </row>
    <row r="4" spans="1:6" s="24" customFormat="1" ht="25.5" x14ac:dyDescent="0.2">
      <c r="A4" s="355" t="s">
        <v>0</v>
      </c>
      <c r="B4" s="356" t="s">
        <v>1</v>
      </c>
      <c r="C4" s="357" t="s">
        <v>262</v>
      </c>
      <c r="D4" s="358" t="s">
        <v>389</v>
      </c>
      <c r="E4" s="359" t="s">
        <v>392</v>
      </c>
      <c r="F4" s="359" t="s">
        <v>393</v>
      </c>
    </row>
    <row r="5" spans="1:6" ht="15.75" x14ac:dyDescent="0.2">
      <c r="A5" s="239" t="s">
        <v>247</v>
      </c>
      <c r="B5" s="1" t="s">
        <v>62</v>
      </c>
      <c r="C5" s="2"/>
      <c r="D5" s="3"/>
      <c r="E5" s="149"/>
      <c r="F5" s="256"/>
    </row>
    <row r="6" spans="1:6" s="71" customFormat="1" ht="15.75" x14ac:dyDescent="0.25">
      <c r="A6" s="257"/>
      <c r="B6" s="4"/>
      <c r="C6" s="5"/>
      <c r="D6" s="6"/>
      <c r="E6" s="150"/>
      <c r="F6" s="189"/>
    </row>
    <row r="7" spans="1:6" s="71" customFormat="1" x14ac:dyDescent="0.2">
      <c r="A7" s="164" t="s">
        <v>42</v>
      </c>
      <c r="B7" s="119" t="s">
        <v>376</v>
      </c>
      <c r="C7" s="29">
        <v>1</v>
      </c>
      <c r="D7" s="30" t="s">
        <v>2</v>
      </c>
      <c r="E7" s="169"/>
      <c r="F7" s="168">
        <f>E7*C7</f>
        <v>0</v>
      </c>
    </row>
    <row r="8" spans="1:6" s="71" customFormat="1" x14ac:dyDescent="0.2">
      <c r="A8" s="188"/>
      <c r="B8" s="9"/>
      <c r="C8" s="72"/>
      <c r="D8" s="73"/>
      <c r="E8" s="141"/>
      <c r="F8" s="189"/>
    </row>
    <row r="9" spans="1:6" s="71" customFormat="1" x14ac:dyDescent="0.2">
      <c r="A9" s="164" t="s">
        <v>43</v>
      </c>
      <c r="B9" s="119" t="s">
        <v>32</v>
      </c>
      <c r="C9" s="29">
        <v>1</v>
      </c>
      <c r="D9" s="30" t="s">
        <v>2</v>
      </c>
      <c r="E9" s="169"/>
      <c r="F9" s="168">
        <f t="shared" ref="F9:F29" si="0">E9*C9</f>
        <v>0</v>
      </c>
    </row>
    <row r="10" spans="1:6" s="71" customFormat="1" x14ac:dyDescent="0.2">
      <c r="A10" s="188"/>
      <c r="B10" s="9"/>
      <c r="C10" s="72"/>
      <c r="D10" s="73"/>
      <c r="E10" s="141"/>
      <c r="F10" s="189"/>
    </row>
    <row r="11" spans="1:6" s="71" customFormat="1" ht="51" x14ac:dyDescent="0.2">
      <c r="A11" s="164" t="s">
        <v>44</v>
      </c>
      <c r="B11" s="455" t="s">
        <v>269</v>
      </c>
      <c r="C11" s="29">
        <v>8</v>
      </c>
      <c r="D11" s="30" t="s">
        <v>2</v>
      </c>
      <c r="E11" s="169"/>
      <c r="F11" s="168">
        <f t="shared" si="0"/>
        <v>0</v>
      </c>
    </row>
    <row r="12" spans="1:6" s="71" customFormat="1" x14ac:dyDescent="0.2">
      <c r="A12" s="188"/>
      <c r="B12" s="92"/>
      <c r="C12" s="72"/>
      <c r="D12" s="73"/>
      <c r="E12" s="141"/>
      <c r="F12" s="189"/>
    </row>
    <row r="13" spans="1:6" ht="25.5" x14ac:dyDescent="0.2">
      <c r="A13" s="164" t="s">
        <v>45</v>
      </c>
      <c r="B13" s="119" t="s">
        <v>3</v>
      </c>
      <c r="C13" s="161">
        <v>1</v>
      </c>
      <c r="D13" s="162" t="s">
        <v>2</v>
      </c>
      <c r="E13" s="168"/>
      <c r="F13" s="168">
        <f t="shared" si="0"/>
        <v>0</v>
      </c>
    </row>
    <row r="14" spans="1:6" x14ac:dyDescent="0.2">
      <c r="A14" s="188"/>
      <c r="B14" s="9"/>
      <c r="C14" s="15"/>
      <c r="D14" s="16"/>
      <c r="E14" s="142"/>
      <c r="F14" s="189"/>
    </row>
    <row r="15" spans="1:6" ht="51" x14ac:dyDescent="0.2">
      <c r="A15" s="164" t="s">
        <v>46</v>
      </c>
      <c r="B15" s="119" t="s">
        <v>377</v>
      </c>
      <c r="C15" s="161">
        <v>1</v>
      </c>
      <c r="D15" s="162" t="s">
        <v>2</v>
      </c>
      <c r="E15" s="168"/>
      <c r="F15" s="168">
        <f t="shared" si="0"/>
        <v>0</v>
      </c>
    </row>
    <row r="16" spans="1:6" x14ac:dyDescent="0.2">
      <c r="A16" s="188"/>
      <c r="B16" s="9"/>
      <c r="C16" s="15"/>
      <c r="D16" s="16"/>
      <c r="E16" s="142"/>
      <c r="F16" s="189"/>
    </row>
    <row r="17" spans="1:6" ht="76.5" x14ac:dyDescent="0.2">
      <c r="A17" s="164" t="s">
        <v>47</v>
      </c>
      <c r="B17" s="119" t="s">
        <v>293</v>
      </c>
      <c r="C17" s="161">
        <v>1</v>
      </c>
      <c r="D17" s="162" t="s">
        <v>2</v>
      </c>
      <c r="E17" s="168"/>
      <c r="F17" s="168">
        <f t="shared" si="0"/>
        <v>0</v>
      </c>
    </row>
    <row r="18" spans="1:6" x14ac:dyDescent="0.2">
      <c r="A18" s="188"/>
      <c r="B18" s="9"/>
      <c r="C18" s="15"/>
      <c r="D18" s="16"/>
      <c r="E18" s="142"/>
      <c r="F18" s="189"/>
    </row>
    <row r="19" spans="1:6" ht="51" x14ac:dyDescent="0.2">
      <c r="A19" s="164" t="s">
        <v>48</v>
      </c>
      <c r="B19" s="119" t="s">
        <v>63</v>
      </c>
      <c r="C19" s="161">
        <v>1</v>
      </c>
      <c r="D19" s="162" t="s">
        <v>2</v>
      </c>
      <c r="E19" s="168"/>
      <c r="F19" s="168">
        <f t="shared" si="0"/>
        <v>0</v>
      </c>
    </row>
    <row r="20" spans="1:6" x14ac:dyDescent="0.2">
      <c r="A20" s="188"/>
      <c r="B20" s="9"/>
      <c r="C20" s="15"/>
      <c r="D20" s="16"/>
      <c r="E20" s="142"/>
      <c r="F20" s="189"/>
    </row>
    <row r="21" spans="1:6" x14ac:dyDescent="0.2">
      <c r="A21" s="164" t="s">
        <v>49</v>
      </c>
      <c r="B21" s="119" t="s">
        <v>18</v>
      </c>
      <c r="C21" s="161">
        <v>1</v>
      </c>
      <c r="D21" s="162" t="s">
        <v>2</v>
      </c>
      <c r="E21" s="168"/>
      <c r="F21" s="168">
        <f t="shared" si="0"/>
        <v>0</v>
      </c>
    </row>
    <row r="22" spans="1:6" x14ac:dyDescent="0.2">
      <c r="A22" s="188"/>
      <c r="B22" s="9"/>
      <c r="C22" s="15"/>
      <c r="D22" s="16"/>
      <c r="E22" s="142"/>
      <c r="F22" s="189"/>
    </row>
    <row r="23" spans="1:6" x14ac:dyDescent="0.2">
      <c r="A23" s="164" t="s">
        <v>50</v>
      </c>
      <c r="B23" s="119" t="s">
        <v>4</v>
      </c>
      <c r="C23" s="161">
        <v>1</v>
      </c>
      <c r="D23" s="162" t="s">
        <v>2</v>
      </c>
      <c r="E23" s="168"/>
      <c r="F23" s="168">
        <f t="shared" si="0"/>
        <v>0</v>
      </c>
    </row>
    <row r="24" spans="1:6" x14ac:dyDescent="0.2">
      <c r="A24" s="188"/>
      <c r="B24" s="9"/>
      <c r="C24" s="15"/>
      <c r="D24" s="16"/>
      <c r="E24" s="142"/>
      <c r="F24" s="189"/>
    </row>
    <row r="25" spans="1:6" x14ac:dyDescent="0.2">
      <c r="A25" s="164" t="s">
        <v>51</v>
      </c>
      <c r="B25" s="119" t="s">
        <v>10</v>
      </c>
      <c r="C25" s="161">
        <v>1</v>
      </c>
      <c r="D25" s="162" t="s">
        <v>2</v>
      </c>
      <c r="E25" s="168"/>
      <c r="F25" s="168">
        <f t="shared" si="0"/>
        <v>0</v>
      </c>
    </row>
    <row r="26" spans="1:6" x14ac:dyDescent="0.2">
      <c r="A26" s="188"/>
      <c r="B26" s="9"/>
      <c r="C26" s="15"/>
      <c r="D26" s="16"/>
      <c r="E26" s="142"/>
      <c r="F26" s="189"/>
    </row>
    <row r="27" spans="1:6" x14ac:dyDescent="0.2">
      <c r="A27" s="164" t="s">
        <v>52</v>
      </c>
      <c r="B27" s="119" t="s">
        <v>378</v>
      </c>
      <c r="C27" s="161">
        <v>1</v>
      </c>
      <c r="D27" s="162" t="s">
        <v>2</v>
      </c>
      <c r="E27" s="168"/>
      <c r="F27" s="168">
        <f t="shared" si="0"/>
        <v>0</v>
      </c>
    </row>
    <row r="28" spans="1:6" x14ac:dyDescent="0.2">
      <c r="A28" s="188"/>
      <c r="B28" s="9"/>
      <c r="C28" s="15"/>
      <c r="D28" s="16"/>
      <c r="E28" s="142"/>
      <c r="F28" s="189"/>
    </row>
    <row r="29" spans="1:6" ht="89.25" x14ac:dyDescent="0.2">
      <c r="A29" s="164" t="s">
        <v>53</v>
      </c>
      <c r="B29" s="119" t="s">
        <v>5</v>
      </c>
      <c r="C29" s="161">
        <v>1</v>
      </c>
      <c r="D29" s="162" t="s">
        <v>2</v>
      </c>
      <c r="E29" s="168"/>
      <c r="F29" s="168">
        <f t="shared" si="0"/>
        <v>0</v>
      </c>
    </row>
    <row r="30" spans="1:6" ht="15.75" x14ac:dyDescent="0.2">
      <c r="A30" s="371" t="s">
        <v>246</v>
      </c>
      <c r="B30" s="45" t="s">
        <v>424</v>
      </c>
      <c r="C30" s="44"/>
      <c r="D30" s="44"/>
      <c r="E30" s="313"/>
      <c r="F30" s="324">
        <f>SUM(F6:F29)</f>
        <v>0</v>
      </c>
    </row>
  </sheetData>
  <pageMargins left="0.70866141732283472" right="0.70866141732283472" top="0.74803149606299213" bottom="0.74803149606299213" header="0.31496062992125984" footer="0.31496062992125984"/>
  <pageSetup paperSize="9" orientation="landscape" r:id="rId1"/>
  <headerFooter>
    <oddHeader>&amp;RPriloga št. 3 k pogodbi</oddHeader>
    <oddFooter>&amp;L&amp;F&amp;CStran &amp;P od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9</vt:i4>
      </vt:variant>
      <vt:variant>
        <vt:lpstr>Imenovani obsegi</vt:lpstr>
      </vt:variant>
      <vt:variant>
        <vt:i4>14</vt:i4>
      </vt:variant>
    </vt:vector>
  </HeadingPairs>
  <TitlesOfParts>
    <vt:vector size="23" baseType="lpstr">
      <vt:lpstr>REKAPITULACIJA</vt:lpstr>
      <vt:lpstr>A - Predelava VKL</vt:lpstr>
      <vt:lpstr>B - RECI kanal</vt:lpstr>
      <vt:lpstr>C - PLINOVOD-ZP_(VKL)</vt:lpstr>
      <vt:lpstr>D - PLINOVOD-ZP_(BKG)</vt:lpstr>
      <vt:lpstr>E - PLINOVOD-UNP</vt:lpstr>
      <vt:lpstr>F - KomprimiranZrak</vt:lpstr>
      <vt:lpstr>G - ELKO</vt:lpstr>
      <vt:lpstr>H - SPLOŠNO</vt:lpstr>
      <vt:lpstr>'A - Predelava VKL'!Področje_tiskanja</vt:lpstr>
      <vt:lpstr>'B - RECI kanal'!Področje_tiskanja</vt:lpstr>
      <vt:lpstr>'D - PLINOVOD-ZP_(BKG)'!Področje_tiskanja</vt:lpstr>
      <vt:lpstr>'E - PLINOVOD-UNP'!Področje_tiskanja</vt:lpstr>
      <vt:lpstr>'F - KomprimiranZrak'!Področje_tiskanja</vt:lpstr>
      <vt:lpstr>'G - ELKO'!Področje_tiskanja</vt:lpstr>
      <vt:lpstr>'H - SPLOŠNO'!Področje_tiskanja</vt:lpstr>
      <vt:lpstr>'A - Predelava VKL'!Tiskanje_naslovov</vt:lpstr>
      <vt:lpstr>'B - RECI kanal'!Tiskanje_naslovov</vt:lpstr>
      <vt:lpstr>'D - PLINOVOD-ZP_(BKG)'!Tiskanje_naslovov</vt:lpstr>
      <vt:lpstr>'E - PLINOVOD-UNP'!Tiskanje_naslovov</vt:lpstr>
      <vt:lpstr>'F - KomprimiranZrak'!Tiskanje_naslovov</vt:lpstr>
      <vt:lpstr>'G - ELKO'!Tiskanje_naslovov</vt:lpstr>
      <vt:lpstr>'H - SPLOŠNO'!Tiskanje_naslovov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dc:creator>
  <cp:lastModifiedBy>Uporabnik sistema Windows</cp:lastModifiedBy>
  <cp:lastPrinted>2022-06-27T08:50:43Z</cp:lastPrinted>
  <dcterms:created xsi:type="dcterms:W3CDTF">2006-10-16T14:46:38Z</dcterms:created>
  <dcterms:modified xsi:type="dcterms:W3CDTF">2022-06-27T08:50:48Z</dcterms:modified>
</cp:coreProperties>
</file>