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Silvo 2021\JN SJN, MOL 2021\JPE SIR 87-21 SD VO, PO, PA 6 sklopov\"/>
    </mc:Choice>
  </mc:AlternateContent>
  <bookViews>
    <workbookView xWindow="-15" yWindow="-15" windowWidth="14400" windowHeight="14805" tabRatio="956" firstSheet="25" activeTab="30"/>
  </bookViews>
  <sheets>
    <sheet name="REKAP" sheetId="89" r:id="rId1"/>
    <sheet name="1A-SKLOP" sheetId="42" r:id="rId2"/>
    <sheet name="Vroc-SkupPriklj_P-481_SD" sheetId="1" r:id="rId3"/>
    <sheet name="Vroc-priklj_MalaUlica1_SD" sheetId="49" r:id="rId4"/>
    <sheet name="1B-SKLOP" sheetId="93" r:id="rId5"/>
    <sheet name="Vrocevod_T-903_SD" sheetId="94" r:id="rId6"/>
    <sheet name="Vrocevod_T-913_SD" sheetId="95" r:id="rId7"/>
    <sheet name="Vroc-priklj_P-423_jug_SD" sheetId="97" r:id="rId8"/>
    <sheet name="Vroc-priklj_P-423_vzhod_SD" sheetId="96" r:id="rId9"/>
    <sheet name="1C-SKLOP" sheetId="98" r:id="rId10"/>
    <sheet name="Parovod-P31_SD" sheetId="99" r:id="rId11"/>
    <sheet name="2-SKLOP" sheetId="52" r:id="rId12"/>
    <sheet name="S-2321_SD" sheetId="53" r:id="rId13"/>
    <sheet name="S-2322_SD" sheetId="54" r:id="rId14"/>
    <sheet name="S-2323_SD" sheetId="90" r:id="rId15"/>
    <sheet name="S-2325_SD" sheetId="55" r:id="rId16"/>
    <sheet name="S-2328_SD" sheetId="56" r:id="rId17"/>
    <sheet name="PP_SD" sheetId="57" r:id="rId18"/>
    <sheet name="3-SKLOP" sheetId="58" r:id="rId19"/>
    <sheet name="N-18013_SD" sheetId="59" r:id="rId20"/>
    <sheet name="P-35193" sheetId="60" r:id="rId21"/>
    <sheet name="P-35228" sheetId="61" r:id="rId22"/>
    <sheet name="P-26892" sheetId="62" r:id="rId23"/>
    <sheet name="priključki SON SD (2)" sheetId="102" r:id="rId24"/>
    <sheet name="4. SKLOP" sheetId="63" r:id="rId25"/>
    <sheet name="S 1900_SD" sheetId="64" r:id="rId26"/>
    <sheet name="S 1878_SD" sheetId="65" r:id="rId27"/>
    <sheet name="P_34601_SD" sheetId="67" r:id="rId28"/>
    <sheet name="P-34941_SD" sheetId="68" r:id="rId29"/>
    <sheet name="priključki SON SD (3)" sheetId="103" r:id="rId30"/>
    <sheet name="5. SKLOP" sheetId="69" r:id="rId31"/>
    <sheet name="1 N17000_SD" sheetId="104" r:id="rId32"/>
    <sheet name="2 N 17002 SD" sheetId="105" r:id="rId33"/>
    <sheet name="3 N 17180 SD" sheetId="106" r:id="rId34"/>
    <sheet name="4 N 17071 SD" sheetId="107" r:id="rId35"/>
    <sheet name="5 N 17150 SD" sheetId="108" r:id="rId36"/>
    <sheet name="6 N 17040 SD" sheetId="109" r:id="rId37"/>
    <sheet name="7 N 17041 SD" sheetId="110" r:id="rId38"/>
    <sheet name="8 N 17010 SD" sheetId="111" r:id="rId39"/>
    <sheet name="9 N 17200 SD" sheetId="112" r:id="rId40"/>
    <sheet name="10 N 17080 SD" sheetId="113" r:id="rId41"/>
    <sheet name="11 N 172090 SD" sheetId="114" r:id="rId42"/>
    <sheet name="12 N 17100 SD" sheetId="115" r:id="rId43"/>
    <sheet name="13 N 17180 SD" sheetId="116" r:id="rId44"/>
    <sheet name="14 N 17110 SD" sheetId="117" r:id="rId45"/>
    <sheet name="15 N 17170 SD" sheetId="118" r:id="rId46"/>
    <sheet name="16 priključki TIP 1 SD" sheetId="119" r:id="rId47"/>
    <sheet name="17 priključki SON SD" sheetId="120" r:id="rId48"/>
    <sheet name="6.SKLOP" sheetId="100" r:id="rId49"/>
    <sheet name="SP-1030_SD" sheetId="101" r:id="rId50"/>
  </sheets>
  <externalReferences>
    <externalReference r:id="rId51"/>
    <externalReference r:id="rId52"/>
    <externalReference r:id="rId53"/>
  </externalReferences>
  <definedNames>
    <definedName name="_A65636" localSheetId="23">#REF!</definedName>
    <definedName name="_A65636" localSheetId="29">#REF!</definedName>
    <definedName name="_A65636" localSheetId="0">#REF!</definedName>
    <definedName name="_A65636">#REF!</definedName>
    <definedName name="_C99392" localSheetId="23">#REF!</definedName>
    <definedName name="_C99392" localSheetId="29">#REF!</definedName>
    <definedName name="_C99392" localSheetId="0">#REF!</definedName>
    <definedName name="_C99392">#REF!</definedName>
    <definedName name="_xlnm._FilterDatabase" localSheetId="10" hidden="1">'Parovod-P31_SD'!#REF!</definedName>
    <definedName name="_xlnm._FilterDatabase" localSheetId="26" hidden="1">'S 1878_SD'!#REF!</definedName>
    <definedName name="_xlnm._FilterDatabase" localSheetId="25" hidden="1">'S 1900_SD'!#REF!</definedName>
    <definedName name="_xlnm._FilterDatabase" localSheetId="5" hidden="1">'Vrocevod_T-903_SD'!#REF!</definedName>
    <definedName name="_xlnm._FilterDatabase" localSheetId="6" hidden="1">'Vrocevod_T-913_SD'!#REF!</definedName>
    <definedName name="_xlnm._FilterDatabase" localSheetId="3" hidden="1">'Vroc-priklj_MalaUlica1_SD'!#REF!</definedName>
    <definedName name="_xlnm._FilterDatabase" localSheetId="7" hidden="1">'Vroc-priklj_P-423_jug_SD'!#REF!</definedName>
    <definedName name="_xlnm._FilterDatabase" localSheetId="8" hidden="1">'Vroc-priklj_P-423_vzhod_SD'!#REF!</definedName>
    <definedName name="_xlnm._FilterDatabase" localSheetId="2" hidden="1">'Vroc-SkupPriklj_P-481_SD'!#REF!</definedName>
    <definedName name="dfdasf" localSheetId="23">#REF!</definedName>
    <definedName name="dfdasf" localSheetId="29">#REF!</definedName>
    <definedName name="dfdasf" localSheetId="0">#REF!</definedName>
    <definedName name="dfdasf">#REF!</definedName>
    <definedName name="eh" localSheetId="23">#REF!</definedName>
    <definedName name="eh" localSheetId="29">#REF!</definedName>
    <definedName name="eh" localSheetId="0">#REF!</definedName>
    <definedName name="eh">#REF!</definedName>
    <definedName name="investicija" localSheetId="31">#REF!</definedName>
    <definedName name="investicija" localSheetId="40">#REF!</definedName>
    <definedName name="investicija" localSheetId="41">#REF!</definedName>
    <definedName name="investicija" localSheetId="42">#REF!</definedName>
    <definedName name="investicija" localSheetId="43">#REF!</definedName>
    <definedName name="investicija" localSheetId="44">#REF!</definedName>
    <definedName name="investicija" localSheetId="45">#REF!</definedName>
    <definedName name="investicija" localSheetId="46">#REF!</definedName>
    <definedName name="investicija" localSheetId="47">#REF!</definedName>
    <definedName name="investicija" localSheetId="1">'1A-SKLOP'!#REF!</definedName>
    <definedName name="investicija" localSheetId="4">'1B-SKLOP'!#REF!</definedName>
    <definedName name="investicija" localSheetId="9">'1C-SKLOP'!#REF!</definedName>
    <definedName name="investicija" localSheetId="32">#REF!</definedName>
    <definedName name="investicija" localSheetId="11">'2-SKLOP'!#REF!</definedName>
    <definedName name="investicija" localSheetId="33">#REF!</definedName>
    <definedName name="investicija" localSheetId="18">'3-SKLOP'!#REF!</definedName>
    <definedName name="investicija" localSheetId="34">#REF!</definedName>
    <definedName name="investicija" localSheetId="24">'4. SKLOP'!#REF!</definedName>
    <definedName name="investicija" localSheetId="35">#REF!</definedName>
    <definedName name="investicija" localSheetId="30">'5. SKLOP'!#REF!</definedName>
    <definedName name="investicija" localSheetId="36">#REF!</definedName>
    <definedName name="investicija" localSheetId="48">'6.SKLOP'!#REF!</definedName>
    <definedName name="investicija" localSheetId="37">#REF!</definedName>
    <definedName name="investicija" localSheetId="38">#REF!</definedName>
    <definedName name="investicija" localSheetId="39">#REF!</definedName>
    <definedName name="investicija" localSheetId="19">#REF!</definedName>
    <definedName name="investicija" localSheetId="27">#REF!</definedName>
    <definedName name="investicija" localSheetId="22">#REF!</definedName>
    <definedName name="investicija" localSheetId="28">#REF!</definedName>
    <definedName name="investicija" localSheetId="20">#REF!</definedName>
    <definedName name="investicija" localSheetId="21">#REF!</definedName>
    <definedName name="investicija" localSheetId="10">#REF!</definedName>
    <definedName name="investicija" localSheetId="17">#REF!</definedName>
    <definedName name="investicija" localSheetId="23">#REF!</definedName>
    <definedName name="investicija" localSheetId="29">#REF!</definedName>
    <definedName name="investicija" localSheetId="0">[1]Rekapitulacija_SD!#REF!</definedName>
    <definedName name="investicija" localSheetId="26">#REF!</definedName>
    <definedName name="investicija" localSheetId="25">#REF!</definedName>
    <definedName name="investicija" localSheetId="12">#REF!</definedName>
    <definedName name="investicija" localSheetId="13">#REF!</definedName>
    <definedName name="investicija" localSheetId="14">#REF!</definedName>
    <definedName name="investicija" localSheetId="15">#REF!</definedName>
    <definedName name="investicija" localSheetId="16">#REF!</definedName>
    <definedName name="investicija" localSheetId="5">#REF!</definedName>
    <definedName name="investicija" localSheetId="6">#REF!</definedName>
    <definedName name="investicija" localSheetId="3">#REF!</definedName>
    <definedName name="investicija" localSheetId="7">#REF!</definedName>
    <definedName name="investicija" localSheetId="8">#REF!</definedName>
    <definedName name="investicija">#REF!</definedName>
    <definedName name="JEKLO_SD" localSheetId="23">#REF!</definedName>
    <definedName name="JEKLO_SD" localSheetId="29">#REF!</definedName>
    <definedName name="JEKLO_SD" localSheetId="0">#REF!</definedName>
    <definedName name="JEKLO_SD">#REF!</definedName>
    <definedName name="jhvfž" localSheetId="23">#REF!</definedName>
    <definedName name="jhvfž" localSheetId="29">#REF!</definedName>
    <definedName name="jhvfž" localSheetId="0">#REF!</definedName>
    <definedName name="jhvfž">#REF!</definedName>
    <definedName name="_xlnm.Print_Area" localSheetId="46">'16 priključki TIP 1 SD'!$A$1:$F$76</definedName>
    <definedName name="_xlnm.Print_Area" localSheetId="47">'17 priključki SON SD'!$A$1:$F$71</definedName>
    <definedName name="_xlnm.Print_Area" localSheetId="1">'1A-SKLOP'!$A$1:$G$13</definedName>
    <definedName name="_xlnm.Print_Area" localSheetId="4">'1B-SKLOP'!$A$1:$G$30</definedName>
    <definedName name="_xlnm.Print_Area" localSheetId="9">'1C-SKLOP'!$A$1:$G$13</definedName>
    <definedName name="_xlnm.Print_Area" localSheetId="11">'2-SKLOP'!$A$1:$G$27</definedName>
    <definedName name="_xlnm.Print_Area" localSheetId="18">'3-SKLOP'!$A$1:$G$30</definedName>
    <definedName name="_xlnm.Print_Area" localSheetId="24">'4. SKLOP'!$A$1:$G$29</definedName>
    <definedName name="_xlnm.Print_Area" localSheetId="30">'5. SKLOP'!$A$1:$G$45</definedName>
    <definedName name="_xlnm.Print_Area" localSheetId="48">'6.SKLOP'!$A$1:$G$14</definedName>
    <definedName name="_xlnm.Print_Area" localSheetId="22">'P-26892'!$A$1:$F$53</definedName>
    <definedName name="_xlnm.Print_Area" localSheetId="28">'P-34941_SD'!$A$1:$F$51</definedName>
    <definedName name="_xlnm.Print_Area" localSheetId="20">'P-35193'!$A$1:$F$63</definedName>
    <definedName name="_xlnm.Print_Area" localSheetId="21">'P-35228'!$A$1:$F$48</definedName>
    <definedName name="_xlnm.Print_Area" localSheetId="10">'Parovod-P31_SD'!$A$1:$F$152</definedName>
    <definedName name="_xlnm.Print_Area" localSheetId="17">PP_SD!$A$1:$F$58</definedName>
    <definedName name="_xlnm.Print_Area" localSheetId="23">'priključki SON SD (2)'!$A$1:$F$71</definedName>
    <definedName name="_xlnm.Print_Area" localSheetId="29">'priključki SON SD (3)'!$A$1:$F$76</definedName>
    <definedName name="_xlnm.Print_Area" localSheetId="0">REKAP!$A$1:$G$15</definedName>
    <definedName name="_xlnm.Print_Area" localSheetId="26">'S 1878_SD'!$A$1:$F$56</definedName>
    <definedName name="_xlnm.Print_Area" localSheetId="25">'S 1900_SD'!$A$1:$F$55</definedName>
    <definedName name="_xlnm.Print_Area" localSheetId="12">'S-2321_SD'!$A$1:$F$86</definedName>
    <definedName name="_xlnm.Print_Area" localSheetId="13">'S-2322_SD'!$A$1:$F$86</definedName>
    <definedName name="_xlnm.Print_Area" localSheetId="14">'S-2323_SD'!$A$1:$F$72</definedName>
    <definedName name="_xlnm.Print_Area" localSheetId="15">'S-2325_SD'!$A$1:$F$66</definedName>
    <definedName name="_xlnm.Print_Area" localSheetId="16">'S-2328_SD'!$A$1:$F$61</definedName>
    <definedName name="_xlnm.Print_Area" localSheetId="5">'Vrocevod_T-903_SD'!$A$1:$F$227</definedName>
    <definedName name="_xlnm.Print_Area" localSheetId="6">'Vrocevod_T-913_SD'!$A$1:$F$139</definedName>
    <definedName name="_xlnm.Print_Area" localSheetId="3">'Vroc-priklj_MalaUlica1_SD'!$A$1:$F$155</definedName>
    <definedName name="_xlnm.Print_Area" localSheetId="7">'Vroc-priklj_P-423_jug_SD'!$A$1:$F$174</definedName>
    <definedName name="_xlnm.Print_Area" localSheetId="8">'Vroc-priklj_P-423_vzhod_SD'!$A$1:$F$148</definedName>
    <definedName name="_xlnm.Print_Area" localSheetId="2">'Vroc-SkupPriklj_P-481_SD'!$A$1:$F$71</definedName>
    <definedName name="SWD" localSheetId="23">#REF!</definedName>
    <definedName name="SWD" localSheetId="29">#REF!</definedName>
    <definedName name="SWD" localSheetId="0">#REF!</definedName>
    <definedName name="SWD">#REF!</definedName>
    <definedName name="_xlnm.Print_Titles" localSheetId="31">'1 N17000_SD'!$5:$5</definedName>
    <definedName name="_xlnm.Print_Titles" localSheetId="40">'10 N 17080 SD'!#REF!</definedName>
    <definedName name="_xlnm.Print_Titles" localSheetId="41">'11 N 172090 SD'!#REF!</definedName>
    <definedName name="_xlnm.Print_Titles" localSheetId="42">'12 N 17100 SD'!#REF!</definedName>
    <definedName name="_xlnm.Print_Titles" localSheetId="43">'13 N 17180 SD'!#REF!</definedName>
    <definedName name="_xlnm.Print_Titles" localSheetId="44">'14 N 17110 SD'!#REF!</definedName>
    <definedName name="_xlnm.Print_Titles" localSheetId="45">'15 N 17170 SD'!#REF!</definedName>
    <definedName name="_xlnm.Print_Titles" localSheetId="46">'16 priključki TIP 1 SD'!$5:$5</definedName>
    <definedName name="_xlnm.Print_Titles" localSheetId="47">'17 priključki SON SD'!$5:$5</definedName>
    <definedName name="_xlnm.Print_Titles" localSheetId="32">'2 N 17002 SD'!#REF!</definedName>
    <definedName name="_xlnm.Print_Titles" localSheetId="34">'4 N 17071 SD'!#REF!</definedName>
    <definedName name="_xlnm.Print_Titles" localSheetId="35">'5 N 17150 SD'!#REF!</definedName>
    <definedName name="_xlnm.Print_Titles" localSheetId="36">'6 N 17040 SD'!#REF!</definedName>
    <definedName name="_xlnm.Print_Titles" localSheetId="37">'7 N 17041 SD'!#REF!</definedName>
    <definedName name="_xlnm.Print_Titles" localSheetId="38">'8 N 17010 SD'!#REF!</definedName>
    <definedName name="_xlnm.Print_Titles" localSheetId="39">'9 N 17200 SD'!#REF!</definedName>
    <definedName name="_xlnm.Print_Titles" localSheetId="19">'N-18013_SD'!$5:$5</definedName>
    <definedName name="_xlnm.Print_Titles" localSheetId="27">P_34601_SD!$5:$6</definedName>
    <definedName name="_xlnm.Print_Titles" localSheetId="28">'P-34941_SD'!$5:$5</definedName>
    <definedName name="_xlnm.Print_Titles" localSheetId="10">'Parovod-P31_SD'!$5:$5</definedName>
    <definedName name="_xlnm.Print_Titles" localSheetId="17">PP_SD!$5:$5</definedName>
    <definedName name="_xlnm.Print_Titles" localSheetId="23">'priključki SON SD (2)'!$5:$5</definedName>
    <definedName name="_xlnm.Print_Titles" localSheetId="29">'priključki SON SD (3)'!$5:$5</definedName>
    <definedName name="_xlnm.Print_Titles" localSheetId="26">'S 1878_SD'!$5:$5</definedName>
    <definedName name="_xlnm.Print_Titles" localSheetId="25">'S 1900_SD'!$5:$5</definedName>
    <definedName name="_xlnm.Print_Titles" localSheetId="12">'S-2321_SD'!$5:$5</definedName>
    <definedName name="_xlnm.Print_Titles" localSheetId="13">'S-2322_SD'!$5:$5</definedName>
    <definedName name="_xlnm.Print_Titles" localSheetId="14">'S-2323_SD'!#REF!</definedName>
    <definedName name="_xlnm.Print_Titles" localSheetId="15">'S-2325_SD'!#REF!</definedName>
    <definedName name="_xlnm.Print_Titles" localSheetId="16">'S-2328_SD'!#REF!</definedName>
    <definedName name="_xlnm.Print_Titles" localSheetId="49">'SP-1030_SD'!$5:$5</definedName>
    <definedName name="_xlnm.Print_Titles" localSheetId="5">'Vrocevod_T-903_SD'!$5:$5</definedName>
    <definedName name="_xlnm.Print_Titles" localSheetId="6">'Vrocevod_T-913_SD'!$4:$4</definedName>
    <definedName name="_xlnm.Print_Titles" localSheetId="3">'Vroc-priklj_MalaUlica1_SD'!$4:$4</definedName>
    <definedName name="_xlnm.Print_Titles" localSheetId="7">'Vroc-priklj_P-423_jug_SD'!$4:$4</definedName>
    <definedName name="_xlnm.Print_Titles" localSheetId="8">'Vroc-priklj_P-423_vzhod_SD'!$4:$4</definedName>
    <definedName name="_xlnm.Print_Titles" localSheetId="2">'Vroc-SkupPriklj_P-481_SD'!$5:$5</definedName>
  </definedNames>
  <calcPr calcId="162913"/>
</workbook>
</file>

<file path=xl/calcChain.xml><?xml version="1.0" encoding="utf-8"?>
<calcChain xmlns="http://schemas.openxmlformats.org/spreadsheetml/2006/main">
  <c r="F59" i="120" l="1"/>
  <c r="F54" i="120"/>
  <c r="F49" i="120"/>
  <c r="F44" i="120"/>
  <c r="F39" i="120"/>
  <c r="F34" i="120"/>
  <c r="F29" i="120"/>
  <c r="F24" i="120"/>
  <c r="F19" i="120"/>
  <c r="F14" i="120"/>
  <c r="F64" i="120" s="1"/>
  <c r="F9" i="120"/>
  <c r="A7" i="120"/>
  <c r="A12" i="120" s="1"/>
  <c r="F63" i="119"/>
  <c r="F58" i="119"/>
  <c r="F53" i="119"/>
  <c r="F48" i="119"/>
  <c r="F43" i="119"/>
  <c r="F38" i="119"/>
  <c r="F33" i="119"/>
  <c r="F28" i="119"/>
  <c r="F23" i="119"/>
  <c r="F18" i="119"/>
  <c r="A16" i="119"/>
  <c r="F13" i="119"/>
  <c r="A11" i="119"/>
  <c r="A21" i="119" s="1"/>
  <c r="F7" i="119"/>
  <c r="F9" i="119" s="1"/>
  <c r="G38" i="69" s="1"/>
  <c r="F39" i="118"/>
  <c r="F34" i="118"/>
  <c r="F29" i="118"/>
  <c r="F24" i="118"/>
  <c r="F19" i="118"/>
  <c r="F14" i="118"/>
  <c r="F44" i="118" s="1"/>
  <c r="F9" i="118"/>
  <c r="A7" i="118"/>
  <c r="F39" i="117"/>
  <c r="F34" i="117"/>
  <c r="F29" i="117"/>
  <c r="F24" i="117"/>
  <c r="F19" i="117"/>
  <c r="F14" i="117"/>
  <c r="A12" i="117"/>
  <c r="F9" i="117"/>
  <c r="F49" i="117" s="1"/>
  <c r="A7" i="117"/>
  <c r="F39" i="116"/>
  <c r="F34" i="116"/>
  <c r="F29" i="116"/>
  <c r="F24" i="116"/>
  <c r="F19" i="116"/>
  <c r="F14" i="116"/>
  <c r="F9" i="116"/>
  <c r="F44" i="116" s="1"/>
  <c r="A7" i="116"/>
  <c r="F39" i="115"/>
  <c r="F34" i="115"/>
  <c r="F29" i="115"/>
  <c r="F24" i="115"/>
  <c r="F19" i="115"/>
  <c r="F14" i="115"/>
  <c r="F9" i="115"/>
  <c r="A7" i="115"/>
  <c r="F39" i="114"/>
  <c r="F34" i="114"/>
  <c r="F29" i="114"/>
  <c r="F24" i="114"/>
  <c r="F19" i="114"/>
  <c r="F14" i="114"/>
  <c r="A12" i="114"/>
  <c r="F9" i="114"/>
  <c r="A7" i="114"/>
  <c r="F39" i="113"/>
  <c r="F34" i="113"/>
  <c r="F29" i="113"/>
  <c r="F24" i="113"/>
  <c r="F19" i="113"/>
  <c r="F14" i="113"/>
  <c r="A12" i="113"/>
  <c r="F9" i="113"/>
  <c r="A7" i="113"/>
  <c r="F44" i="112"/>
  <c r="F39" i="112"/>
  <c r="F34" i="112"/>
  <c r="F29" i="112"/>
  <c r="F24" i="112"/>
  <c r="F19" i="112"/>
  <c r="F14" i="112"/>
  <c r="F54" i="112" s="1"/>
  <c r="F9" i="112"/>
  <c r="A7" i="112"/>
  <c r="F113" i="111"/>
  <c r="F103" i="111"/>
  <c r="F98" i="111"/>
  <c r="F93" i="111"/>
  <c r="F88" i="111"/>
  <c r="F83" i="111"/>
  <c r="F108" i="111" s="1"/>
  <c r="F76" i="111"/>
  <c r="F70" i="111"/>
  <c r="F65" i="111"/>
  <c r="F60" i="111"/>
  <c r="F55" i="111"/>
  <c r="F50" i="111"/>
  <c r="F45" i="111"/>
  <c r="F44" i="111"/>
  <c r="F39" i="111"/>
  <c r="F34" i="111"/>
  <c r="F29" i="111"/>
  <c r="F24" i="111"/>
  <c r="F19" i="111"/>
  <c r="F14" i="111"/>
  <c r="F9" i="111"/>
  <c r="A7" i="111"/>
  <c r="F44" i="110"/>
  <c r="F39" i="110"/>
  <c r="F34" i="110"/>
  <c r="F29" i="110"/>
  <c r="F24" i="110"/>
  <c r="F19" i="110"/>
  <c r="F14" i="110"/>
  <c r="A12" i="110"/>
  <c r="F9" i="110"/>
  <c r="F49" i="110" s="1"/>
  <c r="F51" i="110" s="1"/>
  <c r="G23" i="69" s="1"/>
  <c r="A7" i="110"/>
  <c r="F40" i="109"/>
  <c r="F35" i="109"/>
  <c r="F30" i="109"/>
  <c r="F25" i="109"/>
  <c r="F20" i="109"/>
  <c r="F15" i="109"/>
  <c r="F45" i="109" s="1"/>
  <c r="F14" i="109"/>
  <c r="F9" i="109"/>
  <c r="A7" i="109"/>
  <c r="F45" i="108"/>
  <c r="F40" i="108"/>
  <c r="F35" i="108"/>
  <c r="F30" i="108"/>
  <c r="F25" i="108"/>
  <c r="F20" i="108"/>
  <c r="F15" i="108"/>
  <c r="F50" i="108" s="1"/>
  <c r="F14" i="108"/>
  <c r="F9" i="108"/>
  <c r="F52" i="108" s="1"/>
  <c r="G21" i="69" s="1"/>
  <c r="A7" i="108"/>
  <c r="F39" i="107"/>
  <c r="F34" i="107"/>
  <c r="F29" i="107"/>
  <c r="F24" i="107"/>
  <c r="F19" i="107"/>
  <c r="F14" i="107"/>
  <c r="F9" i="107"/>
  <c r="A7" i="107"/>
  <c r="F44" i="106"/>
  <c r="F39" i="106"/>
  <c r="F34" i="106"/>
  <c r="F29" i="106"/>
  <c r="F24" i="106"/>
  <c r="F19" i="106"/>
  <c r="F14" i="106"/>
  <c r="F9" i="106"/>
  <c r="A7" i="106"/>
  <c r="F34" i="105"/>
  <c r="F29" i="105"/>
  <c r="F24" i="105"/>
  <c r="F19" i="105"/>
  <c r="F14" i="105"/>
  <c r="F9" i="105"/>
  <c r="A7" i="105"/>
  <c r="F112" i="104"/>
  <c r="F107" i="104"/>
  <c r="F106" i="104"/>
  <c r="F99" i="104"/>
  <c r="F98" i="104"/>
  <c r="F92" i="104"/>
  <c r="F87" i="104"/>
  <c r="F82" i="104"/>
  <c r="F77" i="104"/>
  <c r="F72" i="104"/>
  <c r="F67" i="104"/>
  <c r="F66" i="104"/>
  <c r="F61" i="104"/>
  <c r="F117" i="104" s="1"/>
  <c r="F54" i="104"/>
  <c r="F49" i="104"/>
  <c r="F44" i="104"/>
  <c r="F39" i="104"/>
  <c r="F34" i="104"/>
  <c r="F29" i="104"/>
  <c r="F24" i="104"/>
  <c r="F19" i="104"/>
  <c r="F14" i="104"/>
  <c r="F9" i="104"/>
  <c r="F122" i="104" s="1"/>
  <c r="A7" i="104"/>
  <c r="F49" i="106" l="1"/>
  <c r="F51" i="106" s="1"/>
  <c r="G19" i="69" s="1"/>
  <c r="F49" i="112"/>
  <c r="F56" i="112" s="1"/>
  <c r="G25" i="69" s="1"/>
  <c r="F44" i="114"/>
  <c r="F73" i="119"/>
  <c r="F44" i="115"/>
  <c r="F48" i="113"/>
  <c r="F123" i="111"/>
  <c r="F47" i="109"/>
  <c r="G22" i="69" s="1"/>
  <c r="A17" i="115"/>
  <c r="A22" i="115" s="1"/>
  <c r="F48" i="116"/>
  <c r="F50" i="116" s="1"/>
  <c r="G29" i="69" s="1"/>
  <c r="A26" i="119"/>
  <c r="F127" i="104"/>
  <c r="A12" i="105"/>
  <c r="A12" i="107"/>
  <c r="A18" i="109"/>
  <c r="A23" i="109" s="1"/>
  <c r="F118" i="111"/>
  <c r="F43" i="113"/>
  <c r="F50" i="113" s="1"/>
  <c r="G26" i="69" s="1"/>
  <c r="A17" i="114"/>
  <c r="F49" i="115"/>
  <c r="F51" i="115" s="1"/>
  <c r="G28" i="69" s="1"/>
  <c r="A12" i="116"/>
  <c r="A42" i="116" s="1"/>
  <c r="A22" i="116"/>
  <c r="A32" i="116"/>
  <c r="F44" i="117"/>
  <c r="F51" i="117" s="1"/>
  <c r="G30" i="69" s="1"/>
  <c r="A17" i="118"/>
  <c r="F68" i="119"/>
  <c r="F76" i="119" s="1"/>
  <c r="A17" i="120"/>
  <c r="A12" i="106"/>
  <c r="F44" i="107"/>
  <c r="F46" i="107" s="1"/>
  <c r="G20" i="69" s="1"/>
  <c r="A12" i="108"/>
  <c r="A12" i="109"/>
  <c r="A28" i="109" s="1"/>
  <c r="A17" i="110"/>
  <c r="A22" i="110" s="1"/>
  <c r="A17" i="113"/>
  <c r="F49" i="114"/>
  <c r="F51" i="114" s="1"/>
  <c r="G27" i="69" s="1"/>
  <c r="A12" i="115"/>
  <c r="A17" i="117"/>
  <c r="F49" i="118"/>
  <c r="F51" i="118" s="1"/>
  <c r="G31" i="69" s="1"/>
  <c r="A31" i="119"/>
  <c r="F69" i="120"/>
  <c r="F71" i="120" s="1"/>
  <c r="G45" i="69" s="1"/>
  <c r="F39" i="105"/>
  <c r="A22" i="113"/>
  <c r="A27" i="113" s="1"/>
  <c r="F128" i="104"/>
  <c r="G17" i="69" s="1"/>
  <c r="F44" i="105"/>
  <c r="A12" i="104"/>
  <c r="A12" i="111"/>
  <c r="A17" i="111" s="1"/>
  <c r="A12" i="112"/>
  <c r="A22" i="114"/>
  <c r="A17" i="116"/>
  <c r="A27" i="116"/>
  <c r="A37" i="116"/>
  <c r="A12" i="118"/>
  <c r="A32" i="103"/>
  <c r="A22" i="103"/>
  <c r="F29" i="103"/>
  <c r="A27" i="103"/>
  <c r="F64" i="103"/>
  <c r="F59" i="103"/>
  <c r="F54" i="103"/>
  <c r="F49" i="103"/>
  <c r="F44" i="103"/>
  <c r="F39" i="103"/>
  <c r="F34" i="103"/>
  <c r="F24" i="103"/>
  <c r="F19" i="103"/>
  <c r="F14" i="103"/>
  <c r="A12" i="103"/>
  <c r="F9" i="103"/>
  <c r="A7" i="103"/>
  <c r="A17" i="103" s="1"/>
  <c r="F59" i="102"/>
  <c r="F54" i="102"/>
  <c r="F49" i="102"/>
  <c r="F44" i="102"/>
  <c r="F39" i="102"/>
  <c r="F34" i="102"/>
  <c r="F29" i="102"/>
  <c r="F24" i="102"/>
  <c r="F19" i="102"/>
  <c r="F14" i="102"/>
  <c r="A12" i="102"/>
  <c r="F9" i="102"/>
  <c r="A7" i="102"/>
  <c r="A17" i="102" s="1"/>
  <c r="F68" i="101"/>
  <c r="F63" i="101"/>
  <c r="F62" i="101"/>
  <c r="F57" i="101"/>
  <c r="F56" i="101"/>
  <c r="F51" i="101"/>
  <c r="F46" i="101"/>
  <c r="F45" i="101"/>
  <c r="F40" i="101"/>
  <c r="F35" i="101"/>
  <c r="F30" i="101"/>
  <c r="F29" i="101"/>
  <c r="F24" i="101"/>
  <c r="F20" i="101"/>
  <c r="F15" i="101"/>
  <c r="F10" i="101"/>
  <c r="F9" i="101"/>
  <c r="A7" i="101"/>
  <c r="F125" i="111" l="1"/>
  <c r="G24" i="69" s="1"/>
  <c r="F46" i="105"/>
  <c r="G18" i="69" s="1"/>
  <c r="A27" i="110"/>
  <c r="A37" i="110" s="1"/>
  <c r="A32" i="114"/>
  <c r="A22" i="111"/>
  <c r="A27" i="111" s="1"/>
  <c r="A27" i="118"/>
  <c r="A46" i="116"/>
  <c r="A33" i="109"/>
  <c r="A27" i="112"/>
  <c r="A17" i="112"/>
  <c r="A22" i="117"/>
  <c r="A32" i="113"/>
  <c r="A17" i="106"/>
  <c r="A18" i="108"/>
  <c r="A17" i="107"/>
  <c r="A22" i="118"/>
  <c r="A27" i="115"/>
  <c r="A27" i="114"/>
  <c r="A38" i="109"/>
  <c r="A43" i="109" s="1"/>
  <c r="A17" i="104"/>
  <c r="A36" i="119"/>
  <c r="A32" i="110"/>
  <c r="A22" i="112"/>
  <c r="A23" i="108"/>
  <c r="A28" i="108" s="1"/>
  <c r="A17" i="105"/>
  <c r="A22" i="120"/>
  <c r="F64" i="102"/>
  <c r="F74" i="103"/>
  <c r="F69" i="103"/>
  <c r="F69" i="102"/>
  <c r="A22" i="102"/>
  <c r="F73" i="101"/>
  <c r="A13" i="101"/>
  <c r="F78" i="101"/>
  <c r="A18" i="101"/>
  <c r="F137" i="99"/>
  <c r="F132" i="99"/>
  <c r="F127" i="99"/>
  <c r="F122" i="99"/>
  <c r="F121" i="99"/>
  <c r="F120" i="99"/>
  <c r="F119" i="99"/>
  <c r="F114" i="99"/>
  <c r="F113" i="99"/>
  <c r="F112" i="99"/>
  <c r="F111" i="99"/>
  <c r="F106" i="99"/>
  <c r="F101" i="99"/>
  <c r="F96" i="99"/>
  <c r="F91" i="99"/>
  <c r="F86" i="99"/>
  <c r="F81" i="99"/>
  <c r="F75" i="99"/>
  <c r="F70" i="99"/>
  <c r="F65" i="99"/>
  <c r="F60" i="99"/>
  <c r="F55" i="99"/>
  <c r="F50" i="99"/>
  <c r="F45" i="99"/>
  <c r="F44" i="99"/>
  <c r="F39" i="99"/>
  <c r="F38" i="99"/>
  <c r="F33" i="99"/>
  <c r="F32" i="99"/>
  <c r="F31" i="99"/>
  <c r="F26" i="99"/>
  <c r="F25" i="99"/>
  <c r="F24" i="99"/>
  <c r="F19" i="99"/>
  <c r="F14" i="99"/>
  <c r="A12" i="99"/>
  <c r="F9" i="99"/>
  <c r="A7" i="99"/>
  <c r="A32" i="111" l="1"/>
  <c r="A33" i="108"/>
  <c r="A38" i="108" s="1"/>
  <c r="A32" i="120"/>
  <c r="A37" i="120"/>
  <c r="A32" i="112"/>
  <c r="A37" i="112" s="1"/>
  <c r="A32" i="118"/>
  <c r="A37" i="118" s="1"/>
  <c r="A42" i="118" s="1"/>
  <c r="A47" i="118" s="1"/>
  <c r="A22" i="104"/>
  <c r="A27" i="117"/>
  <c r="A37" i="117" s="1"/>
  <c r="A32" i="117"/>
  <c r="A27" i="120"/>
  <c r="A42" i="110"/>
  <c r="A47" i="110" s="1"/>
  <c r="A22" i="106"/>
  <c r="A27" i="106" s="1"/>
  <c r="A37" i="114"/>
  <c r="A41" i="113"/>
  <c r="A46" i="113" s="1"/>
  <c r="A37" i="113"/>
  <c r="A22" i="105"/>
  <c r="A56" i="119"/>
  <c r="A61" i="119" s="1"/>
  <c r="A66" i="119" s="1"/>
  <c r="A71" i="119" s="1"/>
  <c r="A41" i="119"/>
  <c r="A46" i="119" s="1"/>
  <c r="A51" i="119"/>
  <c r="A32" i="115"/>
  <c r="A22" i="107"/>
  <c r="A27" i="107" s="1"/>
  <c r="F71" i="102"/>
  <c r="G30" i="58" s="1"/>
  <c r="G9" i="58" s="1"/>
  <c r="F76" i="103"/>
  <c r="A27" i="102"/>
  <c r="F80" i="101"/>
  <c r="G13" i="100" s="1"/>
  <c r="G14" i="100" s="1"/>
  <c r="G6" i="100" s="1"/>
  <c r="G13" i="89" s="1"/>
  <c r="A22" i="101"/>
  <c r="A22" i="99"/>
  <c r="A17" i="99"/>
  <c r="F141" i="99"/>
  <c r="F143" i="99" s="1"/>
  <c r="G9" i="98" s="1"/>
  <c r="G13" i="98" s="1"/>
  <c r="G7" i="89" s="1"/>
  <c r="A47" i="120" l="1"/>
  <c r="A52" i="120" s="1"/>
  <c r="A43" i="108"/>
  <c r="A48" i="108" s="1"/>
  <c r="A42" i="117"/>
  <c r="A47" i="117" s="1"/>
  <c r="A42" i="112"/>
  <c r="A47" i="112"/>
  <c r="A52" i="112" s="1"/>
  <c r="A42" i="115"/>
  <c r="A27" i="104"/>
  <c r="A37" i="115"/>
  <c r="A47" i="115" s="1"/>
  <c r="A42" i="107"/>
  <c r="A47" i="114"/>
  <c r="A32" i="106"/>
  <c r="A37" i="106" s="1"/>
  <c r="A42" i="120"/>
  <c r="A27" i="105"/>
  <c r="A32" i="105" s="1"/>
  <c r="A37" i="105" s="1"/>
  <c r="A37" i="111"/>
  <c r="A32" i="107"/>
  <c r="A37" i="107"/>
  <c r="A42" i="114"/>
  <c r="G29" i="63"/>
  <c r="G9" i="63"/>
  <c r="A32" i="102"/>
  <c r="A42" i="102"/>
  <c r="A47" i="102" s="1"/>
  <c r="A37" i="102"/>
  <c r="A27" i="101"/>
  <c r="A29" i="99"/>
  <c r="A42" i="106" l="1"/>
  <c r="A47" i="106"/>
  <c r="A57" i="120"/>
  <c r="A42" i="105"/>
  <c r="A32" i="104"/>
  <c r="A37" i="104"/>
  <c r="A42" i="111"/>
  <c r="A62" i="120"/>
  <c r="A67" i="120" s="1"/>
  <c r="A52" i="102"/>
  <c r="A57" i="102"/>
  <c r="A62" i="102" s="1"/>
  <c r="A67" i="102" s="1"/>
  <c r="A33" i="101"/>
  <c r="A42" i="99"/>
  <c r="A48" i="99"/>
  <c r="A36" i="99"/>
  <c r="A48" i="111" l="1"/>
  <c r="A42" i="104"/>
  <c r="A47" i="104" s="1"/>
  <c r="A38" i="101"/>
  <c r="A60" i="101" s="1"/>
  <c r="A53" i="99"/>
  <c r="A53" i="111" l="1"/>
  <c r="A52" i="104"/>
  <c r="A43" i="101"/>
  <c r="A49" i="101"/>
  <c r="A54" i="101" s="1"/>
  <c r="A58" i="99"/>
  <c r="A58" i="111" l="1"/>
  <c r="A63" i="111"/>
  <c r="A59" i="104"/>
  <c r="A64" i="104"/>
  <c r="A70" i="104" s="1"/>
  <c r="A75" i="104" s="1"/>
  <c r="A80" i="104" s="1"/>
  <c r="A85" i="104" s="1"/>
  <c r="A90" i="104" s="1"/>
  <c r="A95" i="104" s="1"/>
  <c r="A104" i="104" s="1"/>
  <c r="A110" i="104" s="1"/>
  <c r="A115" i="104" s="1"/>
  <c r="A120" i="104" s="1"/>
  <c r="A125" i="104" s="1"/>
  <c r="A76" i="101"/>
  <c r="A66" i="101"/>
  <c r="A71" i="101" s="1"/>
  <c r="A63" i="99"/>
  <c r="A68" i="99"/>
  <c r="A68" i="111" l="1"/>
  <c r="A74" i="111" s="1"/>
  <c r="A81" i="111" s="1"/>
  <c r="A86" i="111" s="1"/>
  <c r="A91" i="111" s="1"/>
  <c r="A96" i="111" s="1"/>
  <c r="A101" i="111" s="1"/>
  <c r="A106" i="111" s="1"/>
  <c r="A111" i="111" s="1"/>
  <c r="A116" i="111" s="1"/>
  <c r="A121" i="111" s="1"/>
  <c r="A73" i="99"/>
  <c r="A78" i="99" s="1"/>
  <c r="A84" i="99" s="1"/>
  <c r="A89" i="99" s="1"/>
  <c r="A94" i="99" s="1"/>
  <c r="A99" i="99" s="1"/>
  <c r="A104" i="99" s="1"/>
  <c r="A109" i="99" s="1"/>
  <c r="A117" i="99" s="1"/>
  <c r="A125" i="99" s="1"/>
  <c r="A130" i="99" s="1"/>
  <c r="A140" i="99" s="1"/>
  <c r="F167" i="97" l="1"/>
  <c r="F166" i="97"/>
  <c r="F165" i="97"/>
  <c r="F164" i="97"/>
  <c r="F158" i="97"/>
  <c r="F157" i="97"/>
  <c r="F151" i="97"/>
  <c r="F150" i="97"/>
  <c r="F144" i="97"/>
  <c r="F139" i="97"/>
  <c r="F138" i="97"/>
  <c r="F133" i="97"/>
  <c r="F132" i="97"/>
  <c r="F131" i="97"/>
  <c r="F126" i="97"/>
  <c r="F121" i="97"/>
  <c r="F116" i="97"/>
  <c r="F110" i="97"/>
  <c r="F103" i="97"/>
  <c r="F96" i="97"/>
  <c r="F95" i="97"/>
  <c r="F89" i="97"/>
  <c r="F83" i="97"/>
  <c r="F82" i="97"/>
  <c r="F76" i="97"/>
  <c r="F75" i="97"/>
  <c r="F70" i="97"/>
  <c r="F65" i="97"/>
  <c r="F64" i="97"/>
  <c r="F63" i="97"/>
  <c r="F58" i="97"/>
  <c r="F53" i="97"/>
  <c r="F48" i="97"/>
  <c r="F42" i="97"/>
  <c r="F36" i="97"/>
  <c r="F30" i="97"/>
  <c r="F24" i="97"/>
  <c r="F18" i="97"/>
  <c r="F10" i="97"/>
  <c r="A6" i="97"/>
  <c r="F172" i="97" l="1"/>
  <c r="F174" i="97" s="1"/>
  <c r="G25" i="93" s="1"/>
  <c r="A33" i="97"/>
  <c r="A21" i="97"/>
  <c r="A13" i="97"/>
  <c r="A27" i="97"/>
  <c r="A39" i="97"/>
  <c r="A45" i="97" l="1"/>
  <c r="A51" i="97"/>
  <c r="A56" i="97"/>
  <c r="A61" i="97" l="1"/>
  <c r="A68" i="97" l="1"/>
  <c r="A73" i="97" l="1"/>
  <c r="A79" i="97"/>
  <c r="A92" i="97" s="1"/>
  <c r="A86" i="97"/>
  <c r="A99" i="97" l="1"/>
  <c r="A113" i="97" s="1"/>
  <c r="A119" i="97" s="1"/>
  <c r="A124" i="97" s="1"/>
  <c r="A129" i="97" s="1"/>
  <c r="A136" i="97" s="1"/>
  <c r="A142" i="97" s="1"/>
  <c r="A147" i="97" s="1"/>
  <c r="A154" i="97" s="1"/>
  <c r="A161" i="97" s="1"/>
  <c r="A170" i="97" s="1"/>
  <c r="A106" i="97"/>
  <c r="A6" i="96" l="1"/>
  <c r="F10" i="96"/>
  <c r="A13" i="96"/>
  <c r="A21" i="96" s="1"/>
  <c r="F18" i="96"/>
  <c r="F24" i="96"/>
  <c r="F30" i="96"/>
  <c r="F36" i="96"/>
  <c r="F42" i="96"/>
  <c r="F47" i="96"/>
  <c r="F48" i="96"/>
  <c r="F49" i="96"/>
  <c r="F54" i="96"/>
  <c r="F55" i="96"/>
  <c r="F60" i="96"/>
  <c r="F65" i="96"/>
  <c r="F71" i="96"/>
  <c r="F72" i="96"/>
  <c r="F78" i="96"/>
  <c r="F84" i="96"/>
  <c r="F90" i="96"/>
  <c r="F96" i="96"/>
  <c r="F102" i="96"/>
  <c r="F103" i="96"/>
  <c r="F104" i="96"/>
  <c r="F109" i="96"/>
  <c r="F114" i="96"/>
  <c r="F119" i="96"/>
  <c r="F124" i="96"/>
  <c r="F129" i="96"/>
  <c r="F134" i="96"/>
  <c r="F140" i="96"/>
  <c r="F141" i="96"/>
  <c r="A6" i="95"/>
  <c r="F10" i="95"/>
  <c r="F18" i="95"/>
  <c r="F26" i="95"/>
  <c r="F32" i="95"/>
  <c r="F38" i="95"/>
  <c r="F44" i="95"/>
  <c r="F50" i="95"/>
  <c r="F55" i="95"/>
  <c r="F60" i="95"/>
  <c r="F61" i="95"/>
  <c r="F62" i="95"/>
  <c r="F67" i="95"/>
  <c r="F72" i="95"/>
  <c r="F73" i="95"/>
  <c r="F79" i="95"/>
  <c r="F86" i="95"/>
  <c r="F93" i="95"/>
  <c r="F100" i="95"/>
  <c r="F105" i="95"/>
  <c r="F110" i="95"/>
  <c r="F115" i="95"/>
  <c r="F120" i="95"/>
  <c r="F125" i="95"/>
  <c r="F131" i="95"/>
  <c r="F132" i="95"/>
  <c r="F220" i="94"/>
  <c r="F214" i="94"/>
  <c r="F213" i="94"/>
  <c r="F212" i="94"/>
  <c r="F206" i="94"/>
  <c r="F201" i="94"/>
  <c r="F200" i="94"/>
  <c r="F199" i="94"/>
  <c r="F194" i="94"/>
  <c r="F193" i="94"/>
  <c r="F192" i="94"/>
  <c r="F187" i="94"/>
  <c r="F182" i="94"/>
  <c r="F177" i="94"/>
  <c r="F176" i="94"/>
  <c r="F170" i="94"/>
  <c r="F164" i="94"/>
  <c r="F158" i="94"/>
  <c r="F151" i="94"/>
  <c r="F145" i="94"/>
  <c r="F139" i="94"/>
  <c r="F133" i="94"/>
  <c r="F132" i="94"/>
  <c r="F126" i="94"/>
  <c r="F125" i="94"/>
  <c r="F119" i="94"/>
  <c r="F118" i="94"/>
  <c r="F117" i="94"/>
  <c r="F111" i="94"/>
  <c r="F105" i="94"/>
  <c r="F99" i="94"/>
  <c r="F94" i="94"/>
  <c r="F89" i="94"/>
  <c r="F88" i="94"/>
  <c r="F83" i="94"/>
  <c r="F78" i="94"/>
  <c r="F73" i="94"/>
  <c r="F67" i="94"/>
  <c r="F61" i="94"/>
  <c r="F55" i="94"/>
  <c r="F49" i="94"/>
  <c r="F43" i="94"/>
  <c r="F35" i="94"/>
  <c r="F27" i="94"/>
  <c r="F19" i="94"/>
  <c r="A14" i="94"/>
  <c r="F11" i="94"/>
  <c r="A7" i="94"/>
  <c r="B26" i="93"/>
  <c r="B25" i="93"/>
  <c r="B16" i="93"/>
  <c r="B15" i="93"/>
  <c r="F146" i="96" l="1"/>
  <c r="F148" i="96" s="1"/>
  <c r="G26" i="93" s="1"/>
  <c r="G30" i="93" s="1"/>
  <c r="G8" i="93" s="1"/>
  <c r="F137" i="95"/>
  <c r="F139" i="95" s="1"/>
  <c r="G16" i="93" s="1"/>
  <c r="A27" i="96"/>
  <c r="A33" i="96"/>
  <c r="A13" i="95"/>
  <c r="A30" i="94"/>
  <c r="A22" i="94"/>
  <c r="F225" i="94"/>
  <c r="F227" i="94" s="1"/>
  <c r="G15" i="93" s="1"/>
  <c r="G20" i="93" l="1"/>
  <c r="G7" i="93" s="1"/>
  <c r="G6" i="93" s="1"/>
  <c r="G6" i="89" s="1"/>
  <c r="A39" i="96"/>
  <c r="A45" i="96"/>
  <c r="A21" i="95"/>
  <c r="A35" i="95"/>
  <c r="A41" i="95" s="1"/>
  <c r="A29" i="95"/>
  <c r="A38" i="94"/>
  <c r="A52" i="96" l="1"/>
  <c r="A47" i="95"/>
  <c r="A65" i="95" s="1"/>
  <c r="A58" i="95"/>
  <c r="A70" i="95" s="1"/>
  <c r="A53" i="95"/>
  <c r="A52" i="94"/>
  <c r="A46" i="94"/>
  <c r="A58" i="96" l="1"/>
  <c r="A76" i="95"/>
  <c r="A82" i="95" s="1"/>
  <c r="A58" i="94"/>
  <c r="A63" i="96" l="1"/>
  <c r="A89" i="95"/>
  <c r="A96" i="95" s="1"/>
  <c r="A64" i="94"/>
  <c r="A68" i="96" l="1"/>
  <c r="A103" i="95"/>
  <c r="A108" i="95" s="1"/>
  <c r="A113" i="95" s="1"/>
  <c r="A118" i="95" s="1"/>
  <c r="A123" i="95" s="1"/>
  <c r="A70" i="94"/>
  <c r="A75" i="96" l="1"/>
  <c r="A81" i="96"/>
  <c r="A99" i="96" s="1"/>
  <c r="A107" i="96" s="1"/>
  <c r="A112" i="96" s="1"/>
  <c r="A117" i="96" s="1"/>
  <c r="A122" i="96" s="1"/>
  <c r="A127" i="96" s="1"/>
  <c r="A132" i="96" s="1"/>
  <c r="A137" i="96" s="1"/>
  <c r="A144" i="96" s="1"/>
  <c r="A87" i="96"/>
  <c r="A93" i="96" s="1"/>
  <c r="A128" i="95"/>
  <c r="A135" i="95" s="1"/>
  <c r="A76" i="94"/>
  <c r="A81" i="94"/>
  <c r="A86" i="94" s="1"/>
  <c r="A92" i="94" s="1"/>
  <c r="A97" i="94" s="1"/>
  <c r="A102" i="94" l="1"/>
  <c r="A108" i="94"/>
  <c r="A114" i="94" s="1"/>
  <c r="A122" i="94" s="1"/>
  <c r="A129" i="94" s="1"/>
  <c r="A136" i="94" s="1"/>
  <c r="A142" i="94" s="1"/>
  <c r="A148" i="94" s="1"/>
  <c r="A154" i="94" s="1"/>
  <c r="A161" i="94" s="1"/>
  <c r="A167" i="94" s="1"/>
  <c r="A173" i="94" s="1"/>
  <c r="A180" i="94" s="1"/>
  <c r="A185" i="94" s="1"/>
  <c r="A190" i="94" s="1"/>
  <c r="A197" i="94" s="1"/>
  <c r="A204" i="94" s="1"/>
  <c r="A209" i="94" s="1"/>
  <c r="A217" i="94" s="1"/>
  <c r="A223" i="94" s="1"/>
  <c r="G10" i="69" l="1"/>
  <c r="G39" i="69" l="1"/>
  <c r="G9" i="69" s="1"/>
  <c r="F60" i="90" l="1"/>
  <c r="F55" i="90"/>
  <c r="F50" i="90"/>
  <c r="F45" i="90"/>
  <c r="F40" i="90"/>
  <c r="F35" i="90"/>
  <c r="F34" i="90"/>
  <c r="F29" i="90"/>
  <c r="F24" i="90"/>
  <c r="F19" i="90"/>
  <c r="F14" i="90"/>
  <c r="F9" i="90"/>
  <c r="A7" i="90"/>
  <c r="F65" i="90" l="1"/>
  <c r="F70" i="90"/>
  <c r="A12" i="90"/>
  <c r="A17" i="90" s="1"/>
  <c r="F72" i="90" l="1"/>
  <c r="G18" i="52" s="1"/>
  <c r="A22" i="90"/>
  <c r="A27" i="90" s="1"/>
  <c r="A32" i="90" s="1"/>
  <c r="A38" i="90" l="1"/>
  <c r="A43" i="90"/>
  <c r="A48" i="90" l="1"/>
  <c r="A53" i="90" s="1"/>
  <c r="A58" i="90" l="1"/>
  <c r="A63" i="90" s="1"/>
  <c r="A68" i="90" s="1"/>
  <c r="G32" i="69" l="1"/>
  <c r="G8" i="69" s="1"/>
  <c r="G6" i="69" l="1"/>
  <c r="G12" i="89" s="1"/>
  <c r="F44" i="68" l="1"/>
  <c r="F39" i="68"/>
  <c r="F34" i="68"/>
  <c r="F29" i="68"/>
  <c r="F24" i="68"/>
  <c r="F19" i="68"/>
  <c r="F14" i="68"/>
  <c r="A12" i="68"/>
  <c r="F9" i="68"/>
  <c r="A7" i="68"/>
  <c r="F39" i="67"/>
  <c r="F35" i="67"/>
  <c r="F25" i="67"/>
  <c r="F21" i="67"/>
  <c r="F17" i="67"/>
  <c r="F13" i="67"/>
  <c r="A11" i="67"/>
  <c r="F9" i="67"/>
  <c r="A7" i="67"/>
  <c r="F49" i="65"/>
  <c r="F44" i="65"/>
  <c r="F39" i="65"/>
  <c r="F34" i="65"/>
  <c r="F29" i="65"/>
  <c r="F24" i="65"/>
  <c r="F19" i="65"/>
  <c r="F14" i="65"/>
  <c r="A12" i="65"/>
  <c r="F9" i="65"/>
  <c r="A7" i="65"/>
  <c r="F48" i="64"/>
  <c r="F44" i="64"/>
  <c r="F39" i="64"/>
  <c r="F34" i="64"/>
  <c r="F29" i="64"/>
  <c r="F24" i="64"/>
  <c r="F19" i="64"/>
  <c r="F14" i="64"/>
  <c r="F9" i="64"/>
  <c r="A7" i="64"/>
  <c r="F43" i="67" l="1"/>
  <c r="F47" i="67"/>
  <c r="F49" i="67" s="1"/>
  <c r="G22" i="63" s="1"/>
  <c r="F54" i="65"/>
  <c r="F56" i="65" s="1"/>
  <c r="G16" i="63" s="1"/>
  <c r="F53" i="64"/>
  <c r="F55" i="64" s="1"/>
  <c r="G15" i="63" s="1"/>
  <c r="F49" i="68"/>
  <c r="F51" i="68" s="1"/>
  <c r="G23" i="63" s="1"/>
  <c r="A17" i="68"/>
  <c r="A22" i="68" s="1"/>
  <c r="A27" i="68" s="1"/>
  <c r="A19" i="67"/>
  <c r="A23" i="67" s="1"/>
  <c r="A15" i="67"/>
  <c r="A17" i="65"/>
  <c r="A12" i="64"/>
  <c r="G17" i="63" l="1"/>
  <c r="G7" i="63" s="1"/>
  <c r="G24" i="63"/>
  <c r="G8" i="63" s="1"/>
  <c r="A32" i="68"/>
  <c r="A37" i="68"/>
  <c r="A27" i="67"/>
  <c r="A22" i="65"/>
  <c r="A17" i="64"/>
  <c r="G6" i="63" l="1"/>
  <c r="A42" i="68"/>
  <c r="A47" i="68" s="1"/>
  <c r="A37" i="67"/>
  <c r="A41" i="67" s="1"/>
  <c r="A27" i="65"/>
  <c r="A22" i="64"/>
  <c r="G11" i="89" l="1"/>
  <c r="A45" i="67"/>
  <c r="A32" i="65"/>
  <c r="A37" i="65" s="1"/>
  <c r="A27" i="64"/>
  <c r="A32" i="64"/>
  <c r="A37" i="64" l="1"/>
  <c r="A42" i="65"/>
  <c r="A42" i="64"/>
  <c r="A47" i="65" l="1"/>
  <c r="A52" i="65" s="1"/>
  <c r="A46" i="64"/>
  <c r="A51" i="64" s="1"/>
  <c r="F43" i="62" l="1"/>
  <c r="F38" i="62"/>
  <c r="F33" i="62"/>
  <c r="F28" i="62"/>
  <c r="F23" i="62"/>
  <c r="F18" i="62"/>
  <c r="F13" i="62"/>
  <c r="A11" i="62"/>
  <c r="F38" i="61"/>
  <c r="F33" i="61"/>
  <c r="F28" i="61"/>
  <c r="F23" i="61"/>
  <c r="F18" i="61"/>
  <c r="F13" i="61"/>
  <c r="A11" i="61"/>
  <c r="F53" i="60"/>
  <c r="F48" i="60"/>
  <c r="F43" i="60"/>
  <c r="F38" i="60"/>
  <c r="F33" i="60"/>
  <c r="F28" i="60"/>
  <c r="F23" i="60"/>
  <c r="F18" i="60"/>
  <c r="F13" i="60"/>
  <c r="F58" i="60" s="1"/>
  <c r="A11" i="60"/>
  <c r="F84" i="59"/>
  <c r="F79" i="59"/>
  <c r="F74" i="59"/>
  <c r="F69" i="59"/>
  <c r="F64" i="59"/>
  <c r="F59" i="59"/>
  <c r="F54" i="59"/>
  <c r="F49" i="59"/>
  <c r="F44" i="59"/>
  <c r="F39" i="59"/>
  <c r="F34" i="59"/>
  <c r="F29" i="59"/>
  <c r="F24" i="59"/>
  <c r="F19" i="59"/>
  <c r="F14" i="59"/>
  <c r="F9" i="59"/>
  <c r="A7" i="59"/>
  <c r="A12" i="59" s="1"/>
  <c r="F48" i="62" l="1"/>
  <c r="F43" i="61"/>
  <c r="F48" i="61"/>
  <c r="F94" i="59"/>
  <c r="A21" i="62"/>
  <c r="F53" i="62"/>
  <c r="A16" i="62"/>
  <c r="A26" i="62"/>
  <c r="A21" i="61"/>
  <c r="A16" i="61"/>
  <c r="F63" i="60"/>
  <c r="F9" i="60" s="1"/>
  <c r="E7" i="60" s="1"/>
  <c r="F7" i="60" s="1"/>
  <c r="G22" i="58" s="1"/>
  <c r="A16" i="60"/>
  <c r="F89" i="59"/>
  <c r="F99" i="59"/>
  <c r="A17" i="59"/>
  <c r="F9" i="62" l="1"/>
  <c r="E7" i="62" s="1"/>
  <c r="F7" i="62" s="1"/>
  <c r="G24" i="58" s="1"/>
  <c r="F9" i="61"/>
  <c r="E7" i="61" s="1"/>
  <c r="F7" i="61" s="1"/>
  <c r="G23" i="58" s="1"/>
  <c r="F101" i="59"/>
  <c r="G17" i="58" s="1"/>
  <c r="G18" i="58" s="1"/>
  <c r="G7" i="58" s="1"/>
  <c r="A31" i="62"/>
  <c r="A41" i="62" s="1"/>
  <c r="A36" i="62"/>
  <c r="A26" i="61"/>
  <c r="A31" i="61"/>
  <c r="A21" i="60"/>
  <c r="A26" i="60"/>
  <c r="A22" i="59"/>
  <c r="G25" i="58" l="1"/>
  <c r="G8" i="58" s="1"/>
  <c r="G10" i="58" s="1"/>
  <c r="G6" i="58"/>
  <c r="G10" i="89" s="1"/>
  <c r="A46" i="62"/>
  <c r="A51" i="62" s="1"/>
  <c r="A36" i="61"/>
  <c r="A41" i="61"/>
  <c r="A31" i="60"/>
  <c r="A41" i="60" s="1"/>
  <c r="A27" i="59"/>
  <c r="A32" i="59" s="1"/>
  <c r="A46" i="61" l="1"/>
  <c r="A36" i="60"/>
  <c r="A46" i="60" s="1"/>
  <c r="A37" i="59"/>
  <c r="A42" i="59" s="1"/>
  <c r="A51" i="60" l="1"/>
  <c r="A56" i="60" s="1"/>
  <c r="A61" i="60"/>
  <c r="A47" i="59"/>
  <c r="A52" i="59" s="1"/>
  <c r="A57" i="59"/>
  <c r="A77" i="59"/>
  <c r="A62" i="59" l="1"/>
  <c r="A67" i="59" s="1"/>
  <c r="A72" i="59" s="1"/>
  <c r="A82" i="59" l="1"/>
  <c r="A87" i="59" s="1"/>
  <c r="A92" i="59" s="1"/>
  <c r="A97" i="59" s="1"/>
  <c r="F48" i="57"/>
  <c r="F43" i="57"/>
  <c r="F38" i="57"/>
  <c r="F33" i="57"/>
  <c r="F28" i="57"/>
  <c r="F23" i="57"/>
  <c r="F18" i="57"/>
  <c r="F13" i="57"/>
  <c r="A11" i="57"/>
  <c r="F49" i="56"/>
  <c r="F44" i="56"/>
  <c r="F39" i="56"/>
  <c r="F34" i="56"/>
  <c r="F29" i="56"/>
  <c r="F24" i="56"/>
  <c r="F19" i="56"/>
  <c r="F14" i="56"/>
  <c r="A12" i="56"/>
  <c r="F9" i="56"/>
  <c r="A7" i="56"/>
  <c r="F54" i="55"/>
  <c r="F49" i="55"/>
  <c r="F44" i="55"/>
  <c r="F39" i="55"/>
  <c r="F34" i="55"/>
  <c r="F29" i="55"/>
  <c r="F24" i="55"/>
  <c r="F19" i="55"/>
  <c r="F14" i="55"/>
  <c r="A12" i="55"/>
  <c r="F9" i="55"/>
  <c r="A7" i="55"/>
  <c r="A7" i="54"/>
  <c r="F9" i="54"/>
  <c r="A12" i="54"/>
  <c r="A17" i="54" s="1"/>
  <c r="F14" i="54"/>
  <c r="F19" i="54"/>
  <c r="F24" i="54"/>
  <c r="F25" i="54"/>
  <c r="F30" i="54"/>
  <c r="F35" i="54"/>
  <c r="F36" i="54"/>
  <c r="F41" i="54"/>
  <c r="F46" i="54"/>
  <c r="F53" i="54"/>
  <c r="F54" i="54"/>
  <c r="F59" i="54"/>
  <c r="F64" i="54"/>
  <c r="F69" i="54"/>
  <c r="F70" i="54"/>
  <c r="F75" i="54"/>
  <c r="F75" i="53"/>
  <c r="F70" i="53"/>
  <c r="F69" i="53"/>
  <c r="F64" i="53"/>
  <c r="F59" i="53"/>
  <c r="F54" i="53"/>
  <c r="F45" i="53"/>
  <c r="F44" i="53"/>
  <c r="F39" i="53"/>
  <c r="F34" i="53"/>
  <c r="F29" i="53"/>
  <c r="F24" i="53"/>
  <c r="F19" i="53"/>
  <c r="F14" i="53"/>
  <c r="F9" i="53"/>
  <c r="A7" i="53"/>
  <c r="A12" i="53" s="1"/>
  <c r="F26" i="52"/>
  <c r="F54" i="56" l="1"/>
  <c r="F59" i="56"/>
  <c r="F64" i="55"/>
  <c r="F59" i="55"/>
  <c r="F80" i="54"/>
  <c r="F84" i="54"/>
  <c r="F53" i="57"/>
  <c r="F58" i="57"/>
  <c r="A16" i="57"/>
  <c r="A17" i="56"/>
  <c r="A17" i="55"/>
  <c r="A22" i="55" s="1"/>
  <c r="A22" i="54"/>
  <c r="A28" i="54" s="1"/>
  <c r="F79" i="53"/>
  <c r="F84" i="53"/>
  <c r="A17" i="53"/>
  <c r="F86" i="54" l="1"/>
  <c r="G17" i="52" s="1"/>
  <c r="F86" i="53"/>
  <c r="G16" i="52" s="1"/>
  <c r="F66" i="55"/>
  <c r="G19" i="52" s="1"/>
  <c r="F9" i="57"/>
  <c r="F61" i="56"/>
  <c r="G20" i="52" s="1"/>
  <c r="A21" i="57"/>
  <c r="A26" i="57"/>
  <c r="A22" i="56"/>
  <c r="A27" i="56" s="1"/>
  <c r="A27" i="55"/>
  <c r="A33" i="54"/>
  <c r="A22" i="53"/>
  <c r="E7" i="57" l="1"/>
  <c r="F7" i="57" s="1"/>
  <c r="G26" i="52" s="1"/>
  <c r="G27" i="52" s="1"/>
  <c r="G8" i="52" s="1"/>
  <c r="G21" i="52"/>
  <c r="G7" i="52" s="1"/>
  <c r="A32" i="56"/>
  <c r="A31" i="57"/>
  <c r="A37" i="56"/>
  <c r="A32" i="55"/>
  <c r="A39" i="54"/>
  <c r="A27" i="53"/>
  <c r="A32" i="53" s="1"/>
  <c r="G6" i="52" l="1"/>
  <c r="G9" i="89" s="1"/>
  <c r="A36" i="57"/>
  <c r="A42" i="56"/>
  <c r="A37" i="55"/>
  <c r="A44" i="54"/>
  <c r="A37" i="53"/>
  <c r="A41" i="57" l="1"/>
  <c r="A46" i="57" s="1"/>
  <c r="A51" i="57" s="1"/>
  <c r="A56" i="57" s="1"/>
  <c r="A47" i="56"/>
  <c r="A52" i="56" s="1"/>
  <c r="A57" i="56" s="1"/>
  <c r="A42" i="55"/>
  <c r="A47" i="55" s="1"/>
  <c r="A51" i="54"/>
  <c r="A42" i="53"/>
  <c r="A52" i="55" l="1"/>
  <c r="A57" i="55" s="1"/>
  <c r="A62" i="55" s="1"/>
  <c r="A57" i="54"/>
  <c r="A52" i="53"/>
  <c r="A57" i="53" s="1"/>
  <c r="A62" i="53" s="1"/>
  <c r="A67" i="53" s="1"/>
  <c r="A62" i="54" l="1"/>
  <c r="A67" i="54" s="1"/>
  <c r="A73" i="53"/>
  <c r="A77" i="53"/>
  <c r="A82" i="53" s="1"/>
  <c r="A73" i="54" l="1"/>
  <c r="A78" i="54" s="1"/>
  <c r="A82" i="54" s="1"/>
  <c r="B11" i="42" l="1"/>
  <c r="B10" i="42"/>
  <c r="F136" i="49" l="1"/>
  <c r="F129" i="49"/>
  <c r="F119" i="49"/>
  <c r="F96" i="49"/>
  <c r="F89" i="49"/>
  <c r="F82" i="49"/>
  <c r="F49" i="49" l="1"/>
  <c r="F48" i="49"/>
  <c r="F148" i="49" l="1"/>
  <c r="F142" i="49"/>
  <c r="F137" i="49"/>
  <c r="F131" i="49"/>
  <c r="F130" i="49"/>
  <c r="F124" i="49"/>
  <c r="F113" i="49"/>
  <c r="F108" i="49"/>
  <c r="F102" i="49"/>
  <c r="F90" i="49"/>
  <c r="F83" i="49"/>
  <c r="F76" i="49"/>
  <c r="F71" i="49"/>
  <c r="F70" i="49"/>
  <c r="F65" i="49"/>
  <c r="F60" i="49"/>
  <c r="F55" i="49"/>
  <c r="F42" i="49"/>
  <c r="F36" i="49"/>
  <c r="F30" i="49"/>
  <c r="F24" i="49"/>
  <c r="F16" i="49"/>
  <c r="F9" i="49"/>
  <c r="A6" i="49"/>
  <c r="F58" i="1"/>
  <c r="F43" i="1"/>
  <c r="F38" i="1"/>
  <c r="F153" i="49" l="1"/>
  <c r="F155" i="49" s="1"/>
  <c r="G11" i="42" s="1"/>
  <c r="A12" i="49" l="1"/>
  <c r="F64" i="1" l="1"/>
  <c r="F53" i="1"/>
  <c r="F48" i="1"/>
  <c r="F33" i="1"/>
  <c r="F28" i="1"/>
  <c r="F22" i="1"/>
  <c r="F16" i="1"/>
  <c r="F10" i="1"/>
  <c r="F69" i="1" l="1"/>
  <c r="F71" i="1" s="1"/>
  <c r="A19" i="49"/>
  <c r="G10" i="42" l="1"/>
  <c r="A7" i="1" l="1"/>
  <c r="A27" i="49" l="1"/>
  <c r="A13" i="1"/>
  <c r="A19" i="1" s="1"/>
  <c r="A25" i="1" s="1"/>
  <c r="A31" i="1" s="1"/>
  <c r="A36" i="1" s="1"/>
  <c r="A41" i="1" s="1"/>
  <c r="A46" i="1" s="1"/>
  <c r="A51" i="1" s="1"/>
  <c r="A56" i="1" s="1"/>
  <c r="G13" i="42"/>
  <c r="G5" i="89" s="1"/>
  <c r="G8" i="89" s="1"/>
  <c r="G15" i="89" s="1"/>
  <c r="A33" i="49" l="1"/>
  <c r="A61" i="1"/>
  <c r="A67" i="1" s="1"/>
  <c r="A39" i="49" l="1"/>
  <c r="A45" i="49" s="1"/>
  <c r="A52" i="49" l="1"/>
  <c r="A58" i="49" l="1"/>
  <c r="A63" i="49" s="1"/>
  <c r="A68" i="49" s="1"/>
  <c r="A74" i="49" s="1"/>
  <c r="A79" i="49" l="1"/>
  <c r="A86" i="49" s="1"/>
  <c r="A93" i="49" s="1"/>
  <c r="A99" i="49" s="1"/>
  <c r="A105" i="49" l="1"/>
  <c r="A111" i="49" l="1"/>
  <c r="A116" i="49" s="1"/>
  <c r="A122" i="49" s="1"/>
  <c r="A127" i="49" s="1"/>
  <c r="A134" i="49" s="1"/>
  <c r="A140" i="49" s="1"/>
  <c r="A145" i="49" s="1"/>
  <c r="A151" i="49" s="1"/>
</calcChain>
</file>

<file path=xl/sharedStrings.xml><?xml version="1.0" encoding="utf-8"?>
<sst xmlns="http://schemas.openxmlformats.org/spreadsheetml/2006/main" count="3298" uniqueCount="694">
  <si>
    <t>Z. ŠT.</t>
  </si>
  <si>
    <t>kos</t>
  </si>
  <si>
    <t xml:space="preserve">R E K A P I T U L A C I J A </t>
  </si>
  <si>
    <t>investicija</t>
  </si>
  <si>
    <t>( m )</t>
  </si>
  <si>
    <t>KOLIČINA</t>
  </si>
  <si>
    <t>ENOTA</t>
  </si>
  <si>
    <t xml:space="preserve">
OPIS POSTAVKE
</t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</si>
  <si>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</si>
  <si>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</si>
  <si>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</si>
  <si>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</si>
  <si>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</si>
  <si>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r>
      <t>m</t>
    </r>
    <r>
      <rPr>
        <vertAlign val="superscript"/>
        <sz val="10"/>
        <rFont val="Arial"/>
        <family val="2"/>
        <charset val="238"/>
      </rPr>
      <t>2</t>
    </r>
  </si>
  <si>
    <t>št.</t>
  </si>
  <si>
    <t>m</t>
  </si>
  <si>
    <t>Nepredvidena dela</t>
  </si>
  <si>
    <t>OZN.</t>
  </si>
  <si>
    <t>vrednost
( EUR )</t>
  </si>
  <si>
    <t>Objekt:</t>
  </si>
  <si>
    <t>trasa in lokacija</t>
  </si>
  <si>
    <t>oznaka vročevoda</t>
  </si>
  <si>
    <t>dolžina
vročevoda</t>
  </si>
  <si>
    <t>kpl</t>
  </si>
  <si>
    <t>STROJNA DELA</t>
  </si>
  <si>
    <t>5.2 STROJNA DELA</t>
  </si>
  <si>
    <t>Predizolirana cev</t>
  </si>
  <si>
    <t>Predizolirana fleksibilna cev</t>
  </si>
  <si>
    <t>Predizolirana fleksibilna cev
Predizolirana flesibilna cev za transport vroče vode do 130°C, izdelana po zahtevah SIST EN 15632-4.
Cev za prenos medija:
jeklena varjena cev, izdelana po zahtevah SIST EN 10305, material E195 ali ustrezna.
Izolacijski material:
Delno gibljiva poliuretanska pena (PUR), primerna za delovno temperaturo do 130° C. 
toplotna prevodnost &lt; 0,03 W/mK 
Zaščitna cev:
Cev iz polietilena LPDE, popolnoma nepropustna za vodo, notranjost cevi posebno obdelana za doseganje trdne povezave z izolacijo.
toplotna prevodnost &lt; 0,43 W/mK 
Dobavljena v kolutu dolžine 50 ali 100 m.</t>
  </si>
  <si>
    <t>Dobava - montaža</t>
  </si>
  <si>
    <t>Dimenzija cevi: (28 x 2,0 mm) / 90</t>
  </si>
  <si>
    <t xml:space="preserve">Sestav materiala enak kot za ravne cevi. </t>
  </si>
  <si>
    <t>Predizoliran reducirni kos</t>
  </si>
  <si>
    <t>Dobava in montaža</t>
  </si>
  <si>
    <t>Zaključna kapa</t>
  </si>
  <si>
    <t>Labirintno zidno tesnilo</t>
  </si>
  <si>
    <t>Spojka</t>
  </si>
  <si>
    <t xml:space="preserve">Predizolirana cev za transport vroče vode do 130° C, izdelana po standardu SIST EN 253 za daljinsko ogrevanje, z vgrajenima žicama za kontrolo vlažnosti in lokacijo napake na cevovodu.
SERIJA 2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</si>
  <si>
    <t>SERIJA 2</t>
  </si>
  <si>
    <t>DN 40 (48,3 x 2,6 mm) / 125</t>
  </si>
  <si>
    <t>DN 40 / 125</t>
  </si>
  <si>
    <r>
      <t xml:space="preserve">Labirintno zidno tesnilo za vgradnjo v zid pri prehodu predizolirane cevi skozi zid, izdelano iz profilirane neoprenske gume.
</t>
    </r>
    <r>
      <rPr>
        <b/>
        <sz val="10"/>
        <rFont val="Arial"/>
        <family val="2"/>
        <charset val="238"/>
      </rPr>
      <t>Serija 2</t>
    </r>
  </si>
  <si>
    <t>DN 40 / 125-158</t>
  </si>
  <si>
    <t>Termostezna spojka za izolacijo in tesnenje varjenih spojev, za zalivanje s PU peno, izdelana po standardu SIST EN489 za spoje predizoliranih cevi za daljinsko ogrevanje. Dodatno tesnenje polnilne izvrtine s tipsko preizkušeno zaplato ali termostezno manšeto.
Serija 2</t>
  </si>
  <si>
    <t>Elastična blazina</t>
  </si>
  <si>
    <t xml:space="preserve">Elastična blazina, izdelana iz polietilenske mehke pene, odporne na kemikalije, za prevzemanje raztezkov predizoliranih cevi. </t>
  </si>
  <si>
    <t>debeline S=40mm</t>
  </si>
  <si>
    <t>Merilna doza</t>
  </si>
  <si>
    <t xml:space="preserve">Merilna doza za povezavo žic za kontrolo vlage, vključno s silikonskim kablom. (ocenjena dolžina kabla je 10m) </t>
  </si>
  <si>
    <t>Izdelava zapisnika</t>
  </si>
  <si>
    <t>a) o meritvi upornosti žic po posameznih 
odsekih trase
b) o lokaciji in dolžini cevi z vgrajenimi
drugačnimi žicami (različne upornosti žic na dolžinski meter)
c) o meritvah vlažnosti v izolaciji cevovoda</t>
  </si>
  <si>
    <t>Demontaža izolacije</t>
  </si>
  <si>
    <t>50 mm</t>
  </si>
  <si>
    <t>Demontaža obstoječih cevovodov</t>
  </si>
  <si>
    <t>Demontaža in razrez obstoječih cevovodov, vključno odvoz na deponijo, in plačilo pristojbine.
Cena na dolžino trase (2 cevi).</t>
  </si>
  <si>
    <t>DN40</t>
  </si>
  <si>
    <t>Jeklena cev iz celega</t>
  </si>
  <si>
    <t>Jeklena cev iz celega, izdelana iz materiala P235TR1 (St. 37.0), dobavljena po SIST EN 10216-1 (DIN 2629/DIN2448), vključno z varilnim materialom.</t>
  </si>
  <si>
    <t xml:space="preserve">DN 20 (26,9 x 2,3 mm) </t>
  </si>
  <si>
    <t xml:space="preserve">DN 40 (48,3 x 2,6 mm) </t>
  </si>
  <si>
    <t>Jekleni lok iz celega, 90°</t>
  </si>
  <si>
    <t>Gladko krivljeni lok po SIST EN 10253 (DIN 2605), izdelan iz jeklene cevi iz celega, iz materiala P235TR1 (St. 37.0), oblika R=5D, vključno z varilnim materialom.</t>
  </si>
  <si>
    <t xml:space="preserve">DN 20 </t>
  </si>
  <si>
    <t xml:space="preserve">DN 40 </t>
  </si>
  <si>
    <t>Reducirni kos</t>
  </si>
  <si>
    <t>Reducirni kos po SIST EN 10253 (DIN 2616), izdelan iz jeklene cevi iz celega, material P235TR1 (St. 37.0), vključno z varilnim materialom.</t>
  </si>
  <si>
    <t>T - kos</t>
  </si>
  <si>
    <t>T - kos, izdelan po SIST EN 10253 (DIN 2615), material P235TR1 (St. 37.0), vključno varilni material.</t>
  </si>
  <si>
    <t>Odzračevalni lonec</t>
  </si>
  <si>
    <t>Odzračevalni lonec, izdelen iz jeklene cevi iz celega po SIST EN 10216-1 (DIN 2629/DIN2448), material P235TR1 (St.37.0), komplet z odzračevalno cevjo in varilnim materialom.</t>
  </si>
  <si>
    <t>Obešala</t>
  </si>
  <si>
    <t>Obešala, izdelana po priloženih risbah iz predpisanih materialov.</t>
  </si>
  <si>
    <t>DN 40 - 940</t>
  </si>
  <si>
    <t>Zaporni ventil</t>
  </si>
  <si>
    <t>Ravni zaporni ventil za vročo vodo temp. 130°C, vključno s protiprirobnicami, tesnili in vijaki, za nazivni tlak PN 16.
Ustreza KLINGER KVN ali ustrezen v skladu s Tehničnimi zahtevami JPE.</t>
  </si>
  <si>
    <t>DN65</t>
  </si>
  <si>
    <t>DN20</t>
  </si>
  <si>
    <t>Priklop</t>
  </si>
  <si>
    <t>Priklop na obstoječe vročevodno omrežje.</t>
  </si>
  <si>
    <t>Tlačni preizkus</t>
  </si>
  <si>
    <t xml:space="preserve">Enkratno tlačno preizkušanje in izpiranje cevovoda. </t>
  </si>
  <si>
    <t>Radiografija</t>
  </si>
  <si>
    <t xml:space="preserve">Radiografska kontrola zvarov (100% - po celotnem obodu).
</t>
  </si>
  <si>
    <t>DN 25</t>
  </si>
  <si>
    <t>DN 40</t>
  </si>
  <si>
    <t>Penetracijska kontrola zvara</t>
  </si>
  <si>
    <t>Penetracijska kontrola zvara (100% - po celotnem obodu).</t>
  </si>
  <si>
    <t>Površinska zaščita cevovodov</t>
  </si>
  <si>
    <t>Izolacija</t>
  </si>
  <si>
    <t>za cev DN 40, debelina 40 mm</t>
  </si>
  <si>
    <t xml:space="preserve">cevovoda s cevaki iz neomočljivega in negorljivega izolacijskega materiala, ojačanega z Al folijo. Toplotna prevodnost izolacijskega materiala λ pri 25°C ≤ 0,035 W/mK.
Zaščitni ovoj je izdelan iz Al pločevine, pritrjene s kniping vijaki. </t>
  </si>
  <si>
    <t>Nepredvidena dela, odobrena s strani nadzora in obračunana po analizi cen v skladu s kalkulativnimi elementi.</t>
  </si>
  <si>
    <t>Skupaj</t>
  </si>
  <si>
    <t>5.2</t>
  </si>
  <si>
    <t>5.2.1</t>
  </si>
  <si>
    <t>5.2.2</t>
  </si>
  <si>
    <t>SKUPINSKI PRIKLJUČNI VROČEVOD P481, DN40</t>
  </si>
  <si>
    <t>VROČEVODNI PRIKLJUČEK P-481, DN40/125, (28x2)/90</t>
  </si>
  <si>
    <t>MALA ULICA 1</t>
  </si>
  <si>
    <t>DN 40/25</t>
  </si>
  <si>
    <t>Demontaža obstoječe kratke vezi z zaporno armaturo</t>
  </si>
  <si>
    <t>Demontaža obstoječe kratke vezi z zapornim ventilom, vključno odvoz na deponijo in plačilo pristojbine.</t>
  </si>
  <si>
    <t>Dvakratno temeljno barvanje klasičnega dela cevovoda s temeljno barvo, primerno za temperaturo 130°C, po predhodnem čiščenju rje.</t>
  </si>
  <si>
    <t>Predizoliran reducirni kos za transport vroče vode do 130°C, izdelana po standardu SIST EN 448 za predizolirane fazonske kose za daljinsko ogrevanje, z vgrajenima žicama za kontrolo vlažnosti in lokacijo napake na cevovodu.</t>
  </si>
  <si>
    <t>DN 40 / DN 25</t>
  </si>
  <si>
    <r>
      <t xml:space="preserve">Zaključna kapa za predizolirano cev za transport vroče vode do 130°C, izdelane po standardu SIST EN489 za predizolirane cevne spojke za daljinsko ogrevanje.
</t>
    </r>
    <r>
      <rPr>
        <b/>
        <sz val="10"/>
        <rFont val="Arial"/>
        <family val="2"/>
        <charset val="238"/>
      </rPr>
      <t>Serija 2</t>
    </r>
  </si>
  <si>
    <t>Redukcijska spojka</t>
  </si>
  <si>
    <t>Termostezna redukcijska spojka za izolacijo in tesnenje varjenih spojev, za zalivanje s PU peno, izdelana po standardu SIST EN489 za spoje predizoliranih cevi za daljinsko ogrevanje. Dodatno tesnenje polnilne izvrtine s tipsko preizkušeno zaplato ali termostezno manšeto.
Serija 2</t>
  </si>
  <si>
    <t>Za spojitev cevi DN25/110 in (28x2)/90</t>
  </si>
  <si>
    <t>Za spojitev cevi (28x2)/90 in (28x2)/77</t>
  </si>
  <si>
    <t>30 mm</t>
  </si>
  <si>
    <t xml:space="preserve">R DN 25 / 20 </t>
  </si>
  <si>
    <t>Demontaža obstoječih predizoliranih zapornih armatur</t>
  </si>
  <si>
    <t>Demontaža obstoječih predizoliranih zapornih armatur, vključno odvoz na deponijo in plačilo pristojbine.</t>
  </si>
  <si>
    <t>DN65/140</t>
  </si>
  <si>
    <t>DN 20</t>
  </si>
  <si>
    <t>Demontaža obstoječe izolacije z vročevoda, vključno oplaščenje iz strešne lepenke ali Al pločevine, pritrdilni material ter transport na deponijo in plačilo pristojbine.
za cevi DN65</t>
  </si>
  <si>
    <t>DN 65 (76,1 x 2,9 mm) , H =120 mm</t>
  </si>
  <si>
    <t>GRADNJA SKUPINSKEGA PRIKLJUČKA TRUBARJEVA ULICA 11 - MALA ULICA 1</t>
  </si>
  <si>
    <t>VROČEVODNI PRIKLJUČKI</t>
  </si>
  <si>
    <t xml:space="preserve">S K U P A J : </t>
  </si>
  <si>
    <t>TRUBARJEVA CESTA 11 IN MALA ULICA 1</t>
  </si>
  <si>
    <t>P481</t>
  </si>
  <si>
    <t>4.0</t>
  </si>
  <si>
    <t xml:space="preserve">POPIS MATERIALA IN DEL S PREDRAČUNOM </t>
  </si>
  <si>
    <t>GRADBENA DELA</t>
  </si>
  <si>
    <t>4.2</t>
  </si>
  <si>
    <t>4.2.1</t>
  </si>
  <si>
    <t>4.2.2</t>
  </si>
  <si>
    <t>4.2.3</t>
  </si>
  <si>
    <t>4.2.4</t>
  </si>
  <si>
    <t>4.2.5</t>
  </si>
  <si>
    <t xml:space="preserve"> </t>
  </si>
  <si>
    <t>Tlačni preizkusi plinovoda, izvedeni po navodilih iz projekta, skupaj z izdelavo zapisnikov o preizkusih.</t>
  </si>
  <si>
    <t>Pomožna gradbena dela</t>
  </si>
  <si>
    <t>Pomožna gradbena dela, zarisovanje, vrtanje zidov, beljenje zidov, vzpostavitev v prvotno stanje.</t>
  </si>
  <si>
    <t>Cev iz materiala PE100- SDR 17</t>
  </si>
  <si>
    <t>Cev iz materiala PE100, po SIST EN 12007-2, SDR 17 skupaj z dodatkom za razrez.</t>
  </si>
  <si>
    <t>PE225x13,4</t>
  </si>
  <si>
    <t>Lok iz materiala PE100-90°</t>
  </si>
  <si>
    <t>Lok iz materiala PE100, 90°.</t>
  </si>
  <si>
    <t>PE225</t>
  </si>
  <si>
    <t>Obojka iz materiala PE100</t>
  </si>
  <si>
    <t>Obojka iz PE100 z vgrajeno elektro-uporovno žico, skupaj z varjenjem.</t>
  </si>
  <si>
    <t xml:space="preserve">PE225 </t>
  </si>
  <si>
    <t>Pozicijska tablica-armatura</t>
  </si>
  <si>
    <t>Pozicijska tablica po DIN 4065 za oznako armatur plinovoda, skupaj s pritrdilnim materialom in izmero.</t>
  </si>
  <si>
    <t>Tlačni preizkusi</t>
  </si>
  <si>
    <t>Prekinitev dobave plina</t>
  </si>
  <si>
    <t>Prekinitev dobave plina, ki ga opravi distributer plina.</t>
  </si>
  <si>
    <t>Prevezava plinovoda</t>
  </si>
  <si>
    <t>Prevezava novoprojektiranega plinovoda na obstoječe plinovodno omrežje, ki ga opravi distributer plina. (Obračun po dejanskih stroških distributerja!)</t>
  </si>
  <si>
    <t>kg</t>
  </si>
  <si>
    <t>SKUPAJ</t>
  </si>
  <si>
    <t>POC ŠKOFLJICA - KOMUNALNA OPREMA - II.faza</t>
  </si>
  <si>
    <t>I</t>
  </si>
  <si>
    <t xml:space="preserve">SKUPAJ </t>
  </si>
  <si>
    <t>II</t>
  </si>
  <si>
    <t>GLAVNI PLINOVODI</t>
  </si>
  <si>
    <t>III</t>
  </si>
  <si>
    <t xml:space="preserve">PLINSKI PRIKLJUČKI </t>
  </si>
  <si>
    <t>2.2 STROJNA DELA</t>
  </si>
  <si>
    <t>šifra plinovoda</t>
  </si>
  <si>
    <t>material plinovoda</t>
  </si>
  <si>
    <t>dimenzija
plinovoda</t>
  </si>
  <si>
    <t>dolžina
plinovoda</t>
  </si>
  <si>
    <t>2.2.1</t>
  </si>
  <si>
    <t>S-2321</t>
  </si>
  <si>
    <t xml:space="preserve"> PE100</t>
  </si>
  <si>
    <t>PE110x6.6
PE63x5.8</t>
  </si>
  <si>
    <t>129
22</t>
  </si>
  <si>
    <t>2.2.2</t>
  </si>
  <si>
    <t>S-2322</t>
  </si>
  <si>
    <t>189
142</t>
  </si>
  <si>
    <t>2.2.3</t>
  </si>
  <si>
    <t>S-2323</t>
  </si>
  <si>
    <t>PE63x5.8</t>
  </si>
  <si>
    <t>2.2.4</t>
  </si>
  <si>
    <t>S-2325</t>
  </si>
  <si>
    <t>2.2.5</t>
  </si>
  <si>
    <t>S-2328</t>
  </si>
  <si>
    <t>tip priključkov</t>
  </si>
  <si>
    <t>material / dimenzija
priključkov</t>
  </si>
  <si>
    <t>število priključkov</t>
  </si>
  <si>
    <t>( kos )</t>
  </si>
  <si>
    <t>2.2.6</t>
  </si>
  <si>
    <t>PLINSKI PRIKLJUČKI</t>
  </si>
  <si>
    <t xml:space="preserve"> PE100 / PE 63x5.8</t>
  </si>
  <si>
    <t>2.0</t>
  </si>
  <si>
    <t>2.2</t>
  </si>
  <si>
    <t>PLINOVOD S-2321, PE 110x6.6 in PE 63x5.8</t>
  </si>
  <si>
    <t>Cev iz materiala PE100 - SDR 11</t>
  </si>
  <si>
    <t>Cev iz materiala PE100, po SIST EN 12007-2, SDR 11 skupaj z dodatkom za razrez.</t>
  </si>
  <si>
    <t xml:space="preserve">PE63x5,8 </t>
  </si>
  <si>
    <t>PE110x6,6</t>
  </si>
  <si>
    <r>
      <t>Lok iz materiala PE100-45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</si>
  <si>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PE100, 45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</si>
  <si>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t>PE110</t>
  </si>
  <si>
    <r>
      <t>Lok iz materiala PE100-90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</si>
  <si>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PE100, 90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</si>
  <si>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t>T-kos iz materiala PE100</t>
  </si>
  <si>
    <t>Odcepni T-kos iz materiala PE100.</t>
  </si>
  <si>
    <t xml:space="preserve">PE63/63 </t>
  </si>
  <si>
    <t>Reducirni kos iz materiala PE100</t>
  </si>
  <si>
    <t>Reducirni kos iz materiala PE100.</t>
  </si>
  <si>
    <t xml:space="preserve">PE110/63 </t>
  </si>
  <si>
    <t>Cevna kapa iz materiala PE100</t>
  </si>
  <si>
    <t>Cevna kapa iz materiala PE100.</t>
  </si>
  <si>
    <t xml:space="preserve">PE63 </t>
  </si>
  <si>
    <t xml:space="preserve">PE110 </t>
  </si>
  <si>
    <t>Sedlo z obojko iz materiala PE100</t>
  </si>
  <si>
    <t>Elektrovarilno sedlo z obojko iz materiala PE100 z vgrajeno elektro-uporovno žico, skupaj z varjenjem.</t>
  </si>
  <si>
    <t>Cestna kapa</t>
  </si>
  <si>
    <t>Litoželezna zaščitna cestna kapa, material SL 18, z napisom plin na pokrovu, zaščitena z bitumnom.</t>
  </si>
  <si>
    <t xml:space="preserve">DN190 </t>
  </si>
  <si>
    <t>PEsifon - kondenčna cev iz materiala PE100</t>
  </si>
  <si>
    <t>PEsifon - kondenčna cev, izdelana iz materiala PE100 dimenzije PE63, dveh kolen dimenzije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</si>
  <si>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Zaščitna cev iz PE</t>
  </si>
  <si>
    <t>Cev iz materiala PE100, po SIST EN 12007-2, skupaj z dodatkom za razrez.</t>
  </si>
  <si>
    <t>PE160</t>
  </si>
  <si>
    <t>Nepredvidena dela:</t>
  </si>
  <si>
    <t>Nepredvidena dela odobrena s strani nadzora in obračunana po analizi cen v skladu s kalkulativnimi elementi.</t>
  </si>
  <si>
    <t xml:space="preserve">PE110/110 </t>
  </si>
  <si>
    <t>PE63</t>
  </si>
  <si>
    <t>Krogelna pipa iz materiala PE100, tlačne stopnje PN 4, za zemeljski plin, s teleskopsko vgradbilno garnituro z evro nastavkom.</t>
  </si>
  <si>
    <t>Krogelna pipa iz materiala PE100 - podzemna vgradnja</t>
  </si>
  <si>
    <t>PLINOVOD S-2322, PE 110x6.6 in PE 63x5.8</t>
  </si>
  <si>
    <t>PLINOVOD S-2325, PE 63x5.8</t>
  </si>
  <si>
    <t>PLINOVOD S-2328, PE 63x5.8</t>
  </si>
  <si>
    <t>Skupaj :</t>
  </si>
  <si>
    <t>Sedlo z obojko iz materiala PE100 z vgrajeno elektro-uporovno žico, skupaj z varjenjem.</t>
  </si>
  <si>
    <t>Tlačni preizkus priključnih plinovodov izvedenih po navodilih iz projekta, 
izdaja atesta.</t>
  </si>
  <si>
    <t>Objekt: Plinovod po ulici Rožna dolina, Cesta I</t>
  </si>
  <si>
    <t>PLINOVODNO OMREŽJE NA OBMOČJU ČETRTNE SKUPNOSTI ROŽNIK</t>
  </si>
  <si>
    <t>D - GLAVNI PLINOVODI</t>
  </si>
  <si>
    <t>IV</t>
  </si>
  <si>
    <t>F - PLINSKI PRIKLJUČKI - TIP I</t>
  </si>
  <si>
    <t>V</t>
  </si>
  <si>
    <t>POVPREČNA CENA PLINSKEGA PRIKLJUČKA - TIP I</t>
  </si>
  <si>
    <t>4.2 STROJNA DELA</t>
  </si>
  <si>
    <t>šifra plinovoda, ulica</t>
  </si>
  <si>
    <t>N-18013, Rožna dolina, cesta I</t>
  </si>
  <si>
    <t xml:space="preserve">S K U P A J - D : </t>
  </si>
  <si>
    <t>šifra priključka, ulica</t>
  </si>
  <si>
    <t>material priključka</t>
  </si>
  <si>
    <t>dimenzija
priključka</t>
  </si>
  <si>
    <t>dolžina
priključka</t>
  </si>
  <si>
    <t>P-35193, Rožna dolina, cesta I / 31</t>
  </si>
  <si>
    <t>PE32x3.0</t>
  </si>
  <si>
    <t>P-35228, Rožna dolina, cesta I / 30</t>
  </si>
  <si>
    <t>PE63x5,8</t>
  </si>
  <si>
    <t>P-26892, Rožna dolina, cesta I / 33</t>
  </si>
  <si>
    <t xml:space="preserve">S K U P A J - F : </t>
  </si>
  <si>
    <t>PLINOVOD N--18013, PE63x5,8</t>
  </si>
  <si>
    <t>Rožna dolina, Cesta I</t>
  </si>
  <si>
    <t>Prehodni kos iz materiala PE100-SDR 11/jeklo</t>
  </si>
  <si>
    <t>Prehodni kos PE/jeklo iz materiala PE100.</t>
  </si>
  <si>
    <t>PE63/DN50</t>
  </si>
  <si>
    <t>Litoželezna ogrlica</t>
  </si>
  <si>
    <r>
      <t xml:space="preserve">Litoželezna cevna ogrlica </t>
    </r>
    <r>
      <rPr>
        <b/>
        <sz val="10"/>
        <rFont val="Arial"/>
        <family val="2"/>
        <charset val="238"/>
      </rPr>
      <t>z zapornim elemntom</t>
    </r>
    <r>
      <rPr>
        <sz val="10"/>
        <rFont val="Arial"/>
        <family val="2"/>
        <charset val="238"/>
      </rPr>
      <t xml:space="preserve"> za izvedbo odcepa na PVC plinovodu pod tlakom.</t>
    </r>
  </si>
  <si>
    <t xml:space="preserve">PVC 250 / PE63 </t>
  </si>
  <si>
    <t xml:space="preserve">PVC distančni obroč </t>
  </si>
  <si>
    <t>PVC distančni obroč sestavljen iz PVC členov med zaščitno in plinovodno cevjo.</t>
  </si>
  <si>
    <t xml:space="preserve">DN 50/100 </t>
  </si>
  <si>
    <t>Tesnilna gumijasta manšeta</t>
  </si>
  <si>
    <t>Gumijasta manšeta za zaprtje odprtine med plinovodno cevjo in zaščitno cevjo, vključno s pritrdilnim materialom.</t>
  </si>
  <si>
    <t>PEvohalna cev iz trdega PE</t>
  </si>
  <si>
    <t>Vohalna cev izdelana iz trdega PE(dimenzije PE32) in navojnega prehodnega kosa DN25 (ustreza GF koda 724 920 258) z elektrovarilno obojko PE32, zaprto z navojnim čepom, skupaj s PVC cevjo, mivko potrebno za zapolnitev PVC cevi,dolžine cca 1,5m, ki se prilagodi na mestu vgradnje ter varilnim, tesnilnim in vijačnim materialom (izdelan po priloženi skici).</t>
  </si>
  <si>
    <t>Zaščita podzemnih instalacij-plinovodi</t>
  </si>
  <si>
    <t>Fizična zaščita podzemnih instalacij (zaščitna cev l = 2,0m na obeh straneh zaprta s polstjo in objemko ter njeno obsutje).</t>
  </si>
  <si>
    <t>plinovod PE63 - Z.C. PE110</t>
  </si>
  <si>
    <t>PLINSKI PRIKLJUČKI - TIP I</t>
  </si>
  <si>
    <t>Rožna dolina, cesta I / 31, P- 35193 PE32x3,0</t>
  </si>
  <si>
    <t xml:space="preserve">PE32x3,0 </t>
  </si>
  <si>
    <t>Navrtalno sedlo iz materiala PE100</t>
  </si>
  <si>
    <t>Navrtalno sedlo iz materiala PE100 z vgrajeno elektro-uporovno žico, skupaj z varjenjem.</t>
  </si>
  <si>
    <t xml:space="preserve">PE63/32 </t>
  </si>
  <si>
    <t>Protilomni ventil</t>
  </si>
  <si>
    <t>Samozaporni protilomni ventil GS tip Z za območje tlakov med 35 mbar in 5.0 bar, vgrajen v obojko, s pretočno odprtino za samodejno deaktiviranje.</t>
  </si>
  <si>
    <t>PE32/DN25</t>
  </si>
  <si>
    <t xml:space="preserve">PE32 </t>
  </si>
  <si>
    <t>Priključni sklop tip - E (DN25)</t>
  </si>
  <si>
    <t>Priključni sklop sestavljen iz:
- prehodnega kosa PE32/jeklo DN25,
- jeklene brezšivne srednjetežke črne cevi po DIN 2440, material St 38.5, DN25,
- zapornega organa DN25 iz jekla z navojnima priključkoma, tlačne stopnje PN 4, standardne dolžine, atestirana za zemeljski plin, z ročko za posluževanje, skupaj z izolirnim kosom in tesnilnim materialom, zaprta z navojnim čepom,
- omarice za zaporno pipo, izdelane iz nerjaveče pločevine po delavniški risbi proizvajalca, prirejene za vgradnjo v zid in z napisom: GLAVNA PLINSKA ZAPORNA PIPA, dimenzije: 250x300x200 mm.</t>
  </si>
  <si>
    <t xml:space="preserve">DN25 </t>
  </si>
  <si>
    <t xml:space="preserve">DN 25/50 </t>
  </si>
  <si>
    <t>DN 25/50</t>
  </si>
  <si>
    <t>Rožna dolina, cesta I / 30, P- 35228 PE63x5,8</t>
  </si>
  <si>
    <t>Lok iz materiala PE100-900</t>
  </si>
  <si>
    <t>Lok iz materiala PE100, 900.</t>
  </si>
  <si>
    <t>Priključni sklop tip - E (DN50)</t>
  </si>
  <si>
    <t>Priključni sklop sestavljen iz:
- prehodnega kosa PE63/jeklo DN50,
- jeklene brezšivne srednjetežke črne cevi po DIN 2440, material St 38.5, DN50,
- zapornega organa DN50 iz jekla z navojnima priključkoma, tlačne stopnje PN 4, standardne dolžine, atestirana za zemeljski plin, z ročko za posluževanje, skupaj z izolirnim kosom in tesnilnim materialom, zaprta z navojnim čepom,
- omarice za zaporno pipo, izdelane iz nerjaveče pločevine po delavniški risbi proizvajalca, prirejene za vgradnjo v zid in z napisom: GLAVNA PLINSKA ZAPORNA PIPA, dimenzije:  350x400x250 mm.</t>
  </si>
  <si>
    <t>DN50</t>
  </si>
  <si>
    <t>Rožna dolina, cesta I / 33, P- 26892 PE32x3,0</t>
  </si>
  <si>
    <t>PE32</t>
  </si>
  <si>
    <t>Gradnja plinovoda na odseku Zg. Pirniče 6 - 45N</t>
  </si>
  <si>
    <t>SKUPAJ II+III+V</t>
  </si>
  <si>
    <t>PLINSKI PRIKLJUČKI - TIP III</t>
  </si>
  <si>
    <t>II - GLAVNI PLINOVODI</t>
  </si>
  <si>
    <t>S 1900, Zgornje Pirniče</t>
  </si>
  <si>
    <t>PE225x13.4</t>
  </si>
  <si>
    <t>S 1878, Zgornje Pirniče</t>
  </si>
  <si>
    <t>PRIKLJUČEK I</t>
  </si>
  <si>
    <t xml:space="preserve"> PE100 / PE32x3.0</t>
  </si>
  <si>
    <t>Mercator_Zgornje Pirniče 5c</t>
  </si>
  <si>
    <t>Gostilna Mihovec_Zgornje Pirniče 54</t>
  </si>
  <si>
    <t xml:space="preserve"> PE100 / PE63x5.8</t>
  </si>
  <si>
    <t>PLINOVOD S 1900, PE225x13.4</t>
  </si>
  <si>
    <t>ZGORNJE PIRNIČE</t>
  </si>
  <si>
    <t>Lok iz materiala PE100-450</t>
  </si>
  <si>
    <t>Lok iz materiala PE100, 450.</t>
  </si>
  <si>
    <t xml:space="preserve">PE225/63 </t>
  </si>
  <si>
    <t>PEizpihovalna cev iz materiala PE100</t>
  </si>
  <si>
    <t>PEizpihovalna cev, izdelana iz cevi PE100, dimenzije PE63, kolena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</si>
  <si>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PLINOVOD S 1878, PE63x5,8</t>
  </si>
  <si>
    <t xml:space="preserve">PE225/32 </t>
  </si>
  <si>
    <t>Priključni sklop tip - D (DN25)</t>
  </si>
  <si>
    <t>P 34601_PE 32x3.0</t>
  </si>
  <si>
    <t>MERCATOR d.o.o.
Zgornje Pirniče 5c
1215 Medvode</t>
  </si>
  <si>
    <t>Priključni sklop sestavljen iz:</t>
  </si>
  <si>
    <t>- prehodnega kosa PE32/jeklo DN25,</t>
  </si>
  <si>
    <t>- jeklene brezšivne srednjetežke črne cevi po DIN 2440, material St 38.5, DN25,</t>
  </si>
  <si>
    <t xml:space="preserve">- zapornega organa DN25 iz jekla prirobnične izvedbe, tlačne stopnje PN 4, </t>
  </si>
  <si>
    <t>standardne dolžine, atestirana za zemeljski plin, z ročko za posluževanje, skupaj z izolirnim kosom in tesnilnim materialom, zaprta s slepo prirobnico,</t>
  </si>
  <si>
    <t xml:space="preserve">- omarice za zaporno pipo, izdelane iz nerjaveče pločevine po delavniški risbi proizvajalca, prirejene za pritrditev na zid s </t>
  </si>
  <si>
    <t>pocinkano zaščitno cevjo in z napisom: GLAVNA PLINSKA ZAPORNA PIPA,
dimenzije: 350x600x250 mm.</t>
  </si>
  <si>
    <t>PLINSKI PRIKLJUČEK, P-34941, PE63x5.8</t>
  </si>
  <si>
    <t>GOSTILNA MIHOVEC d.o.o.
Zgornje Pirniče 54
1215 Medvode</t>
  </si>
  <si>
    <t>OBNOVA PLINOVODA N 17000 PO MOKRŠKI IN PLINOVODA N 17010 PO ULICI POD BUKVAMI</t>
  </si>
  <si>
    <t>A - GLAVNI PLINOVODI</t>
  </si>
  <si>
    <t>B - PLINSKI PRIKLJUČKI - TIP I</t>
  </si>
  <si>
    <t>4.1 GRADBENA DELA</t>
  </si>
  <si>
    <t>N 17000,  Mokrška ulica</t>
  </si>
  <si>
    <t>PE 160x9,5</t>
  </si>
  <si>
    <t>N 17002,  Mokrška ulica</t>
  </si>
  <si>
    <t>PE 63x5,8</t>
  </si>
  <si>
    <t>N 17180,  Mokrška ulica</t>
  </si>
  <si>
    <t>N 17071,  Mokrška ulica</t>
  </si>
  <si>
    <t>N 17150,  Mokrška ulica</t>
  </si>
  <si>
    <t>PE 110x6,6</t>
  </si>
  <si>
    <t>4.2.6</t>
  </si>
  <si>
    <t>N 17040,  Mokrška ulica</t>
  </si>
  <si>
    <t>4.2.7</t>
  </si>
  <si>
    <t>N 17041,  Mokrška ulica</t>
  </si>
  <si>
    <t>4.2.8</t>
  </si>
  <si>
    <t>N 17010, Pod bukvami</t>
  </si>
  <si>
    <t>4.2.9</t>
  </si>
  <si>
    <t>N 17200, Pod bukvami</t>
  </si>
  <si>
    <t>PE 225x13,4</t>
  </si>
  <si>
    <t>4.2.10</t>
  </si>
  <si>
    <t>N 17080, Pod bukvami</t>
  </si>
  <si>
    <t>4.2.11</t>
  </si>
  <si>
    <t>N 17090, Pod bukvami</t>
  </si>
  <si>
    <t>4.2.12</t>
  </si>
  <si>
    <t>N 17100, Pod bukvami</t>
  </si>
  <si>
    <t>4.2.13</t>
  </si>
  <si>
    <t>N 17180, Pod bukvami</t>
  </si>
  <si>
    <t>4.2.14</t>
  </si>
  <si>
    <t>N 17110, Pod bukvami</t>
  </si>
  <si>
    <t>4.2.15</t>
  </si>
  <si>
    <t>N 17170, Pod bukvami</t>
  </si>
  <si>
    <t xml:space="preserve">S K U P A J - A : </t>
  </si>
  <si>
    <t>OZNAKA</t>
  </si>
  <si>
    <t>4.2.16</t>
  </si>
  <si>
    <t>PE 32x3,0</t>
  </si>
  <si>
    <t xml:space="preserve">S K U P A J - B : </t>
  </si>
  <si>
    <t>Pomožna  gradbena  dela, zarisovanje, vrtanje zidov,  beljenje zidov, vzpostavitev v prvotno stanje.</t>
  </si>
  <si>
    <t>Pomožna  gradbena  dela - priključki</t>
  </si>
  <si>
    <t>Tlačni  preizkus  priključnih plinovodov izvedenih  po  navodilih iz projekta, izdaja atesta (Izvede JP Energetika Ljubljana d.o.o).</t>
  </si>
  <si>
    <t>Tlačni  preizkus priključnega plinovoda</t>
  </si>
  <si>
    <t xml:space="preserve">PE63           </t>
  </si>
  <si>
    <t>Obojka  iz  PE100 z vgrajeno elektro-uporovno žico, skupaj z varjenjem.</t>
  </si>
  <si>
    <t>proizvajalca.</t>
  </si>
  <si>
    <t>Izvedba izolacije po navodilih</t>
  </si>
  <si>
    <t xml:space="preserve"> - Overflex - 50 </t>
  </si>
  <si>
    <t xml:space="preserve"> - Flexclad II - C30-50 </t>
  </si>
  <si>
    <t>cevovoda (Raychem):</t>
  </si>
  <si>
    <t xml:space="preserve">Izolacija neizoliranih delov jeklenega </t>
  </si>
  <si>
    <t xml:space="preserve">Izolacija jeklenega plinovoda </t>
  </si>
  <si>
    <t>DN80/DN40</t>
  </si>
  <si>
    <t>Jekleni reducirni kos po DIN 2605, material St. 37.0, skupaj z dvakratnim popleskom z antikorozijsko barvo po predhodnem čiščenju ter odstranitvi korozije</t>
  </si>
  <si>
    <t>Jekleni reducirni kos</t>
  </si>
  <si>
    <t>PE63/DN80</t>
  </si>
  <si>
    <t xml:space="preserve">PE63/32      </t>
  </si>
  <si>
    <r>
      <t xml:space="preserve">Samozaporni protilomni ventil </t>
    </r>
    <r>
      <rPr>
        <b/>
        <sz val="10"/>
        <rFont val="Arial"/>
        <family val="2"/>
        <charset val="238"/>
      </rPr>
      <t>GS tip Z</t>
    </r>
    <r>
      <rPr>
        <sz val="10"/>
        <rFont val="Arial"/>
        <family val="2"/>
        <charset val="238"/>
      </rPr>
      <t xml:space="preserve"> za območje tlakov med </t>
    </r>
    <r>
      <rPr>
        <b/>
        <sz val="10"/>
        <rFont val="Arial"/>
        <family val="2"/>
        <charset val="238"/>
      </rPr>
      <t>35 mbar in 5.0 bar</t>
    </r>
    <r>
      <rPr>
        <sz val="10"/>
        <rFont val="Arial"/>
        <family val="2"/>
        <charset val="238"/>
      </rPr>
      <t>, vgrajen v obojko, s pretočno odprtino za samodejno deaktiviranje.</t>
    </r>
  </si>
  <si>
    <t>PE160/32</t>
  </si>
  <si>
    <t>Navrtalno   sedlo  iz materiala PE100 z vgrajeno elektro-uporovno žico, skupaj z varjenjem.</t>
  </si>
  <si>
    <t>PE32x3,0</t>
  </si>
  <si>
    <t>Cev iz materiala PE100, po SIST EN 12007-2,  SDR 11 skupaj z dodatkom  za razrez.</t>
  </si>
  <si>
    <t>Prevezave obstoječih plinksih priključkov</t>
  </si>
  <si>
    <t>PE160/63</t>
  </si>
  <si>
    <t xml:space="preserve">PE160 </t>
  </si>
  <si>
    <t>PE160x9,5</t>
  </si>
  <si>
    <t>MOKRŠKA ULICA</t>
  </si>
  <si>
    <t>PLINOVOD N 17000, PE 160x9,5</t>
  </si>
  <si>
    <t>PLINOVOD N 17002, PE 63x5,8 - prevezava</t>
  </si>
  <si>
    <t>PLINOVOD N 17180, PE 63x5,8 - prevezava</t>
  </si>
  <si>
    <t>PLINOVOD N 17071, PE 63x5,8 - prevezava</t>
  </si>
  <si>
    <t xml:space="preserve">PE160/110 </t>
  </si>
  <si>
    <t>Reducirni odcepni T-kos iz materiala PE100.</t>
  </si>
  <si>
    <t>Reducirni T-kos iz materiala PE100</t>
  </si>
  <si>
    <t>PLINOVOD N 17150, PE 110x6,6 - prevezava</t>
  </si>
  <si>
    <t>PLINOVOD N 17040, PE 110x6,6 - prevezava</t>
  </si>
  <si>
    <t>PLINOVOD N 17041, PE 63x5,8 - prevezava</t>
  </si>
  <si>
    <t>plinovod PE110 - Z.C. PE160</t>
  </si>
  <si>
    <t xml:space="preserve">PE225/160 </t>
  </si>
  <si>
    <t>POD BUKVAMI</t>
  </si>
  <si>
    <t>PLINOVOD N 17010, PE 110x6,6</t>
  </si>
  <si>
    <t xml:space="preserve">Zapora obstoječega plinovoda se izvede s t.i. baloniranjem, upoštevan je ves drobni material za izvedbo baloniranja, vključno z uprabo balona in garnituro za izvedbo baloniranja. </t>
  </si>
  <si>
    <t>Zapora obstoječega plinovoda - baloniranje</t>
  </si>
  <si>
    <t>PLINOVOD N 17200, PE 225x13,4</t>
  </si>
  <si>
    <t>Priključni sklop sestavljen iz:
- prehodnega kosa PE32/jeklo DN25,
- jeklene brezšivne srednjetežke črne cevi po DIN 2440, material St 38.5, DN25,
- zapornega organa DN25 iz jekla z navojnima priključkoma, tlačne stopnje PN 4, standardne dolžine, atestirana za zemeljski plin, z ročko za posluževanje, skupaj z izolirnim kosom in tesnilnim materialom, zaprta z navojnim čepom,
- omarice za zaporno pipo, izdelane iz nerjaveče pločevine po delavniški risbi proizvajalca, prirejene za pritrditev na zid s pocinkano zaščitno cevjo in z napisom: GLAVNA PLINSKA ZAPORNA PIPA, dimenzije: 250x300x200 mm.</t>
  </si>
  <si>
    <t>DN25 (izvedba A)</t>
  </si>
  <si>
    <t>Hišna plinska uvodnica narejena po zahtevah DVGW G 459 in preskušena v skladu z zahtevami DVGW VP 601. Zaporni organ mora biti jeklene izvedbe, tlačne stopnje PN 4 in termično varovan v skladu z zahtevami DVGW VP 301. V ceni uvodnice je zajeta vgradnja skupaj z vrtanjem zidu in vzpostavitvijo v prvotno stanje.</t>
  </si>
  <si>
    <t>Uvodnice</t>
  </si>
  <si>
    <t>Lok iz materiala PE100, 45°.</t>
  </si>
  <si>
    <t>Lok iz materiala PE100-45°</t>
  </si>
  <si>
    <t xml:space="preserve">PE110/32 </t>
  </si>
  <si>
    <t>PE110/63</t>
  </si>
  <si>
    <t>R  E K A P I T U L A C I J A</t>
  </si>
  <si>
    <t>zap. št.</t>
  </si>
  <si>
    <t>ŠT. INV.</t>
  </si>
  <si>
    <t>OBJEKT</t>
  </si>
  <si>
    <t>vrednost                                               ( EUR )</t>
  </si>
  <si>
    <t>S K U P A J     :</t>
  </si>
  <si>
    <t>2.SKLOP</t>
  </si>
  <si>
    <t>3.SKLOP</t>
  </si>
  <si>
    <t>4.SKLOP</t>
  </si>
  <si>
    <t>5.SKLOP</t>
  </si>
  <si>
    <t>6.SKLOP</t>
  </si>
  <si>
    <t>30III434/126</t>
  </si>
  <si>
    <t>30II-890-000</t>
  </si>
  <si>
    <t>30II-867-000</t>
  </si>
  <si>
    <t>30II-883-000</t>
  </si>
  <si>
    <t>30II-846-000</t>
  </si>
  <si>
    <t>PLINOVOD PO ULICI ROŽNA DOLINA CESTA I</t>
  </si>
  <si>
    <t>PLINOVOD S-2323, PE 63x5.8</t>
  </si>
  <si>
    <t>PLINSKI PRIKLJUČKI - TIP I (ocenjeno cca. 5 kos)</t>
  </si>
  <si>
    <t>4.2.17</t>
  </si>
  <si>
    <t>PRIKLJUČNI PLINOVODI (100 mbar) - ocenjeno cca. 10 kom</t>
  </si>
  <si>
    <t>B - PLINSKI PRIKLJUČKI - TIP I - ocenjeno cca. 5 kos</t>
  </si>
  <si>
    <t>C - PLINSKI PRIKLJUČKI - SON - ocenjeno cca. 10 kos</t>
  </si>
  <si>
    <t>7.2.17</t>
  </si>
  <si>
    <t>PRIKLJUČEK SON</t>
  </si>
  <si>
    <t xml:space="preserve">C - PLINSKI PRIKLJUČKI - SON </t>
  </si>
  <si>
    <t>SKUPAJ  A + B + C</t>
  </si>
  <si>
    <t>30III434/116</t>
  </si>
  <si>
    <t>30III434/130</t>
  </si>
  <si>
    <t>PRESTAVITEV PAROVODA P31</t>
  </si>
  <si>
    <t>GRADNJA GLAVNEGA VROČEVODA T903 IN T913 NA OBMOČJU OŠ SAVSKO NASELJE</t>
  </si>
  <si>
    <t xml:space="preserve">GRADNJA GLAVNEGA VROČEVODA T903 IN T913 NA OBMOČJU OŠ SAVSKO NASELJE </t>
  </si>
  <si>
    <t>SKUPAJ  D + E</t>
  </si>
  <si>
    <t>A - GLAVNI VROČEVODI</t>
  </si>
  <si>
    <t>VI</t>
  </si>
  <si>
    <t>B - VROČEVODNI PRIKLJUČKI</t>
  </si>
  <si>
    <t>D - GLAVNI VROČEVODI</t>
  </si>
  <si>
    <t>T903, odsek 1-19</t>
  </si>
  <si>
    <t>T913, odsek 16-36</t>
  </si>
  <si>
    <t>E - VROČEVODNI PRIKLJUČKI</t>
  </si>
  <si>
    <t>5.2.3</t>
  </si>
  <si>
    <t>P423 jug, odsek 41-47</t>
  </si>
  <si>
    <t>5.2.4</t>
  </si>
  <si>
    <t>P423 vzhod, ods.33-53</t>
  </si>
  <si>
    <t xml:space="preserve">S K U P A J - E : </t>
  </si>
  <si>
    <t>GLAVNI VROČEVOD T903, DN150/280</t>
  </si>
  <si>
    <t>MATJAŽEVA ULICA</t>
  </si>
  <si>
    <t>DN 150 (168,3 x 4,0 mm) / 280</t>
  </si>
  <si>
    <t>Predizolirani cevni lok 90°- enakokrak</t>
  </si>
  <si>
    <t>Predizoliran cevni lok 90° - enakokrak za transport vroče vode do 130°C, izdelan po standardu SIST EN 448 za predizolirane fazonske kose za daljinsko ogrevanje, z vgrajenima žicama za kontrolo vlažnosti in lokacijo napake na cevovodu.</t>
  </si>
  <si>
    <t>DN 150 (168,3 x 4,0 mm) / 280 - 90°</t>
  </si>
  <si>
    <t>Predizolirani cevni lok 30°-enakokrak</t>
  </si>
  <si>
    <t xml:space="preserve">Predizoliran cevni lok 30° - enakokrak za transport vroče vode do 130°C, izdelana po standardu SIST EN 448 za predizolirane fazonske kose za daljinsko ogrevanje, z vgrajenima žicama za kontrolo vlažnosti in lokacijo napake na cevovodu. </t>
  </si>
  <si>
    <t>DN 150 (168,3 x 4,0 mm) / 280 - 30°</t>
  </si>
  <si>
    <t>Predizolirani cevni lok 77°-enakokrak</t>
  </si>
  <si>
    <t xml:space="preserve">Predizoliran cevni lok 77° - enakokrak za transport vroče vode do 130°C, izdelana po standardu SIST EN 448 za predizolirane fazonske kose za daljinsko ogrevanje, z vgrajenima žicama za kontrolo vlažnosti in lokacijo napake na cevovodu. </t>
  </si>
  <si>
    <t>Predizolirani pravokotni odcep</t>
  </si>
  <si>
    <t xml:space="preserve">Predizoliran etažirani pravokotni odcep za transport vroče vode do 130°C, izdelana po standardu SIST EN 448 za predizolirane fazonske kose za daljinsko ogrevanje, z vgrajenima žicama za kontrolo vlažnosti in lokacijo napake na cevovodu. </t>
  </si>
  <si>
    <t>DN150 / 100/280</t>
  </si>
  <si>
    <t>DN 150 / 280</t>
  </si>
  <si>
    <t>DN 150 / 280-312</t>
  </si>
  <si>
    <t>Začasna povezava vročevoda s PEX cevmi</t>
  </si>
  <si>
    <t>Začasna povezava vročevoda s PEX cevmi v času gradnje.
Montaža in demontaža PEX cevi, izdelava priključkov PEX na obstoječe vročevode s prehodnimi kosi PEX/jeklo, preverjanje tesnosti.
Z vsem potrebnim montažnim materialom.
PEX cevi dobavi JP Energetika - Ljubljana in jih po končani gradnji odpelje.</t>
  </si>
  <si>
    <t>Pribl. dolžina PEX cevi - 2 x 20 m</t>
  </si>
  <si>
    <t>Uporaba po potrebi</t>
  </si>
  <si>
    <t>Demontaža obstoječe izolacije z vročevoda, vključno oplaščenje iz strešne lepenke ali Al pločevine, pritrdilni material ter transport na deponijo in plačilo pristojbine.
za cevi DN150</t>
  </si>
  <si>
    <t>40 mm</t>
  </si>
  <si>
    <t>70 mm</t>
  </si>
  <si>
    <t>Kontrola stanja cevovoda</t>
  </si>
  <si>
    <t>Vizuelna kontrola stanja cevododa vključno s podporami, po demontaži izolacije in čiščenju, merjenje debeline stene na poškodovanih mestih.</t>
  </si>
  <si>
    <t>DN150</t>
  </si>
  <si>
    <t>Sanacija ravne cevi</t>
  </si>
  <si>
    <t>Sanacija odseka ravne cevi:
- ohranitev prednapetja vročevoda
- izrez poškodovanega dela cevovoda
- izdelava nadomestnega kosa cevi, vključno priprava robov za varjenje
- varenje nadomestnega kosa ( 2 zvara ).
Material nadomestnega kosa je jeklena cev iz celega, izdelana iz materiala P235TR1 (St. 37.0), dobavljena po SIST EN 10216-1 (DIN 2629/DIN2448), tlačno preizkušena do min. 50bar.
Vključno z varilnim materialom.
Navedene dimenzije in standardi cevi so iz projekta za izvedbo obstoječega vročevoda in se lahko od dejansko vgrajenih razlikujejo.
Izvede se po potrebi!</t>
  </si>
  <si>
    <t>Dobava, demontaža in montaža, odvoz na deponijo PO POTREBI</t>
  </si>
  <si>
    <t>DN 150 (159 x 4,5), dolžina odseka 1 m</t>
  </si>
  <si>
    <t>Sanacija cevnega loka</t>
  </si>
  <si>
    <r>
      <t>Sanacija cevnega loka:
- ohranitev prednapetja vročevoda
- izrez poškodovanega cevnega loka
- dobava nadomestnega cevnega loka, vključno priprava robov za varjenje
- varenje nadomestnega kosa ( 2 zvara ).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Material nadomestnega kosa je lok iz jeklene cevi iz celega iz materiala P235TR1 (St. 37.0), dobavljene po SIST EN 10216-1 (DIN 2629/DIN2448), tlačno preizkušen do min. 50 bar, vključno z varilnim materialom.
Navedene dimenzije in standardi cevi so iz projekta za izvedbo obstoječega vročevoda in se lahko od dejansko vgrajenih razlikujejo.
Izvede se po potrebi!</t>
    </r>
  </si>
  <si>
    <t>DN 150 (159 x 4,5), R=3D</t>
  </si>
  <si>
    <t xml:space="preserve">DN 25 (33,7 x 2,6 mm) </t>
  </si>
  <si>
    <t xml:space="preserve">DN 50 (60,3 x 2,9 mm) </t>
  </si>
  <si>
    <t xml:space="preserve">DN 150 (168,3 x 4,5 mm) </t>
  </si>
  <si>
    <t xml:space="preserve">DN 25 </t>
  </si>
  <si>
    <t xml:space="preserve">DN 50 </t>
  </si>
  <si>
    <t>Jekleni lok iz celega, 45°</t>
  </si>
  <si>
    <t>R DN 80/DN 50</t>
  </si>
  <si>
    <t>DN 150/80</t>
  </si>
  <si>
    <t>Odzračevalna kapa</t>
  </si>
  <si>
    <t>Odzračevalna kapa, izdelana iz jeklene cevi iz celega po SIST EN 10216-1 (DIN 2629/DIN2448), material P235TR1 (St.37.0) ter bombiranega pokrova po SIST EN 10253 (DIN 2617), material P235TR1 (St.37.0), komplet z varilnim materialom.</t>
  </si>
  <si>
    <t>DN 125 (139,7 x 4,0 mm), H = 210 mm</t>
  </si>
  <si>
    <t>Drsne podpore</t>
  </si>
  <si>
    <t>Drsne podpore, izdelane po priloženih risbah iz predpisanih materialov.</t>
  </si>
  <si>
    <t>Demontaža, dobava in montaža.</t>
  </si>
  <si>
    <t>Izvede se po potrebi.</t>
  </si>
  <si>
    <t>DN 150</t>
  </si>
  <si>
    <t>Demontaža obstoječih zapornih armatur</t>
  </si>
  <si>
    <t>Demontaža obstoječih zapornih armatur, vključno odvoz na deponijo in plačilo pristojbine.</t>
  </si>
  <si>
    <t>Zaporna krogelna pipa z ročnim reduktorjem</t>
  </si>
  <si>
    <t>Ravna zaporna pipa za vročo vodo temp. 130°C, s priključki za uvaritev, vključno z varilnim materialom in prilagoditvijo cevovoda, za nazivni tlak PN 16.
Z ročnim reduktorjem.
Ustreza KLINGER MONOBALL KHM-S/R-G - uvarna izvedba! V skladu s tehničnimi smernicami JPE.</t>
  </si>
  <si>
    <t>DN25</t>
  </si>
  <si>
    <t>DN 50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</si>
  <si>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strešne lepenke, pritrjen s pomočjo Al trakov. Površina zaščitnega ovoja se premaže z ibitolom. </t>
  </si>
  <si>
    <t>60 mm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</si>
  <si>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Al pločevine, pritrjene s pomočjo kniping vijakov. </t>
  </si>
  <si>
    <t>debelina 100 mm</t>
  </si>
  <si>
    <t>za cev DN 100, debelina 40 mm</t>
  </si>
  <si>
    <t>za cev DN 100, debelina 60 mm</t>
  </si>
  <si>
    <t xml:space="preserve">cevovoda s cevaki iz neomočljivega in negorljivega izolacijskega materiala, ojačanega z Al folijo. Toplotna prevodnost izolacijskega materiala λ pri 25°C ≤ 0,035 W/mK.
Zaščitni ovoj je izdelan iz strešne lepenke, pritrjen s pomočjo Al trakov. Površina zaščitnega ovoja se premaže z ibitolom. </t>
  </si>
  <si>
    <t>DN 100</t>
  </si>
  <si>
    <t>l = 650 mm</t>
  </si>
  <si>
    <t>U profil dolžine:</t>
  </si>
  <si>
    <t>Dobava in montaža.</t>
  </si>
  <si>
    <r>
      <rPr>
        <b/>
        <sz val="10"/>
        <rFont val="Arial"/>
        <family val="2"/>
        <charset val="238"/>
      </rPr>
      <t>Profili pod drsnimi podporami</t>
    </r>
    <r>
      <rPr>
        <sz val="10"/>
        <rFont val="Arial"/>
        <family val="2"/>
        <charset val="238"/>
      </rPr>
      <t xml:space="preserve"> in ojačitev fiksnih točk s pritrditvenimi ploščami in sidri.
U profil 100 (pritrdilna plošča 200/200 - 3 kom, sidra M16x120 - 12 kom).</t>
    </r>
  </si>
  <si>
    <t>DN 100 - 4020</t>
  </si>
  <si>
    <t>DN 100 - 4110</t>
  </si>
  <si>
    <t xml:space="preserve">Nepomične podpore, izdelane po priloženih risbah iz predpisanih materialov. </t>
  </si>
  <si>
    <t>Nepomične podpore</t>
  </si>
  <si>
    <t>DN 100 (108 x 3,6), dolžina odseka 1 m</t>
  </si>
  <si>
    <t>Dobava, demontaža in montaža, odvoz na deponijo</t>
  </si>
  <si>
    <t>DN100</t>
  </si>
  <si>
    <t>Demontaža obstoječe izolacije z vročevoda, vključno oplaščenje iz strešne lepenke ali Al pločevine, pritrdilni material ter transport na deponijo in plačilo pristojbine.
za cevi DN150 in DN100</t>
  </si>
  <si>
    <t>DN 100 / 225</t>
  </si>
  <si>
    <t>DN 100 / 225-255</t>
  </si>
  <si>
    <t>DN100 / 50 / 225</t>
  </si>
  <si>
    <t xml:space="preserve">Predizoliran paralelni odcep - za transport vroče vode do 130°C, izdelan po standardu SIST EN 448 za predizolirane fazonske kose za daljinsko ogrevanje, z vgrajenima žicama za kontrolo vlažnosti in lokacijo napake na cevovodu. </t>
  </si>
  <si>
    <t>Predizoliran paralelni odcep</t>
  </si>
  <si>
    <t>DN 100 (114,3 x 3,6 mm) / 225 - 90°</t>
  </si>
  <si>
    <t>Predizolirani cevni lok 90°-enakokrak</t>
  </si>
  <si>
    <t>DN 100 (114,3 x 3,6 mm) / 225</t>
  </si>
  <si>
    <t>GLAVNI VROČEVOD T913, DN100/225</t>
  </si>
  <si>
    <t>za cev DN 80, debelina 80 mm</t>
  </si>
  <si>
    <t>za cev DN 50, debelina 40 mm</t>
  </si>
  <si>
    <t>Dobava in montaža odtočnega lijaka dimenzije 300 x 80 mm.</t>
  </si>
  <si>
    <t>Odtočni lijak</t>
  </si>
  <si>
    <t>DN15</t>
  </si>
  <si>
    <t xml:space="preserve">DN 50 - 1440 </t>
  </si>
  <si>
    <t xml:space="preserve">DN 80 - 3150 </t>
  </si>
  <si>
    <t>DN 80 (88,9 x 3,2 mm) , H = pribl. 3m</t>
  </si>
  <si>
    <t>Umirjevalne cevi, izdelane iz jeklene cevi iz celega po SIST EN 10216-1 (DIN 2629/DIN2448), material P235TR1 (St.37.0), skupno z odzračevalno in izpustno cevjo, dvema bombiranima pokrovoma in varilnim materialom.</t>
  </si>
  <si>
    <t>Umirjevalne cevi</t>
  </si>
  <si>
    <t xml:space="preserve">DN 15 (21,3 x 2,0 mm) </t>
  </si>
  <si>
    <t>Demontaža obstoječe toplotne postaje in njenega razdelilca, premaknitev na začasno lokacijo ter ponovna postavitev in vezava na nove priključne cevovode in obstoječe cevi notranje napeljave v novo zgrajenem prostoru toplotne postaje.
Vključno s potrebnimi cevmi, izolacijo, podporami in montažnim materialom.</t>
  </si>
  <si>
    <t>Demontaža obstoječe toplotne postaje</t>
  </si>
  <si>
    <t>Demontaža in razrez obstoječih umirjevalnih cevi DN125, cevovodov in zapornih armatur DN50 ter odzračevanih in izpustnih cevi s pripadajočimi armaturami v obstoječem prostoru toplotne postaje, vključno z izolacijo, odvoz na deponijo in plačilo pristojbine.</t>
  </si>
  <si>
    <t>Demontaža obstoječih umirjevalnih cevi in priključnih cevovodov v obstoječem prostoru toplotne postaje</t>
  </si>
  <si>
    <t>Demontaža obstoječe izolacije z vročevoda, vključno oplaščenje iz strešne lepenke ali Al pločevine, pritrdilni material ter transport na deponijo in plačilo pristojbine.
za cevi DN100 in DN150</t>
  </si>
  <si>
    <t>DN 50 / 140</t>
  </si>
  <si>
    <t>DN 50 / 140-172</t>
  </si>
  <si>
    <t>DN 50 (60,3 x 2,9 mm) / 140 - 90°</t>
  </si>
  <si>
    <t>DN 50 (60,3 x 2,9 mm) / 140</t>
  </si>
  <si>
    <t>VROČEVODNI PRIKLJUČEK P-423; vzhod, DN50/140</t>
  </si>
  <si>
    <t>VROČEVODNI PRIKLJUČEK P-423; jug, DN50/140</t>
  </si>
  <si>
    <t>Pribl. dolžina PEX cevi - 2 x 25 m</t>
  </si>
  <si>
    <t>Demontaža obstoječe izolacije z vročevoda, vključno oplaščenje iz strešne lepenke ali Al pločevine, pritrdilni material ter transport na deponijo in plačilo pristojbine.
za cevi DN150 in DN80</t>
  </si>
  <si>
    <t>DN80</t>
  </si>
  <si>
    <r>
      <t xml:space="preserve">Sanacija odseka ravne cevi:
- ohranitev prednapetja vročevoda
- izrez poškodovanega dela cevovoda
- izdelava nadomestnega kosa cevi, vključno priprava robov za varjenje
- varenje nadomestnega kosa ( 2 zvara ).
Material nadomestnega kosa je jeklena cev iz celega, izdelana iz materiala P235TR1 (St. 37.0), dobavljena po SIST EN 10216-1 (DIN 2629/DIN2448), tlačno preizkušena do min. 50bar.
Vključno z varilnim materialom.
Navedene dimenzije in standardi cevi so iz projekta za izvedbo obstoječega vročevoda in se lahko od dejansko vgrajenih razlikujejo.
</t>
    </r>
    <r>
      <rPr>
        <b/>
        <sz val="10"/>
        <rFont val="Arial"/>
        <family val="2"/>
        <charset val="238"/>
      </rPr>
      <t>Izvede se po potrebi!</t>
    </r>
  </si>
  <si>
    <t>DN 80 (88,9 x 3,2), dolžina odseka 1 m</t>
  </si>
  <si>
    <t>R DN150/DN80</t>
  </si>
  <si>
    <t>R DN80/DN50</t>
  </si>
  <si>
    <t>DN 150 - 6010</t>
  </si>
  <si>
    <t>l = 860 mm</t>
  </si>
  <si>
    <t>Prestavitev obstoječih zapornih armatur</t>
  </si>
  <si>
    <t>Prestavitev - demontaža in ponovna montaža obstoječih zapornih armatur, vključno vsa potrebna dela in material.</t>
  </si>
  <si>
    <t>DN 80</t>
  </si>
  <si>
    <t>za cev DN 50, debelina 30 mm</t>
  </si>
  <si>
    <t>za cev DN 80, debelina 50 mm</t>
  </si>
  <si>
    <t>za cev DN 80, debelina 40 mm</t>
  </si>
  <si>
    <t>PAROVOD …</t>
  </si>
  <si>
    <t>F - PAROVOD</t>
  </si>
  <si>
    <t>oznaka parovoda</t>
  </si>
  <si>
    <t>dolžina
parovoda</t>
  </si>
  <si>
    <t>5.1</t>
  </si>
  <si>
    <t>Hella, Letališka 17</t>
  </si>
  <si>
    <t>P31</t>
  </si>
  <si>
    <t>5.0</t>
  </si>
  <si>
    <t>PAROVOD DN65</t>
  </si>
  <si>
    <t>Demontaža obstoječega parovoda DN 150</t>
  </si>
  <si>
    <r>
      <t xml:space="preserve">Demontaža vidno položenega parovoda DN 150 na jeklenih konzolah voden po steni objekta na višini cca. 3,8 m nad tlemi v skupni dolžini cca. 46 m. Demontaža izolacije v AL oplaščenju Razrez cevovoda in demontaža vseh podpor ter odvoz na deponijo, vključno s plačano pristojbino.
</t>
    </r>
    <r>
      <rPr>
        <b/>
        <sz val="10"/>
        <color indexed="8"/>
        <rFont val="Arial"/>
        <family val="2"/>
        <charset val="238"/>
      </rPr>
      <t>Dela na višini.</t>
    </r>
  </si>
  <si>
    <t>Demontaža obstoječega odvoda kondenzata</t>
  </si>
  <si>
    <r>
      <t xml:space="preserve">nad podestom nad vrati, sestavljenega iz treh ventilov DN 15 in kodenčne baterijje DN 15. Demontaža - izrez zbiralca kondenzata DN 100 na cevi DN 150. Razrez in odvoz na deponijo. </t>
    </r>
    <r>
      <rPr>
        <b/>
        <sz val="10"/>
        <color theme="1"/>
        <rFont val="Arial"/>
        <family val="2"/>
        <charset val="238"/>
      </rPr>
      <t>Obstoječi odvod kondenzata DN 15 do parne postaje ostane in se na njega naveže novi odvod.</t>
    </r>
  </si>
  <si>
    <t>Dela na višini.</t>
  </si>
  <si>
    <t>klp</t>
  </si>
  <si>
    <t>Demontaža in ponovna montaža</t>
  </si>
  <si>
    <t xml:space="preserve">demontaža obstoječih evakuacijiskih in signalnih znakov, odklop iz elektro instalacije ter ponovno priklop, demontaža privijačenega jeklenega zaščitnega profila nad vrati dolžine cca. 3 m, ter ponovna montaža. 
</t>
  </si>
  <si>
    <t>( dela se izvajajo na višini cca. 3,5 m )</t>
  </si>
  <si>
    <t>Jeklena cev iz celega, za vodno paro temp. 300 st., izdelana iz materiala St 35.8, dobavljena po DIN 1629, dimenzije in teže po DIN 2448 vključno z varilnim materialom.
Dobava - montaža</t>
  </si>
  <si>
    <t>DN 15 ( 21,3 x 2,0 mm), dela na višini cca. 3,5 m nad tlemi</t>
  </si>
  <si>
    <r>
      <t>m</t>
    </r>
    <r>
      <rPr>
        <vertAlign val="superscript"/>
        <sz val="10"/>
        <color indexed="8"/>
        <rFont val="Arial"/>
        <family val="2"/>
        <charset val="238"/>
      </rPr>
      <t>1</t>
    </r>
  </si>
  <si>
    <t>DN 65 ( 76,1 x 2,9 mm), dela na višini cca. 3,5 m nad tlemi</t>
  </si>
  <si>
    <t>DN 150 (159 x 4,5 mm) dela na višini cca. 5,5 m nad tlemi</t>
  </si>
  <si>
    <t>Gladko krivljeni lok po DIN 1629, izdelan iz jeklene cevi iz celega, iz materiala St. 35.8 radij R=5d, dimenzije in teže po DIN2606, vključno z varilnim materialom.
Dobava in montaža</t>
  </si>
  <si>
    <t>DN 15</t>
  </si>
  <si>
    <t>DN 65</t>
  </si>
  <si>
    <t>T- kos</t>
  </si>
  <si>
    <t>T - kos, izdelan po 2615 iz jeklene cevi iz celega iz materiala st. 35.8, vključno z varilnim materialom.
Dobava in montaža</t>
  </si>
  <si>
    <t>T - DN15/15</t>
  </si>
  <si>
    <t>T - DN65/65</t>
  </si>
  <si>
    <t>Reducirni kos po DIN 2616, izdelan iz jeklene cevi iz celega iz materiala st. 35.8, vključno z varilnim materialom.</t>
  </si>
  <si>
    <t>R DN 150/DN 100</t>
  </si>
  <si>
    <t>R DN 100/DN 65</t>
  </si>
  <si>
    <t>Drsne podpore na konzoli</t>
  </si>
  <si>
    <t>Drsne podpore izdelane po priloženih risbah iz predpisanih materialov.
Dobava in montaža</t>
  </si>
  <si>
    <t>DN 65 - 2050</t>
  </si>
  <si>
    <t>Drsne podpore na konzoli - dolžina konzole 2 m</t>
  </si>
  <si>
    <t>DN 65 - 2060</t>
  </si>
  <si>
    <t>Vzmetna drsna podpora na konzoli</t>
  </si>
  <si>
    <t>DN 65 - 2350</t>
  </si>
  <si>
    <t>Bočno vodilo na konzoli</t>
  </si>
  <si>
    <t>Bočno vodilo, izdelane po priloženih risbah iz predpisanih materialov.
Dobava in montaža</t>
  </si>
  <si>
    <t xml:space="preserve">DN 65 - 2210 </t>
  </si>
  <si>
    <t>Nepomične podpore na konzoli</t>
  </si>
  <si>
    <t>Nepomične podpore, izdelane po priloženih risbah iz predpisanih materialov.
Dobava in montaža</t>
  </si>
  <si>
    <t>DN 65 - 2110</t>
  </si>
  <si>
    <t>DN 150 - 6150</t>
  </si>
  <si>
    <t xml:space="preserve">Kondenzni lonec- zbiralec </t>
  </si>
  <si>
    <r>
      <t xml:space="preserve">Kondenzni lonec- zbiralec  </t>
    </r>
    <r>
      <rPr>
        <sz val="10"/>
        <rFont val="Arial"/>
        <family val="2"/>
        <charset val="238"/>
      </rPr>
      <t>izdelan po priloženih detajlih iz težkih navojnih cevi , skupne dolžine 250 mm, iz materiala st. 35.8, cevno dno za privarjenje, vključno izrez osnovne cevi in privaritev.
Dobava in montaža</t>
    </r>
  </si>
  <si>
    <t>za cev DN 65:</t>
  </si>
  <si>
    <t>DN 65, dolžine 250 mm</t>
  </si>
  <si>
    <t>Prirobnični ravni zaporni ventil za vodno paro, ohišje iz jeklene litine za temp. do 300 st.C, vključno s protiprirobnicami, tesnili in vijaki za nazivni tlak PN 25.
Ustreza Klinger KVN
Dobava in montaža</t>
  </si>
  <si>
    <t>Termodinamični kondenzni lonec</t>
  </si>
  <si>
    <t>Termodinamični kondenzni lonec s prirobničnimi priključki, komplet s protiprirobnicami, tesnili in vijaki.
Dobava in montaža
Ustreza :</t>
  </si>
  <si>
    <t>GESTRA BK 45 DN 15 PN 25</t>
  </si>
  <si>
    <t>Priklop na obstoječe parno omrežje omrežje (ocenjeno)</t>
  </si>
  <si>
    <t>Jekleni U profili in objemke</t>
  </si>
  <si>
    <t>Jekleni U profili in objemke za izvedbo nosilcev podpor oz. obešalni material na cevi dimenzije DN 15 oz DN 65.
U 6,5 - U10</t>
  </si>
  <si>
    <t>ocena</t>
  </si>
  <si>
    <t>Enkratno tlačno preizkušanje in izpiranje cevovoda (ocenjeno)</t>
  </si>
  <si>
    <t>Penetracijska kontrola zvarov</t>
  </si>
  <si>
    <t>Radiografska kontrola zvarov 
(100 % - po celotnem obodu )</t>
  </si>
  <si>
    <t>Dvakratno temeljno barvanje klasičnega dela cevovoda s temeljno barvo, primerno za temperaturo 300 st. C, po predhodnem čiščenju rje.</t>
  </si>
  <si>
    <t>Izolacija cevovoda</t>
  </si>
  <si>
    <t>cevovoda v kineti z lamelnimi blazinami iz neomočljivega in negorljivega izolacijskega materiala visoke tlačne odpornosti, ojačanega z Al folijo ustrezne debeline, lepljene po stikih. Zaščitni ovoj je izdelan iz AL pločevine. 
Dobava in montaža</t>
  </si>
  <si>
    <t>debelina 80 mm ( dela na višini )</t>
  </si>
  <si>
    <t>Izvrtina - AB ali opečni zid</t>
  </si>
  <si>
    <t>Izdelava izvrtine za prehod cevi v armiranobetonskem notranjem zidu, odvoz odpadnega materiala na stalno deponijo, pleskanje površine na mestu odprtine z notranjo zidno barvo. Odprtina ostane nezazidana zaradi pomikov cevovoda. Izvrtina podana:</t>
  </si>
  <si>
    <t>D/G=0,25/0,32m</t>
  </si>
  <si>
    <t>Nepredvidena dela odobrena s strani nadzora in obračunana po izmerah!</t>
  </si>
  <si>
    <t>Opomba: Parovod poteka preko dveh požarnih sektrojev. Požarno varovanje prebojev in aktivna zaščita pred požarom na teh mestih je obdelana v ločenem načrtu.</t>
  </si>
  <si>
    <t>30II-837-000</t>
  </si>
  <si>
    <t>GRADNJA NADOMESTNEGA PLINOVODA S1030 PO CVETKOVI ULICI (SUPERNOVA)</t>
  </si>
  <si>
    <t>Gradnja nadomestnega plinovoda S-1030 po Cvetkovi ulici (Supernova)</t>
  </si>
  <si>
    <t>S-1030, Cvetkova ulica</t>
  </si>
  <si>
    <t>PLINOVOD S-1030, PE160x9,5</t>
  </si>
  <si>
    <t>CVETKOVA ULICA</t>
  </si>
  <si>
    <t>Cev iz materiala PE100 - SDR 17</t>
  </si>
  <si>
    <t>PE110/DN100</t>
  </si>
  <si>
    <t>PE250</t>
  </si>
  <si>
    <t>SKUPAJ D + F + G</t>
  </si>
  <si>
    <t>PRIKLJUČNI PLINOVODI (100 mbar) - ocenjeno cca. 3 kom</t>
  </si>
  <si>
    <t>G - PLINSKI PRIKLJUČKI - SON - ocenjeno cca. 3 kos</t>
  </si>
  <si>
    <t xml:space="preserve">G - PLINSKI PRIKLJUČKI - SON </t>
  </si>
  <si>
    <t>PRIKLJUČNI PLINOVODI (100 mbar) - ocenjeno cca. 2 kom</t>
  </si>
  <si>
    <t>III - PLINSKI PRIKLJUČKI - TIP III</t>
  </si>
  <si>
    <t>IV - PLINSKI PRIKLJUČKI - SON - ocenjeno cca. 2 kos</t>
  </si>
  <si>
    <t>SKUPAJ D</t>
  </si>
  <si>
    <t>SKUPAJ 1. SKLOP</t>
  </si>
  <si>
    <t>1.A.SKLOP</t>
  </si>
  <si>
    <t>1.B.SKLOP</t>
  </si>
  <si>
    <t>1.C.SKLOP</t>
  </si>
  <si>
    <t>GRADNJA PLINOVODA NA ODSEKU 
ZGORNJE PIRNIČE 6 - 45N</t>
  </si>
  <si>
    <t>GRADNJA PLINOVODNEGA OMREŽJA NA OBMOČJU POC ŠKOFLJICA, II. B FAZA</t>
  </si>
  <si>
    <t>OBNOVA PLINOVODA N17000 PO MOKRŠKI ULICI IN PLINOVODA N17010 PO ULICI POD BUKVAMI</t>
  </si>
  <si>
    <t>Prehodni kos PIPE LIFE PE/PVC</t>
  </si>
  <si>
    <t>PE 110/PVC 100</t>
  </si>
  <si>
    <t>Prehodni kos PE/PVC - AVK SUPA MAXI (DN50/DN80)</t>
  </si>
  <si>
    <t>PE63/PVC80</t>
  </si>
  <si>
    <t>PE110/PE160</t>
  </si>
  <si>
    <t>PE160/PVC150</t>
  </si>
  <si>
    <t>PE110/PVC100</t>
  </si>
  <si>
    <t>PE 110/PE63</t>
  </si>
  <si>
    <t>PE225/PVC200</t>
  </si>
  <si>
    <t>PLINOVOD N 17080, PE 63x5,8 - prevezava</t>
  </si>
  <si>
    <t>PLINOVOD N 17090, PE 63x5,8 - prevezava</t>
  </si>
  <si>
    <t>PLINOVOD N 17100, PE 63x5,8 - prevezava</t>
  </si>
  <si>
    <t>PLINOVOD N 17180, PE 110x6,6 - prevezava</t>
  </si>
  <si>
    <t>PLINOVOD N 17110, PE 63x5,8 - prevezava</t>
  </si>
  <si>
    <t>PLINOVOD N 17170, PE 63x5,8 - prevezava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</si>
</sst>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IT&quot;_-;\-* #,##0.00\ &quot;SIT&quot;_-;_-* &quot;-&quot;??\ &quot;SIT&quot;_-;_-@_-"/>
    <numFmt numFmtId="165" formatCode=";;;"/>
    <numFmt numFmtId="166" formatCode="#,##0.00\ [$€-1]"/>
  </numFmts>
  <fonts count="2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u/>
      <sz val="20"/>
      <name val="Arial"/>
      <family val="2"/>
      <charset val="238"/>
    </font>
    <font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Times New Roman CE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9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94">
    <xf numFmtId="0" fontId="0" fillId="0" borderId="0" xfId="0"/>
    <xf numFmtId="0" fontId="3" fillId="0" borderId="0" xfId="0" applyFont="1" applyFill="1" applyProtection="1"/>
    <xf numFmtId="4" fontId="4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vertical="center"/>
    </xf>
    <xf numFmtId="4" fontId="3" fillId="0" borderId="6" xfId="2" applyNumberFormat="1" applyFont="1" applyFill="1" applyBorder="1" applyAlignment="1" applyProtection="1">
      <alignment horizontal="right" vertical="center"/>
    </xf>
    <xf numFmtId="4" fontId="4" fillId="0" borderId="6" xfId="2" applyNumberFormat="1" applyFont="1" applyFill="1" applyBorder="1" applyAlignment="1" applyProtection="1">
      <alignment horizontal="right"/>
    </xf>
    <xf numFmtId="0" fontId="4" fillId="3" borderId="6" xfId="13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9" fillId="0" borderId="0" xfId="0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centerContinuous" vertical="top"/>
    </xf>
    <xf numFmtId="4" fontId="6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2" xfId="0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vertical="top"/>
    </xf>
    <xf numFmtId="4" fontId="6" fillId="0" borderId="2" xfId="0" applyNumberFormat="1" applyFont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right" vertical="top"/>
    </xf>
    <xf numFmtId="0" fontId="3" fillId="0" borderId="3" xfId="0" applyFont="1" applyFill="1" applyBorder="1" applyAlignment="1" applyProtection="1">
      <alignment horizontal="right" vertical="top"/>
    </xf>
    <xf numFmtId="0" fontId="3" fillId="0" borderId="3" xfId="0" applyFont="1" applyFill="1" applyBorder="1" applyAlignment="1" applyProtection="1">
      <alignment horizontal="center" vertical="top"/>
    </xf>
    <xf numFmtId="4" fontId="4" fillId="0" borderId="3" xfId="0" applyNumberFormat="1" applyFont="1" applyFill="1" applyBorder="1" applyAlignment="1" applyProtection="1">
      <alignment horizontal="right" vertical="top"/>
    </xf>
    <xf numFmtId="4" fontId="3" fillId="0" borderId="14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65" fontId="4" fillId="0" borderId="2" xfId="0" applyNumberFormat="1" applyFont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Alignment="1" applyProtection="1">
      <alignment horizontal="right"/>
      <protection locked="0"/>
    </xf>
    <xf numFmtId="49" fontId="4" fillId="0" borderId="15" xfId="0" applyNumberFormat="1" applyFont="1" applyBorder="1" applyAlignment="1" applyProtection="1">
      <alignment horizontal="center" vertical="center" textRotation="90"/>
    </xf>
    <xf numFmtId="0" fontId="4" fillId="0" borderId="15" xfId="0" applyFont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center" vertical="center" textRotation="90"/>
    </xf>
    <xf numFmtId="4" fontId="4" fillId="0" borderId="15" xfId="0" applyNumberFormat="1" applyFont="1" applyBorder="1" applyAlignment="1" applyProtection="1">
      <alignment horizontal="right" vertical="center" textRotation="90" wrapText="1"/>
    </xf>
    <xf numFmtId="165" fontId="4" fillId="0" borderId="2" xfId="0" applyNumberFormat="1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right" vertical="top"/>
    </xf>
    <xf numFmtId="0" fontId="3" fillId="0" borderId="2" xfId="0" applyFont="1" applyFill="1" applyBorder="1" applyAlignment="1" applyProtection="1">
      <alignment vertical="top"/>
    </xf>
    <xf numFmtId="4" fontId="6" fillId="0" borderId="2" xfId="0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3" borderId="6" xfId="13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4" fontId="4" fillId="0" borderId="0" xfId="0" applyNumberFormat="1" applyFont="1" applyAlignment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4" fontId="4" fillId="0" borderId="3" xfId="0" applyNumberFormat="1" applyFont="1" applyBorder="1" applyAlignment="1" applyProtection="1"/>
    <xf numFmtId="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textRotation="90"/>
    </xf>
    <xf numFmtId="165" fontId="3" fillId="0" borderId="0" xfId="0" applyNumberFormat="1" applyFont="1" applyBorder="1" applyAlignment="1" applyProtection="1">
      <alignment horizontal="center" vertical="center" textRotation="90"/>
    </xf>
    <xf numFmtId="0" fontId="3" fillId="0" borderId="0" xfId="0" applyFont="1" applyAlignment="1" applyProtection="1">
      <alignment horizontal="center" vertical="top"/>
    </xf>
    <xf numFmtId="49" fontId="3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4" fontId="3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vertical="center" textRotation="90"/>
    </xf>
    <xf numFmtId="0" fontId="4" fillId="0" borderId="15" xfId="0" applyFont="1" applyBorder="1" applyAlignment="1" applyProtection="1">
      <alignment horizontal="left" vertical="center" textRotation="90"/>
    </xf>
    <xf numFmtId="0" fontId="3" fillId="0" borderId="1" xfId="0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</xf>
    <xf numFmtId="165" fontId="3" fillId="0" borderId="2" xfId="0" applyNumberFormat="1" applyFont="1" applyBorder="1" applyAlignment="1" applyProtection="1">
      <alignment horizontal="center" vertical="center" textRotation="90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/>
    </xf>
    <xf numFmtId="0" fontId="4" fillId="0" borderId="2" xfId="0" applyFont="1" applyBorder="1" applyAlignment="1" applyProtection="1">
      <alignment horizontal="left"/>
    </xf>
    <xf numFmtId="4" fontId="4" fillId="0" borderId="2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horizontal="left" vertical="top"/>
    </xf>
    <xf numFmtId="0" fontId="3" fillId="0" borderId="0" xfId="16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 vertical="top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top"/>
    </xf>
    <xf numFmtId="49" fontId="15" fillId="0" borderId="1" xfId="0" applyNumberFormat="1" applyFont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center" vertical="top"/>
    </xf>
    <xf numFmtId="2" fontId="3" fillId="0" borderId="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</xf>
    <xf numFmtId="4" fontId="3" fillId="0" borderId="2" xfId="2" applyNumberFormat="1" applyFont="1" applyFill="1" applyBorder="1" applyAlignment="1" applyProtection="1">
      <alignment horizontal="right"/>
    </xf>
    <xf numFmtId="4" fontId="3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4" fontId="3" fillId="0" borderId="0" xfId="2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49" fontId="15" fillId="0" borderId="0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top"/>
    </xf>
    <xf numFmtId="49" fontId="15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 vertical="top"/>
    </xf>
    <xf numFmtId="4" fontId="3" fillId="0" borderId="2" xfId="0" applyNumberFormat="1" applyFont="1" applyFill="1" applyBorder="1" applyProtection="1"/>
    <xf numFmtId="0" fontId="4" fillId="0" borderId="2" xfId="0" applyFont="1" applyBorder="1" applyAlignment="1" applyProtection="1">
      <alignment horizontal="center" vertical="top"/>
    </xf>
    <xf numFmtId="49" fontId="15" fillId="0" borderId="2" xfId="0" applyNumberFormat="1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/>
    </xf>
    <xf numFmtId="4" fontId="3" fillId="0" borderId="2" xfId="2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/>
    </xf>
    <xf numFmtId="4" fontId="3" fillId="0" borderId="2" xfId="0" applyNumberFormat="1" applyFont="1" applyBorder="1" applyProtection="1"/>
    <xf numFmtId="49" fontId="15" fillId="0" borderId="0" xfId="0" applyNumberFormat="1" applyFont="1" applyBorder="1" applyAlignment="1" applyProtection="1">
      <alignment horizontal="left" vertical="top"/>
    </xf>
    <xf numFmtId="49" fontId="3" fillId="0" borderId="0" xfId="16" applyNumberFormat="1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9" fontId="3" fillId="0" borderId="0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right"/>
    </xf>
    <xf numFmtId="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Protection="1"/>
    <xf numFmtId="0" fontId="3" fillId="0" borderId="3" xfId="0" applyFont="1" applyBorder="1" applyAlignment="1" applyProtection="1">
      <alignment horizontal="center" vertical="top"/>
    </xf>
    <xf numFmtId="4" fontId="4" fillId="0" borderId="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4" fontId="3" fillId="0" borderId="2" xfId="0" applyNumberFormat="1" applyFont="1" applyBorder="1" applyAlignment="1" applyProtection="1"/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4" fontId="3" fillId="0" borderId="0" xfId="0" applyNumberFormat="1" applyFont="1" applyBorder="1" applyAlignment="1" applyProtection="1"/>
    <xf numFmtId="0" fontId="3" fillId="0" borderId="0" xfId="17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justify"/>
    </xf>
    <xf numFmtId="0" fontId="15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justify"/>
    </xf>
    <xf numFmtId="0" fontId="3" fillId="0" borderId="0" xfId="0" applyFont="1" applyBorder="1" applyAlignment="1" applyProtection="1">
      <alignment vertical="top" wrapText="1"/>
    </xf>
    <xf numFmtId="0" fontId="3" fillId="0" borderId="1" xfId="0" applyFont="1" applyBorder="1" applyAlignment="1" applyProtection="1"/>
    <xf numFmtId="0" fontId="3" fillId="0" borderId="2" xfId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/>
    <xf numFmtId="4" fontId="3" fillId="0" borderId="2" xfId="1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Alignment="1" applyProtection="1"/>
    <xf numFmtId="4" fontId="3" fillId="0" borderId="0" xfId="1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right"/>
    </xf>
    <xf numFmtId="4" fontId="3" fillId="0" borderId="1" xfId="0" applyNumberFormat="1" applyFont="1" applyBorder="1" applyAlignment="1" applyProtection="1"/>
    <xf numFmtId="9" fontId="3" fillId="0" borderId="0" xfId="0" applyNumberFormat="1" applyFont="1" applyBorder="1" applyProtection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4" fillId="0" borderId="6" xfId="13" applyFont="1" applyBorder="1" applyAlignment="1" applyProtection="1">
      <alignment horizontal="center" vertical="center"/>
    </xf>
    <xf numFmtId="4" fontId="4" fillId="0" borderId="6" xfId="13" applyNumberFormat="1" applyFont="1" applyBorder="1" applyAlignment="1" applyProtection="1">
      <alignment horizontal="center" vertical="center"/>
    </xf>
    <xf numFmtId="0" fontId="4" fillId="0" borderId="6" xfId="13" applyFont="1" applyFill="1" applyBorder="1" applyAlignment="1" applyProtection="1">
      <alignment horizontal="center" vertical="center"/>
    </xf>
    <xf numFmtId="0" fontId="4" fillId="0" borderId="16" xfId="13" applyFont="1" applyBorder="1" applyAlignment="1" applyProtection="1">
      <alignment horizontal="center" vertical="center"/>
    </xf>
    <xf numFmtId="0" fontId="4" fillId="0" borderId="16" xfId="13" applyFont="1" applyBorder="1" applyAlignment="1" applyProtection="1">
      <alignment vertical="center" wrapText="1"/>
    </xf>
    <xf numFmtId="0" fontId="3" fillId="0" borderId="16" xfId="13" applyFont="1" applyBorder="1" applyAlignment="1" applyProtection="1">
      <alignment vertical="center" wrapText="1"/>
    </xf>
    <xf numFmtId="0" fontId="3" fillId="0" borderId="16" xfId="13" applyFont="1" applyBorder="1" applyAlignment="1" applyProtection="1">
      <alignment horizontal="center" vertical="center" wrapText="1"/>
    </xf>
    <xf numFmtId="4" fontId="4" fillId="0" borderId="16" xfId="13" applyNumberFormat="1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4" fontId="3" fillId="0" borderId="6" xfId="2" applyNumberFormat="1" applyFont="1" applyFill="1" applyBorder="1" applyAlignment="1" applyProtection="1">
      <alignment horizontal="center" vertical="center"/>
    </xf>
    <xf numFmtId="4" fontId="4" fillId="0" borderId="6" xfId="2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" fontId="4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4" fontId="4" fillId="0" borderId="0" xfId="0" applyNumberFormat="1" applyFont="1" applyAlignment="1" applyProtection="1">
      <alignment horizontal="centerContinuous"/>
    </xf>
    <xf numFmtId="49" fontId="4" fillId="0" borderId="0" xfId="0" applyNumberFormat="1" applyFont="1" applyAlignment="1" applyProtection="1">
      <alignment horizontal="center" vertical="top"/>
    </xf>
    <xf numFmtId="165" fontId="3" fillId="0" borderId="2" xfId="0" applyNumberFormat="1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Protection="1"/>
    <xf numFmtId="4" fontId="5" fillId="0" borderId="2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15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justify"/>
    </xf>
    <xf numFmtId="0" fontId="4" fillId="0" borderId="0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5" applyFont="1" applyBorder="1" applyAlignment="1" applyProtection="1">
      <alignment horizontal="center" wrapText="1"/>
    </xf>
    <xf numFmtId="0" fontId="4" fillId="0" borderId="0" xfId="5" applyFont="1" applyBorder="1" applyAlignment="1" applyProtection="1">
      <alignment horizontal="left" wrapText="1"/>
    </xf>
    <xf numFmtId="0" fontId="3" fillId="0" borderId="0" xfId="5" applyFont="1" applyFill="1" applyBorder="1" applyAlignment="1" applyProtection="1">
      <alignment horizontal="center" vertical="center"/>
    </xf>
    <xf numFmtId="0" fontId="3" fillId="0" borderId="0" xfId="5" applyFont="1" applyBorder="1" applyAlignment="1" applyProtection="1">
      <alignment horizontal="left"/>
    </xf>
    <xf numFmtId="4" fontId="3" fillId="0" borderId="0" xfId="5" applyNumberFormat="1" applyFont="1" applyBorder="1" applyAlignment="1" applyProtection="1">
      <alignment horizontal="right"/>
    </xf>
    <xf numFmtId="0" fontId="16" fillId="0" borderId="0" xfId="0" applyFont="1" applyProtection="1"/>
    <xf numFmtId="0" fontId="4" fillId="0" borderId="0" xfId="5" applyFont="1" applyBorder="1" applyAlignment="1" applyProtection="1">
      <alignment horizontal="center"/>
    </xf>
    <xf numFmtId="0" fontId="3" fillId="0" borderId="0" xfId="5" applyFont="1" applyBorder="1" applyAlignment="1" applyProtection="1">
      <alignment horizontal="center" vertical="center"/>
    </xf>
    <xf numFmtId="4" fontId="6" fillId="0" borderId="0" xfId="5" applyNumberFormat="1" applyFont="1" applyBorder="1" applyAlignment="1" applyProtection="1">
      <alignment horizontal="center"/>
    </xf>
    <xf numFmtId="0" fontId="3" fillId="0" borderId="0" xfId="5" applyFont="1" applyBorder="1" applyAlignment="1" applyProtection="1">
      <alignment horizontal="center"/>
    </xf>
    <xf numFmtId="0" fontId="4" fillId="0" borderId="3" xfId="12" applyNumberFormat="1" applyFont="1" applyBorder="1" applyAlignment="1" applyProtection="1">
      <alignment horizontal="center" vertical="top"/>
    </xf>
    <xf numFmtId="0" fontId="4" fillId="0" borderId="3" xfId="12" applyNumberFormat="1" applyFont="1" applyBorder="1" applyAlignment="1" applyProtection="1">
      <alignment horizontal="left"/>
    </xf>
    <xf numFmtId="2" fontId="3" fillId="0" borderId="3" xfId="12" applyNumberFormat="1" applyFont="1" applyFill="1" applyBorder="1" applyAlignment="1" applyProtection="1">
      <alignment horizontal="center" vertical="top"/>
    </xf>
    <xf numFmtId="0" fontId="3" fillId="0" borderId="3" xfId="12" applyNumberFormat="1" applyFont="1" applyBorder="1" applyAlignment="1" applyProtection="1">
      <alignment horizontal="left" vertical="top"/>
    </xf>
    <xf numFmtId="4" fontId="4" fillId="0" borderId="3" xfId="12" applyNumberFormat="1" applyFont="1" applyBorder="1" applyAlignment="1" applyProtection="1">
      <alignment horizontal="right" vertical="top"/>
    </xf>
    <xf numFmtId="0" fontId="4" fillId="0" borderId="2" xfId="12" applyNumberFormat="1" applyFont="1" applyBorder="1" applyAlignment="1" applyProtection="1">
      <alignment horizontal="center" vertical="top"/>
    </xf>
    <xf numFmtId="0" fontId="4" fillId="0" borderId="2" xfId="12" applyNumberFormat="1" applyFont="1" applyBorder="1" applyAlignment="1" applyProtection="1">
      <alignment horizontal="left"/>
    </xf>
    <xf numFmtId="0" fontId="3" fillId="0" borderId="2" xfId="12" applyNumberFormat="1" applyFont="1" applyBorder="1" applyAlignment="1" applyProtection="1">
      <alignment horizontal="center" vertical="top"/>
    </xf>
    <xf numFmtId="0" fontId="3" fillId="0" borderId="2" xfId="12" applyNumberFormat="1" applyFont="1" applyBorder="1" applyAlignment="1" applyProtection="1">
      <alignment horizontal="left" vertical="top"/>
    </xf>
    <xf numFmtId="4" fontId="4" fillId="0" borderId="2" xfId="12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" fontId="4" fillId="0" borderId="6" xfId="13" applyNumberFormat="1" applyFont="1" applyFill="1" applyBorder="1" applyAlignment="1" applyProtection="1">
      <alignment horizontal="right" vertical="center"/>
    </xf>
    <xf numFmtId="4" fontId="4" fillId="0" borderId="6" xfId="13" applyNumberFormat="1" applyFont="1" applyBorder="1" applyAlignment="1" applyProtection="1">
      <alignment horizontal="right" vertical="center"/>
    </xf>
    <xf numFmtId="4" fontId="4" fillId="0" borderId="16" xfId="13" applyNumberFormat="1" applyFont="1" applyBorder="1" applyAlignment="1" applyProtection="1">
      <alignment horizontal="right" vertical="center"/>
    </xf>
    <xf numFmtId="4" fontId="4" fillId="0" borderId="0" xfId="2" applyNumberFormat="1" applyFont="1" applyFill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4" fontId="3" fillId="0" borderId="0" xfId="1" applyNumberFormat="1" applyFont="1" applyBorder="1" applyAlignment="1" applyProtection="1"/>
    <xf numFmtId="0" fontId="3" fillId="0" borderId="1" xfId="1" applyFont="1" applyBorder="1" applyAlignment="1" applyProtection="1"/>
    <xf numFmtId="4" fontId="3" fillId="0" borderId="1" xfId="1" applyNumberFormat="1" applyFont="1" applyBorder="1" applyAlignment="1" applyProtection="1">
      <alignment horizontal="right"/>
    </xf>
    <xf numFmtId="0" fontId="3" fillId="0" borderId="2" xfId="0" applyFont="1" applyFill="1" applyBorder="1" applyAlignment="1" applyProtection="1"/>
    <xf numFmtId="0" fontId="4" fillId="0" borderId="0" xfId="0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4" fontId="3" fillId="0" borderId="0" xfId="1" applyNumberFormat="1" applyFont="1" applyFill="1" applyBorder="1" applyAlignment="1" applyProtection="1">
      <alignment horizontal="right"/>
    </xf>
    <xf numFmtId="0" fontId="3" fillId="0" borderId="0" xfId="17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justify"/>
    </xf>
    <xf numFmtId="0" fontId="15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justify"/>
    </xf>
    <xf numFmtId="0" fontId="15" fillId="0" borderId="2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/>
    <xf numFmtId="4" fontId="3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/>
    <xf numFmtId="4" fontId="3" fillId="0" borderId="1" xfId="1" applyNumberFormat="1" applyFont="1" applyFill="1" applyBorder="1" applyAlignment="1" applyProtection="1">
      <alignment horizontal="right"/>
    </xf>
    <xf numFmtId="0" fontId="3" fillId="0" borderId="0" xfId="5" applyFont="1" applyBorder="1" applyAlignment="1" applyProtection="1">
      <alignment horizontal="right" vertical="center"/>
    </xf>
    <xf numFmtId="2" fontId="3" fillId="0" borderId="3" xfId="12" applyNumberFormat="1" applyFont="1" applyFill="1" applyBorder="1" applyAlignment="1" applyProtection="1">
      <alignment horizontal="right" vertical="top"/>
    </xf>
    <xf numFmtId="0" fontId="3" fillId="0" borderId="2" xfId="12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left" vertical="top"/>
    </xf>
    <xf numFmtId="0" fontId="3" fillId="0" borderId="0" xfId="18" applyFont="1" applyBorder="1" applyAlignment="1" applyProtection="1">
      <alignment horizontal="left"/>
    </xf>
    <xf numFmtId="4" fontId="3" fillId="0" borderId="0" xfId="18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left" vertical="top"/>
    </xf>
    <xf numFmtId="0" fontId="15" fillId="0" borderId="1" xfId="0" applyFont="1" applyBorder="1" applyAlignment="1" applyProtection="1">
      <alignment horizontal="left" vertical="top"/>
    </xf>
    <xf numFmtId="0" fontId="3" fillId="0" borderId="0" xfId="0" applyFont="1" applyBorder="1" applyProtection="1"/>
    <xf numFmtId="0" fontId="3" fillId="0" borderId="2" xfId="0" applyFont="1" applyBorder="1" applyProtection="1"/>
    <xf numFmtId="0" fontId="4" fillId="0" borderId="0" xfId="0" applyFont="1" applyAlignment="1" applyProtection="1">
      <alignment horizontal="left" wrapText="1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2" applyNumberFormat="1" applyFont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 vertical="top" wrapText="1"/>
    </xf>
    <xf numFmtId="4" fontId="3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49" fontId="3" fillId="0" borderId="0" xfId="17" applyNumberFormat="1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/>
    </xf>
    <xf numFmtId="4" fontId="18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vertical="top"/>
    </xf>
    <xf numFmtId="49" fontId="19" fillId="0" borderId="0" xfId="0" applyNumberFormat="1" applyFont="1" applyProtection="1"/>
    <xf numFmtId="0" fontId="2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9" fillId="0" borderId="0" xfId="0" applyFont="1" applyBorder="1" applyProtection="1"/>
    <xf numFmtId="49" fontId="5" fillId="0" borderId="0" xfId="0" applyNumberFormat="1" applyFont="1" applyBorder="1" applyAlignment="1" applyProtection="1">
      <alignment horizontal="center"/>
    </xf>
    <xf numFmtId="166" fontId="9" fillId="4" borderId="0" xfId="0" applyNumberFormat="1" applyFont="1" applyFill="1" applyBorder="1" applyProtection="1"/>
    <xf numFmtId="0" fontId="23" fillId="0" borderId="14" xfId="0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vertical="top"/>
    </xf>
    <xf numFmtId="166" fontId="5" fillId="0" borderId="14" xfId="0" applyNumberFormat="1" applyFont="1" applyBorder="1" applyAlignment="1" applyProtection="1">
      <alignment vertical="center"/>
    </xf>
    <xf numFmtId="166" fontId="9" fillId="5" borderId="19" xfId="0" applyNumberFormat="1" applyFont="1" applyFill="1" applyBorder="1" applyProtection="1"/>
    <xf numFmtId="0" fontId="24" fillId="0" borderId="0" xfId="0" applyFont="1"/>
    <xf numFmtId="0" fontId="13" fillId="0" borderId="0" xfId="15" applyFont="1" applyProtection="1"/>
    <xf numFmtId="0" fontId="4" fillId="0" borderId="0" xfId="15" applyFont="1" applyAlignment="1" applyProtection="1">
      <alignment vertical="top" wrapText="1"/>
    </xf>
    <xf numFmtId="0" fontId="4" fillId="0" borderId="0" xfId="15" applyFont="1" applyAlignment="1" applyProtection="1">
      <alignment horizontal="justify" vertical="top" wrapText="1"/>
    </xf>
    <xf numFmtId="0" fontId="3" fillId="0" borderId="0" xfId="15" applyFont="1" applyProtection="1"/>
    <xf numFmtId="4" fontId="3" fillId="0" borderId="0" xfId="15" applyNumberFormat="1" applyFont="1" applyAlignment="1" applyProtection="1">
      <alignment horizontal="right"/>
    </xf>
    <xf numFmtId="4" fontId="3" fillId="0" borderId="14" xfId="0" applyNumberFormat="1" applyFont="1" applyFill="1" applyBorder="1" applyAlignment="1" applyProtection="1">
      <alignment horizontal="right"/>
    </xf>
    <xf numFmtId="0" fontId="4" fillId="0" borderId="0" xfId="15" applyFont="1" applyAlignment="1" applyProtection="1">
      <alignment horizontal="center" vertical="top" wrapText="1"/>
    </xf>
    <xf numFmtId="4" fontId="3" fillId="0" borderId="0" xfId="15" applyNumberFormat="1" applyFont="1" applyProtection="1"/>
    <xf numFmtId="0" fontId="3" fillId="0" borderId="0" xfId="15" applyFont="1" applyAlignment="1" applyProtection="1">
      <alignment horizontal="justify" vertical="top" wrapText="1"/>
    </xf>
    <xf numFmtId="0" fontId="1" fillId="0" borderId="0" xfId="0" applyFont="1" applyProtection="1"/>
    <xf numFmtId="0" fontId="4" fillId="0" borderId="0" xfId="15" applyFont="1" applyAlignment="1" applyProtection="1">
      <alignment horizontal="center" vertical="top"/>
    </xf>
    <xf numFmtId="0" fontId="13" fillId="0" borderId="0" xfId="15" applyFont="1" applyFill="1" applyProtection="1"/>
    <xf numFmtId="0" fontId="4" fillId="0" borderId="0" xfId="15" applyFont="1" applyProtection="1"/>
    <xf numFmtId="0" fontId="4" fillId="0" borderId="0" xfId="15" applyFont="1" applyFill="1" applyProtection="1"/>
    <xf numFmtId="0" fontId="3" fillId="0" borderId="0" xfId="15" applyFont="1" applyAlignment="1" applyProtection="1"/>
    <xf numFmtId="0" fontId="14" fillId="0" borderId="0" xfId="15" applyFont="1" applyProtection="1"/>
    <xf numFmtId="0" fontId="3" fillId="0" borderId="0" xfId="0" applyFont="1" applyFill="1" applyAlignment="1" applyProtection="1">
      <alignment horizontal="justify" vertical="top" wrapText="1"/>
    </xf>
    <xf numFmtId="9" fontId="3" fillId="0" borderId="0" xfId="15" applyNumberFormat="1" applyFont="1" applyProtection="1"/>
    <xf numFmtId="0" fontId="4" fillId="0" borderId="0" xfId="15" applyFont="1" applyBorder="1" applyAlignment="1" applyProtection="1">
      <alignment horizontal="center" vertical="top" wrapText="1"/>
    </xf>
    <xf numFmtId="0" fontId="7" fillId="0" borderId="0" xfId="15" applyFont="1" applyBorder="1" applyAlignment="1" applyProtection="1">
      <alignment horizontal="justify" vertical="top" wrapText="1"/>
    </xf>
    <xf numFmtId="0" fontId="3" fillId="0" borderId="0" xfId="15" applyFont="1" applyBorder="1" applyProtection="1"/>
    <xf numFmtId="9" fontId="3" fillId="0" borderId="0" xfId="15" applyNumberFormat="1" applyFont="1" applyBorder="1" applyProtection="1"/>
    <xf numFmtId="4" fontId="3" fillId="0" borderId="0" xfId="15" applyNumberFormat="1" applyFont="1" applyBorder="1" applyAlignment="1" applyProtection="1">
      <alignment horizontal="right"/>
    </xf>
    <xf numFmtId="4" fontId="4" fillId="5" borderId="6" xfId="2" applyNumberFormat="1" applyFont="1" applyFill="1" applyBorder="1" applyAlignment="1" applyProtection="1">
      <alignment horizontal="right"/>
    </xf>
    <xf numFmtId="4" fontId="3" fillId="0" borderId="0" xfId="5" applyNumberFormat="1" applyFont="1" applyBorder="1" applyAlignment="1" applyProtection="1">
      <alignment horizontal="right"/>
      <protection locked="0"/>
    </xf>
    <xf numFmtId="4" fontId="4" fillId="5" borderId="6" xfId="13" applyNumberFormat="1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4" fontId="4" fillId="5" borderId="6" xfId="13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/>
    <xf numFmtId="49" fontId="4" fillId="0" borderId="1" xfId="0" applyNumberFormat="1" applyFont="1" applyBorder="1" applyAlignment="1" applyProtection="1">
      <alignment horizontal="center" vertical="center" textRotation="9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textRotation="90"/>
    </xf>
    <xf numFmtId="0" fontId="4" fillId="0" borderId="1" xfId="0" applyFont="1" applyBorder="1" applyAlignment="1" applyProtection="1">
      <alignment horizontal="left" vertical="center" textRotation="90"/>
    </xf>
    <xf numFmtId="4" fontId="4" fillId="0" borderId="1" xfId="0" applyNumberFormat="1" applyFont="1" applyBorder="1" applyAlignment="1" applyProtection="1">
      <alignment horizontal="right" vertical="center" textRotation="90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textRotation="90"/>
    </xf>
    <xf numFmtId="0" fontId="3" fillId="0" borderId="0" xfId="16" applyFont="1" applyAlignment="1" applyProtection="1">
      <alignment horizontal="left" vertical="top" wrapText="1"/>
    </xf>
    <xf numFmtId="49" fontId="15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justify"/>
    </xf>
    <xf numFmtId="4" fontId="3" fillId="0" borderId="0" xfId="0" applyNumberFormat="1" applyFont="1" applyAlignment="1" applyProtection="1">
      <alignment horizontal="right"/>
    </xf>
    <xf numFmtId="4" fontId="3" fillId="0" borderId="0" xfId="2" applyNumberFormat="1" applyFont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3" fillId="0" borderId="0" xfId="18" applyFont="1" applyAlignment="1" applyProtection="1">
      <alignment horizontal="right"/>
    </xf>
    <xf numFmtId="0" fontId="3" fillId="0" borderId="0" xfId="18" applyFont="1" applyProtection="1"/>
    <xf numFmtId="4" fontId="3" fillId="0" borderId="0" xfId="18" applyNumberFormat="1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15" fillId="0" borderId="0" xfId="0" applyFont="1" applyAlignment="1" applyProtection="1">
      <alignment horizontal="left" vertical="top"/>
    </xf>
    <xf numFmtId="49" fontId="3" fillId="0" borderId="0" xfId="16" applyNumberFormat="1" applyFont="1" applyAlignment="1" applyProtection="1">
      <alignment horizontal="left" vertical="top" wrapText="1"/>
    </xf>
    <xf numFmtId="0" fontId="6" fillId="0" borderId="0" xfId="0" applyFont="1" applyAlignment="1" applyProtection="1">
      <alignment horizontal="right"/>
    </xf>
    <xf numFmtId="9" fontId="3" fillId="0" borderId="0" xfId="0" applyNumberFormat="1" applyFont="1" applyProtection="1"/>
    <xf numFmtId="0" fontId="4" fillId="0" borderId="0" xfId="0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/>
    </xf>
    <xf numFmtId="49" fontId="4" fillId="0" borderId="3" xfId="0" applyNumberFormat="1" applyFont="1" applyBorder="1" applyAlignment="1" applyProtection="1">
      <alignment horizontal="left" vertical="top"/>
    </xf>
    <xf numFmtId="0" fontId="3" fillId="0" borderId="3" xfId="0" applyFont="1" applyBorder="1" applyProtection="1"/>
    <xf numFmtId="4" fontId="4" fillId="0" borderId="3" xfId="0" applyNumberFormat="1" applyFont="1" applyBorder="1" applyProtection="1"/>
    <xf numFmtId="0" fontId="3" fillId="0" borderId="0" xfId="0" applyFont="1" applyAlignment="1" applyProtection="1">
      <alignment vertical="top" wrapText="1"/>
    </xf>
    <xf numFmtId="4" fontId="3" fillId="0" borderId="0" xfId="0" applyNumberFormat="1" applyFont="1" applyAlignment="1" applyProtection="1"/>
    <xf numFmtId="49" fontId="3" fillId="0" borderId="0" xfId="0" applyNumberFormat="1" applyFont="1" applyFill="1" applyAlignment="1" applyProtection="1">
      <alignment vertical="top"/>
    </xf>
    <xf numFmtId="4" fontId="5" fillId="0" borderId="0" xfId="0" applyNumberFormat="1" applyFont="1" applyBorder="1" applyAlignment="1" applyProtection="1">
      <alignment horizontal="right"/>
    </xf>
    <xf numFmtId="0" fontId="3" fillId="0" borderId="0" xfId="17" applyFont="1" applyAlignment="1" applyProtection="1">
      <alignment vertical="top" wrapText="1"/>
    </xf>
    <xf numFmtId="0" fontId="15" fillId="0" borderId="0" xfId="0" applyFont="1" applyAlignment="1" applyProtection="1">
      <alignment vertical="top"/>
    </xf>
    <xf numFmtId="0" fontId="3" fillId="0" borderId="0" xfId="1" applyFont="1" applyAlignment="1" applyProtection="1">
      <alignment horizontal="right"/>
    </xf>
    <xf numFmtId="0" fontId="3" fillId="0" borderId="0" xfId="1" applyFont="1" applyProtection="1"/>
    <xf numFmtId="4" fontId="3" fillId="0" borderId="0" xfId="1" applyNumberFormat="1" applyFont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0" fontId="3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left"/>
    </xf>
    <xf numFmtId="2" fontId="18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</xf>
    <xf numFmtId="0" fontId="4" fillId="0" borderId="20" xfId="13" applyFont="1" applyFill="1" applyBorder="1" applyAlignment="1" applyProtection="1">
      <alignment horizontal="center" vertical="center"/>
    </xf>
    <xf numFmtId="4" fontId="4" fillId="0" borderId="20" xfId="13" applyNumberFormat="1" applyFont="1" applyBorder="1" applyAlignment="1" applyProtection="1">
      <alignment horizontal="right" vertical="center"/>
    </xf>
    <xf numFmtId="4" fontId="4" fillId="0" borderId="6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4" fillId="3" borderId="6" xfId="13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3" borderId="6" xfId="13" applyFont="1" applyFill="1" applyBorder="1" applyAlignment="1" applyProtection="1">
      <alignment horizontal="center" vertical="center" wrapText="1"/>
    </xf>
    <xf numFmtId="0" fontId="4" fillId="0" borderId="6" xfId="13" applyFont="1" applyBorder="1" applyAlignment="1" applyProtection="1">
      <alignment vertical="center" wrapText="1"/>
    </xf>
    <xf numFmtId="0" fontId="3" fillId="0" borderId="6" xfId="13" applyFont="1" applyBorder="1" applyAlignment="1" applyProtection="1">
      <alignment vertical="center" wrapText="1"/>
    </xf>
    <xf numFmtId="0" fontId="3" fillId="0" borderId="6" xfId="13" applyFont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13" fillId="0" borderId="0" xfId="15" applyFont="1"/>
    <xf numFmtId="0" fontId="4" fillId="0" borderId="0" xfId="15" applyFont="1" applyAlignment="1">
      <alignment horizontal="center" vertical="top" wrapText="1"/>
    </xf>
    <xf numFmtId="0" fontId="4" fillId="0" borderId="0" xfId="15" applyFont="1" applyAlignment="1">
      <alignment horizontal="justify" vertical="top" wrapText="1"/>
    </xf>
    <xf numFmtId="0" fontId="3" fillId="0" borderId="0" xfId="15" applyFont="1"/>
    <xf numFmtId="4" fontId="3" fillId="0" borderId="0" xfId="15" applyNumberFormat="1" applyFont="1"/>
    <xf numFmtId="4" fontId="3" fillId="0" borderId="0" xfId="15" applyNumberFormat="1" applyFont="1" applyAlignment="1">
      <alignment horizontal="right"/>
    </xf>
    <xf numFmtId="0" fontId="3" fillId="0" borderId="0" xfId="15" applyFont="1" applyAlignment="1">
      <alignment horizontal="justify" vertical="top" wrapText="1"/>
    </xf>
    <xf numFmtId="0" fontId="13" fillId="0" borderId="0" xfId="15" applyFont="1" applyFill="1"/>
    <xf numFmtId="0" fontId="4" fillId="0" borderId="0" xfId="15" applyFont="1" applyFill="1" applyAlignment="1">
      <alignment horizontal="center" vertical="top" wrapText="1"/>
    </xf>
    <xf numFmtId="0" fontId="4" fillId="0" borderId="0" xfId="15" applyFont="1" applyFill="1" applyAlignment="1">
      <alignment horizontal="justify" vertical="top" wrapText="1"/>
    </xf>
    <xf numFmtId="0" fontId="3" fillId="0" borderId="0" xfId="15" applyFont="1" applyFill="1"/>
    <xf numFmtId="4" fontId="3" fillId="0" borderId="0" xfId="15" applyNumberFormat="1" applyFont="1" applyFill="1" applyAlignment="1">
      <alignment horizontal="right"/>
    </xf>
    <xf numFmtId="0" fontId="3" fillId="0" borderId="0" xfId="15" applyFont="1" applyFill="1" applyAlignment="1">
      <alignment horizontal="justify" vertical="top" wrapText="1"/>
    </xf>
    <xf numFmtId="0" fontId="4" fillId="0" borderId="0" xfId="15" applyFont="1"/>
    <xf numFmtId="0" fontId="4" fillId="0" borderId="0" xfId="15" applyFont="1" applyAlignment="1">
      <alignment vertical="top" wrapText="1"/>
    </xf>
    <xf numFmtId="0" fontId="1" fillId="0" borderId="0" xfId="0" applyFont="1"/>
    <xf numFmtId="0" fontId="4" fillId="0" borderId="0" xfId="15" applyFont="1" applyAlignment="1">
      <alignment horizontal="center"/>
    </xf>
    <xf numFmtId="0" fontId="25" fillId="0" borderId="0" xfId="0" applyFont="1" applyAlignment="1">
      <alignment horizontal="justify" vertical="top" wrapText="1"/>
    </xf>
    <xf numFmtId="0" fontId="4" fillId="0" borderId="0" xfId="15" applyFont="1" applyAlignment="1"/>
    <xf numFmtId="0" fontId="4" fillId="0" borderId="0" xfId="15" applyFont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0" fontId="3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18" fillId="0" borderId="0" xfId="0" applyFont="1" applyFill="1" applyAlignment="1"/>
    <xf numFmtId="0" fontId="18" fillId="0" borderId="0" xfId="0" applyFont="1" applyFill="1"/>
    <xf numFmtId="4" fontId="3" fillId="0" borderId="0" xfId="0" applyNumberFormat="1" applyFont="1" applyFill="1" applyAlignment="1">
      <alignment horizontal="right"/>
    </xf>
    <xf numFmtId="0" fontId="4" fillId="0" borderId="0" xfId="15" applyFont="1" applyAlignment="1">
      <alignment horizontal="center" vertical="top"/>
    </xf>
    <xf numFmtId="0" fontId="4" fillId="0" borderId="0" xfId="15" applyFont="1" applyFill="1"/>
    <xf numFmtId="0" fontId="4" fillId="0" borderId="0" xfId="0" applyFont="1" applyFill="1" applyAlignment="1">
      <alignment vertical="top"/>
    </xf>
    <xf numFmtId="4" fontId="4" fillId="0" borderId="0" xfId="15" applyNumberFormat="1" applyFont="1" applyAlignment="1">
      <alignment horizontal="right"/>
    </xf>
    <xf numFmtId="0" fontId="26" fillId="0" borderId="0" xfId="15" applyFont="1"/>
    <xf numFmtId="0" fontId="3" fillId="0" borderId="0" xfId="15" applyFont="1" applyFill="1" applyAlignment="1">
      <alignment horizontal="center"/>
    </xf>
    <xf numFmtId="0" fontId="3" fillId="0" borderId="0" xfId="15" applyFont="1" applyAlignment="1"/>
    <xf numFmtId="2" fontId="3" fillId="0" borderId="0" xfId="15" applyNumberFormat="1" applyFont="1"/>
    <xf numFmtId="0" fontId="13" fillId="0" borderId="0" xfId="0" applyFont="1"/>
    <xf numFmtId="9" fontId="3" fillId="0" borderId="0" xfId="15" applyNumberFormat="1" applyFont="1"/>
    <xf numFmtId="0" fontId="4" fillId="0" borderId="0" xfId="15" applyFont="1" applyBorder="1" applyAlignment="1">
      <alignment horizontal="center" vertical="top" wrapText="1"/>
    </xf>
    <xf numFmtId="0" fontId="7" fillId="0" borderId="0" xfId="15" applyFont="1" applyBorder="1" applyAlignment="1">
      <alignment horizontal="justify" vertical="top" wrapText="1"/>
    </xf>
    <xf numFmtId="0" fontId="3" fillId="0" borderId="0" xfId="15" applyFont="1" applyBorder="1"/>
    <xf numFmtId="9" fontId="3" fillId="0" borderId="0" xfId="15" applyNumberFormat="1" applyFont="1" applyBorder="1"/>
    <xf numFmtId="4" fontId="3" fillId="0" borderId="0" xfId="15" applyNumberFormat="1" applyFont="1" applyBorder="1" applyAlignment="1">
      <alignment horizontal="right"/>
    </xf>
    <xf numFmtId="0" fontId="14" fillId="0" borderId="0" xfId="15" applyFont="1"/>
    <xf numFmtId="0" fontId="3" fillId="0" borderId="0" xfId="15" applyFont="1" applyFill="1" applyAlignment="1"/>
    <xf numFmtId="0" fontId="3" fillId="0" borderId="0" xfId="0" applyFont="1" applyFill="1" applyAlignment="1">
      <alignment vertical="top"/>
    </xf>
    <xf numFmtId="0" fontId="4" fillId="0" borderId="0" xfId="15" applyFont="1" applyFill="1" applyAlignment="1">
      <alignment horizontal="center"/>
    </xf>
    <xf numFmtId="49" fontId="4" fillId="0" borderId="0" xfId="0" applyNumberFormat="1" applyFont="1" applyBorder="1" applyAlignment="1" applyProtection="1">
      <alignment horizontal="center" vertical="center" textRotation="90"/>
    </xf>
    <xf numFmtId="4" fontId="4" fillId="0" borderId="0" xfId="0" applyNumberFormat="1" applyFont="1" applyBorder="1" applyAlignment="1" applyProtection="1">
      <alignment horizontal="right" vertical="center" textRotation="90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top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</xf>
    <xf numFmtId="4" fontId="18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7" fillId="0" borderId="0" xfId="0" applyFont="1" applyFill="1" applyBorder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/>
    <xf numFmtId="4" fontId="3" fillId="0" borderId="0" xfId="0" applyNumberFormat="1" applyFont="1" applyAlignment="1">
      <alignment horizontal="right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9" fontId="18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9" fontId="18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justify"/>
    </xf>
    <xf numFmtId="0" fontId="3" fillId="0" borderId="0" xfId="0" applyFont="1" applyBorder="1" applyAlignment="1" applyProtection="1">
      <alignment horizontal="right" vertical="top"/>
    </xf>
    <xf numFmtId="4" fontId="6" fillId="0" borderId="0" xfId="0" applyNumberFormat="1" applyFont="1" applyBorder="1" applyAlignment="1" applyProtection="1">
      <alignment horizontal="right" vertical="top"/>
    </xf>
    <xf numFmtId="4" fontId="3" fillId="0" borderId="2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49" fontId="23" fillId="0" borderId="14" xfId="0" applyNumberFormat="1" applyFont="1" applyBorder="1" applyAlignment="1" applyProtection="1">
      <alignment vertical="center" wrapText="1"/>
    </xf>
    <xf numFmtId="49" fontId="5" fillId="0" borderId="14" xfId="0" applyNumberFormat="1" applyFont="1" applyBorder="1" applyAlignment="1" applyProtection="1">
      <alignment vertical="top"/>
    </xf>
    <xf numFmtId="49" fontId="5" fillId="0" borderId="14" xfId="0" applyNumberFormat="1" applyFont="1" applyFill="1" applyBorder="1" applyAlignment="1" applyProtection="1">
      <alignment vertical="top"/>
    </xf>
    <xf numFmtId="0" fontId="5" fillId="0" borderId="14" xfId="0" applyFont="1" applyBorder="1" applyAlignment="1" applyProtection="1">
      <alignment vertical="top" wrapText="1"/>
    </xf>
    <xf numFmtId="0" fontId="19" fillId="0" borderId="14" xfId="0" applyFont="1" applyBorder="1" applyAlignment="1" applyProtection="1">
      <alignment vertical="top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23" fillId="0" borderId="14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/>
    </xf>
    <xf numFmtId="0" fontId="4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left" vertical="top"/>
    </xf>
    <xf numFmtId="0" fontId="4" fillId="3" borderId="6" xfId="13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13" applyFont="1" applyBorder="1" applyAlignment="1" applyProtection="1">
      <alignment vertical="center" wrapText="1"/>
    </xf>
    <xf numFmtId="0" fontId="3" fillId="0" borderId="6" xfId="13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top" wrapText="1"/>
    </xf>
    <xf numFmtId="0" fontId="3" fillId="0" borderId="6" xfId="13" applyFont="1" applyBorder="1" applyAlignment="1" applyProtection="1">
      <alignment vertical="center"/>
    </xf>
    <xf numFmtId="0" fontId="4" fillId="0" borderId="6" xfId="13" applyFont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9">
    <cellStyle name="Navadno" xfId="0" builtinId="0"/>
    <cellStyle name="Navadno 15" xfId="3"/>
    <cellStyle name="Navadno 16" xfId="4"/>
    <cellStyle name="Navadno 2 50" xfId="5"/>
    <cellStyle name="Navadno 49" xfId="6"/>
    <cellStyle name="Navadno 50" xfId="7"/>
    <cellStyle name="Navadno 51" xfId="11"/>
    <cellStyle name="Navadno 52" xfId="9"/>
    <cellStyle name="Navadno 53" xfId="10"/>
    <cellStyle name="Navadno 54" xfId="8"/>
    <cellStyle name="Navadno_POPIS DEL ZA GRADBENA DELA ILOVICA1" xfId="13"/>
    <cellStyle name="Normal_N36023 (2)" xfId="1"/>
    <cellStyle name="Normal_N36023 (2)_popisi_plin_1bar_20090805" xfId="18"/>
    <cellStyle name="Normal_PL_SD" xfId="17"/>
    <cellStyle name="Normal_PL_SD_popisi_plin_1bar_20090805" xfId="16"/>
    <cellStyle name="Normal_SP" xfId="15"/>
    <cellStyle name="Pojasnjevalno besedilo 2" xfId="12"/>
    <cellStyle name="Valuta" xfId="2" builtinId="4"/>
    <cellStyle name="Valuta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2005\Ostalo%202005\Popisi%202005\plin\popisi_plin_SD_100%20mbar_2005-08-30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l.si\dfs\JPE\home\joze.kozamernik\A-Moje%20prejete%20datoteke\NADZOR\RAZPISI\razpisi-2021\marec-2021\Popis%20SD%20VO%20903%20913%20O&#352;_SavskoNaselje_MK%20(00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l.si\dfs\JPE\home\joze.kozamernik\A-Moje%20prejete%20datoteke\NADZOR\RAZPISI\razpisi-2020\trubarjeva-letaliska-rozna\SD_PO_poc%20&#353;kofljica%20&#8211;%20brez%20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SD"/>
      <sheetName val="plinovodi_SD(100mbar)"/>
      <sheetName val="PP_SD(100mbar)"/>
      <sheetName val="HPR_SD_stara verzij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VO_SD"/>
      <sheetName val="Vrocevod_T-903_SD"/>
      <sheetName val="Vrocevod_T-913_SD"/>
      <sheetName val="Vroc-priklj_P-423_jug_SD"/>
      <sheetName val="Vroc-priklj_P-423_vzhod_SD"/>
    </sheetNames>
    <sheetDataSet>
      <sheetData sheetId="0"/>
      <sheetData sheetId="1">
        <row r="4">
          <cell r="B4" t="str">
            <v>MATJAŽEVA ULICA</v>
          </cell>
        </row>
      </sheetData>
      <sheetData sheetId="2"/>
      <sheetData sheetId="3">
        <row r="3">
          <cell r="B3" t="str">
            <v>MATJAŽEVA ULICA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SD"/>
      <sheetName val="S-2321_SD"/>
      <sheetName val="S-2322_SD"/>
      <sheetName val="S-2323_SD"/>
      <sheetName val="S-2325_SD"/>
      <sheetName val="S-2328_SD"/>
      <sheetName val="PP_SD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7"/>
  <sheetViews>
    <sheetView zoomScaleNormal="100" zoomScaleSheetLayoutView="112" workbookViewId="0">
      <selection activeCell="O21" sqref="O21"/>
    </sheetView>
  </sheetViews>
  <sheetFormatPr defaultRowHeight="12.75" x14ac:dyDescent="0.2"/>
  <cols>
    <col min="1" max="1" width="12.85546875" customWidth="1"/>
    <col min="2" max="2" width="13.85546875" customWidth="1"/>
    <col min="6" max="6" width="18.5703125" customWidth="1"/>
    <col min="7" max="7" width="19.5703125" customWidth="1"/>
    <col min="258" max="258" width="16.140625" customWidth="1"/>
    <col min="262" max="262" width="15.5703125" customWidth="1"/>
    <col min="263" max="263" width="21" customWidth="1"/>
    <col min="514" max="514" width="16.140625" customWidth="1"/>
    <col min="518" max="518" width="15.5703125" customWidth="1"/>
    <col min="519" max="519" width="21" customWidth="1"/>
    <col min="770" max="770" width="16.140625" customWidth="1"/>
    <col min="774" max="774" width="15.5703125" customWidth="1"/>
    <col min="775" max="775" width="21" customWidth="1"/>
    <col min="1026" max="1026" width="16.140625" customWidth="1"/>
    <col min="1030" max="1030" width="15.5703125" customWidth="1"/>
    <col min="1031" max="1031" width="21" customWidth="1"/>
    <col min="1282" max="1282" width="16.140625" customWidth="1"/>
    <col min="1286" max="1286" width="15.5703125" customWidth="1"/>
    <col min="1287" max="1287" width="21" customWidth="1"/>
    <col min="1538" max="1538" width="16.140625" customWidth="1"/>
    <col min="1542" max="1542" width="15.5703125" customWidth="1"/>
    <col min="1543" max="1543" width="21" customWidth="1"/>
    <col min="1794" max="1794" width="16.140625" customWidth="1"/>
    <col min="1798" max="1798" width="15.5703125" customWidth="1"/>
    <col min="1799" max="1799" width="21" customWidth="1"/>
    <col min="2050" max="2050" width="16.140625" customWidth="1"/>
    <col min="2054" max="2054" width="15.5703125" customWidth="1"/>
    <col min="2055" max="2055" width="21" customWidth="1"/>
    <col min="2306" max="2306" width="16.140625" customWidth="1"/>
    <col min="2310" max="2310" width="15.5703125" customWidth="1"/>
    <col min="2311" max="2311" width="21" customWidth="1"/>
    <col min="2562" max="2562" width="16.140625" customWidth="1"/>
    <col min="2566" max="2566" width="15.5703125" customWidth="1"/>
    <col min="2567" max="2567" width="21" customWidth="1"/>
    <col min="2818" max="2818" width="16.140625" customWidth="1"/>
    <col min="2822" max="2822" width="15.5703125" customWidth="1"/>
    <col min="2823" max="2823" width="21" customWidth="1"/>
    <col min="3074" max="3074" width="16.140625" customWidth="1"/>
    <col min="3078" max="3078" width="15.5703125" customWidth="1"/>
    <col min="3079" max="3079" width="21" customWidth="1"/>
    <col min="3330" max="3330" width="16.140625" customWidth="1"/>
    <col min="3334" max="3334" width="15.5703125" customWidth="1"/>
    <col min="3335" max="3335" width="21" customWidth="1"/>
    <col min="3586" max="3586" width="16.140625" customWidth="1"/>
    <col min="3590" max="3590" width="15.5703125" customWidth="1"/>
    <col min="3591" max="3591" width="21" customWidth="1"/>
    <col min="3842" max="3842" width="16.140625" customWidth="1"/>
    <col min="3846" max="3846" width="15.5703125" customWidth="1"/>
    <col min="3847" max="3847" width="21" customWidth="1"/>
    <col min="4098" max="4098" width="16.140625" customWidth="1"/>
    <col min="4102" max="4102" width="15.5703125" customWidth="1"/>
    <col min="4103" max="4103" width="21" customWidth="1"/>
    <col min="4354" max="4354" width="16.140625" customWidth="1"/>
    <col min="4358" max="4358" width="15.5703125" customWidth="1"/>
    <col min="4359" max="4359" width="21" customWidth="1"/>
    <col min="4610" max="4610" width="16.140625" customWidth="1"/>
    <col min="4614" max="4614" width="15.5703125" customWidth="1"/>
    <col min="4615" max="4615" width="21" customWidth="1"/>
    <col min="4866" max="4866" width="16.140625" customWidth="1"/>
    <col min="4870" max="4870" width="15.5703125" customWidth="1"/>
    <col min="4871" max="4871" width="21" customWidth="1"/>
    <col min="5122" max="5122" width="16.140625" customWidth="1"/>
    <col min="5126" max="5126" width="15.5703125" customWidth="1"/>
    <col min="5127" max="5127" width="21" customWidth="1"/>
    <col min="5378" max="5378" width="16.140625" customWidth="1"/>
    <col min="5382" max="5382" width="15.5703125" customWidth="1"/>
    <col min="5383" max="5383" width="21" customWidth="1"/>
    <col min="5634" max="5634" width="16.140625" customWidth="1"/>
    <col min="5638" max="5638" width="15.5703125" customWidth="1"/>
    <col min="5639" max="5639" width="21" customWidth="1"/>
    <col min="5890" max="5890" width="16.140625" customWidth="1"/>
    <col min="5894" max="5894" width="15.5703125" customWidth="1"/>
    <col min="5895" max="5895" width="21" customWidth="1"/>
    <col min="6146" max="6146" width="16.140625" customWidth="1"/>
    <col min="6150" max="6150" width="15.5703125" customWidth="1"/>
    <col min="6151" max="6151" width="21" customWidth="1"/>
    <col min="6402" max="6402" width="16.140625" customWidth="1"/>
    <col min="6406" max="6406" width="15.5703125" customWidth="1"/>
    <col min="6407" max="6407" width="21" customWidth="1"/>
    <col min="6658" max="6658" width="16.140625" customWidth="1"/>
    <col min="6662" max="6662" width="15.5703125" customWidth="1"/>
    <col min="6663" max="6663" width="21" customWidth="1"/>
    <col min="6914" max="6914" width="16.140625" customWidth="1"/>
    <col min="6918" max="6918" width="15.5703125" customWidth="1"/>
    <col min="6919" max="6919" width="21" customWidth="1"/>
    <col min="7170" max="7170" width="16.140625" customWidth="1"/>
    <col min="7174" max="7174" width="15.5703125" customWidth="1"/>
    <col min="7175" max="7175" width="21" customWidth="1"/>
    <col min="7426" max="7426" width="16.140625" customWidth="1"/>
    <col min="7430" max="7430" width="15.5703125" customWidth="1"/>
    <col min="7431" max="7431" width="21" customWidth="1"/>
    <col min="7682" max="7682" width="16.140625" customWidth="1"/>
    <col min="7686" max="7686" width="15.5703125" customWidth="1"/>
    <col min="7687" max="7687" width="21" customWidth="1"/>
    <col min="7938" max="7938" width="16.140625" customWidth="1"/>
    <col min="7942" max="7942" width="15.5703125" customWidth="1"/>
    <col min="7943" max="7943" width="21" customWidth="1"/>
    <col min="8194" max="8194" width="16.140625" customWidth="1"/>
    <col min="8198" max="8198" width="15.5703125" customWidth="1"/>
    <col min="8199" max="8199" width="21" customWidth="1"/>
    <col min="8450" max="8450" width="16.140625" customWidth="1"/>
    <col min="8454" max="8454" width="15.5703125" customWidth="1"/>
    <col min="8455" max="8455" width="21" customWidth="1"/>
    <col min="8706" max="8706" width="16.140625" customWidth="1"/>
    <col min="8710" max="8710" width="15.5703125" customWidth="1"/>
    <col min="8711" max="8711" width="21" customWidth="1"/>
    <col min="8962" max="8962" width="16.140625" customWidth="1"/>
    <col min="8966" max="8966" width="15.5703125" customWidth="1"/>
    <col min="8967" max="8967" width="21" customWidth="1"/>
    <col min="9218" max="9218" width="16.140625" customWidth="1"/>
    <col min="9222" max="9222" width="15.5703125" customWidth="1"/>
    <col min="9223" max="9223" width="21" customWidth="1"/>
    <col min="9474" max="9474" width="16.140625" customWidth="1"/>
    <col min="9478" max="9478" width="15.5703125" customWidth="1"/>
    <col min="9479" max="9479" width="21" customWidth="1"/>
    <col min="9730" max="9730" width="16.140625" customWidth="1"/>
    <col min="9734" max="9734" width="15.5703125" customWidth="1"/>
    <col min="9735" max="9735" width="21" customWidth="1"/>
    <col min="9986" max="9986" width="16.140625" customWidth="1"/>
    <col min="9990" max="9990" width="15.5703125" customWidth="1"/>
    <col min="9991" max="9991" width="21" customWidth="1"/>
    <col min="10242" max="10242" width="16.140625" customWidth="1"/>
    <col min="10246" max="10246" width="15.5703125" customWidth="1"/>
    <col min="10247" max="10247" width="21" customWidth="1"/>
    <col min="10498" max="10498" width="16.140625" customWidth="1"/>
    <col min="10502" max="10502" width="15.5703125" customWidth="1"/>
    <col min="10503" max="10503" width="21" customWidth="1"/>
    <col min="10754" max="10754" width="16.140625" customWidth="1"/>
    <col min="10758" max="10758" width="15.5703125" customWidth="1"/>
    <col min="10759" max="10759" width="21" customWidth="1"/>
    <col min="11010" max="11010" width="16.140625" customWidth="1"/>
    <col min="11014" max="11014" width="15.5703125" customWidth="1"/>
    <col min="11015" max="11015" width="21" customWidth="1"/>
    <col min="11266" max="11266" width="16.140625" customWidth="1"/>
    <col min="11270" max="11270" width="15.5703125" customWidth="1"/>
    <col min="11271" max="11271" width="21" customWidth="1"/>
    <col min="11522" max="11522" width="16.140625" customWidth="1"/>
    <col min="11526" max="11526" width="15.5703125" customWidth="1"/>
    <col min="11527" max="11527" width="21" customWidth="1"/>
    <col min="11778" max="11778" width="16.140625" customWidth="1"/>
    <col min="11782" max="11782" width="15.5703125" customWidth="1"/>
    <col min="11783" max="11783" width="21" customWidth="1"/>
    <col min="12034" max="12034" width="16.140625" customWidth="1"/>
    <col min="12038" max="12038" width="15.5703125" customWidth="1"/>
    <col min="12039" max="12039" width="21" customWidth="1"/>
    <col min="12290" max="12290" width="16.140625" customWidth="1"/>
    <col min="12294" max="12294" width="15.5703125" customWidth="1"/>
    <col min="12295" max="12295" width="21" customWidth="1"/>
    <col min="12546" max="12546" width="16.140625" customWidth="1"/>
    <col min="12550" max="12550" width="15.5703125" customWidth="1"/>
    <col min="12551" max="12551" width="21" customWidth="1"/>
    <col min="12802" max="12802" width="16.140625" customWidth="1"/>
    <col min="12806" max="12806" width="15.5703125" customWidth="1"/>
    <col min="12807" max="12807" width="21" customWidth="1"/>
    <col min="13058" max="13058" width="16.140625" customWidth="1"/>
    <col min="13062" max="13062" width="15.5703125" customWidth="1"/>
    <col min="13063" max="13063" width="21" customWidth="1"/>
    <col min="13314" max="13314" width="16.140625" customWidth="1"/>
    <col min="13318" max="13318" width="15.5703125" customWidth="1"/>
    <col min="13319" max="13319" width="21" customWidth="1"/>
    <col min="13570" max="13570" width="16.140625" customWidth="1"/>
    <col min="13574" max="13574" width="15.5703125" customWidth="1"/>
    <col min="13575" max="13575" width="21" customWidth="1"/>
    <col min="13826" max="13826" width="16.140625" customWidth="1"/>
    <col min="13830" max="13830" width="15.5703125" customWidth="1"/>
    <col min="13831" max="13831" width="21" customWidth="1"/>
    <col min="14082" max="14082" width="16.140625" customWidth="1"/>
    <col min="14086" max="14086" width="15.5703125" customWidth="1"/>
    <col min="14087" max="14087" width="21" customWidth="1"/>
    <col min="14338" max="14338" width="16.140625" customWidth="1"/>
    <col min="14342" max="14342" width="15.5703125" customWidth="1"/>
    <col min="14343" max="14343" width="21" customWidth="1"/>
    <col min="14594" max="14594" width="16.140625" customWidth="1"/>
    <col min="14598" max="14598" width="15.5703125" customWidth="1"/>
    <col min="14599" max="14599" width="21" customWidth="1"/>
    <col min="14850" max="14850" width="16.140625" customWidth="1"/>
    <col min="14854" max="14854" width="15.5703125" customWidth="1"/>
    <col min="14855" max="14855" width="21" customWidth="1"/>
    <col min="15106" max="15106" width="16.140625" customWidth="1"/>
    <col min="15110" max="15110" width="15.5703125" customWidth="1"/>
    <col min="15111" max="15111" width="21" customWidth="1"/>
    <col min="15362" max="15362" width="16.140625" customWidth="1"/>
    <col min="15366" max="15366" width="15.5703125" customWidth="1"/>
    <col min="15367" max="15367" width="21" customWidth="1"/>
    <col min="15618" max="15618" width="16.140625" customWidth="1"/>
    <col min="15622" max="15622" width="15.5703125" customWidth="1"/>
    <col min="15623" max="15623" width="21" customWidth="1"/>
    <col min="15874" max="15874" width="16.140625" customWidth="1"/>
    <col min="15878" max="15878" width="15.5703125" customWidth="1"/>
    <col min="15879" max="15879" width="21" customWidth="1"/>
    <col min="16130" max="16130" width="16.140625" customWidth="1"/>
    <col min="16134" max="16134" width="15.5703125" customWidth="1"/>
    <col min="16135" max="16135" width="21" customWidth="1"/>
  </cols>
  <sheetData>
    <row r="1" spans="1:7" ht="21.75" customHeight="1" x14ac:dyDescent="0.2">
      <c r="A1" s="285"/>
      <c r="B1" s="285"/>
      <c r="C1" s="461" t="s">
        <v>418</v>
      </c>
      <c r="D1" s="462"/>
      <c r="E1" s="462"/>
      <c r="F1" s="462"/>
      <c r="G1" s="463"/>
    </row>
    <row r="2" spans="1:7" ht="26.25" x14ac:dyDescent="0.2">
      <c r="A2" s="285"/>
      <c r="B2" s="285"/>
      <c r="C2" s="286"/>
      <c r="D2" s="287"/>
      <c r="E2" s="287"/>
      <c r="F2" s="287"/>
      <c r="G2" s="287"/>
    </row>
    <row r="3" spans="1:7" ht="18" x14ac:dyDescent="0.25">
      <c r="A3" s="288"/>
      <c r="B3" s="289"/>
      <c r="D3" s="196"/>
      <c r="E3" s="196"/>
      <c r="F3" s="196"/>
      <c r="G3" s="290"/>
    </row>
    <row r="4" spans="1:7" ht="40.5" x14ac:dyDescent="0.2">
      <c r="A4" s="456" t="s">
        <v>419</v>
      </c>
      <c r="B4" s="456" t="s">
        <v>420</v>
      </c>
      <c r="C4" s="464" t="s">
        <v>421</v>
      </c>
      <c r="D4" s="464"/>
      <c r="E4" s="464"/>
      <c r="F4" s="464"/>
      <c r="G4" s="291" t="s">
        <v>422</v>
      </c>
    </row>
    <row r="5" spans="1:7" ht="54" customHeight="1" x14ac:dyDescent="0.2">
      <c r="A5" s="457" t="s">
        <v>673</v>
      </c>
      <c r="B5" s="292" t="s">
        <v>429</v>
      </c>
      <c r="C5" s="459" t="s">
        <v>118</v>
      </c>
      <c r="D5" s="460"/>
      <c r="E5" s="460"/>
      <c r="F5" s="460"/>
      <c r="G5" s="293">
        <f>'1A-SKLOP'!G13</f>
        <v>0</v>
      </c>
    </row>
    <row r="6" spans="1:7" ht="54.75" customHeight="1" x14ac:dyDescent="0.2">
      <c r="A6" s="457" t="s">
        <v>674</v>
      </c>
      <c r="B6" s="292" t="s">
        <v>445</v>
      </c>
      <c r="C6" s="459" t="s">
        <v>448</v>
      </c>
      <c r="D6" s="460"/>
      <c r="E6" s="460"/>
      <c r="F6" s="460"/>
      <c r="G6" s="293">
        <f>'1B-SKLOP'!G6</f>
        <v>0</v>
      </c>
    </row>
    <row r="7" spans="1:7" ht="31.5" customHeight="1" x14ac:dyDescent="0.2">
      <c r="A7" s="457" t="s">
        <v>675</v>
      </c>
      <c r="B7" s="292" t="s">
        <v>446</v>
      </c>
      <c r="C7" s="459" t="s">
        <v>447</v>
      </c>
      <c r="D7" s="460"/>
      <c r="E7" s="460"/>
      <c r="F7" s="460"/>
      <c r="G7" s="293">
        <f>'1C-SKLOP'!G13</f>
        <v>0</v>
      </c>
    </row>
    <row r="8" spans="1:7" ht="26.25" customHeight="1" x14ac:dyDescent="0.2">
      <c r="A8" s="457"/>
      <c r="B8" s="292"/>
      <c r="C8" s="459" t="s">
        <v>672</v>
      </c>
      <c r="D8" s="460"/>
      <c r="E8" s="460"/>
      <c r="F8" s="460"/>
      <c r="G8" s="293">
        <f>SUM(G5:G7)</f>
        <v>0</v>
      </c>
    </row>
    <row r="9" spans="1:7" ht="54.75" customHeight="1" x14ac:dyDescent="0.2">
      <c r="A9" s="458" t="s">
        <v>424</v>
      </c>
      <c r="B9" s="292" t="s">
        <v>430</v>
      </c>
      <c r="C9" s="459" t="s">
        <v>677</v>
      </c>
      <c r="D9" s="460"/>
      <c r="E9" s="460"/>
      <c r="F9" s="460"/>
      <c r="G9" s="293">
        <f>'2-SKLOP'!G6</f>
        <v>0</v>
      </c>
    </row>
    <row r="10" spans="1:7" ht="40.5" customHeight="1" x14ac:dyDescent="0.2">
      <c r="A10" s="458" t="s">
        <v>425</v>
      </c>
      <c r="B10" s="292" t="s">
        <v>431</v>
      </c>
      <c r="C10" s="459" t="s">
        <v>434</v>
      </c>
      <c r="D10" s="460"/>
      <c r="E10" s="460"/>
      <c r="F10" s="460"/>
      <c r="G10" s="293">
        <f>'3-SKLOP'!G6</f>
        <v>0</v>
      </c>
    </row>
    <row r="11" spans="1:7" ht="40.5" customHeight="1" x14ac:dyDescent="0.2">
      <c r="A11" s="458" t="s">
        <v>426</v>
      </c>
      <c r="B11" s="292" t="s">
        <v>432</v>
      </c>
      <c r="C11" s="459" t="s">
        <v>676</v>
      </c>
      <c r="D11" s="460"/>
      <c r="E11" s="460"/>
      <c r="F11" s="460"/>
      <c r="G11" s="293">
        <f>'4. SKLOP'!G6</f>
        <v>0</v>
      </c>
    </row>
    <row r="12" spans="1:7" ht="52.5" customHeight="1" x14ac:dyDescent="0.2">
      <c r="A12" s="458" t="s">
        <v>427</v>
      </c>
      <c r="B12" s="292" t="s">
        <v>433</v>
      </c>
      <c r="C12" s="459" t="s">
        <v>678</v>
      </c>
      <c r="D12" s="460"/>
      <c r="E12" s="460"/>
      <c r="F12" s="460"/>
      <c r="G12" s="293">
        <f>'5. SKLOP'!G6</f>
        <v>0</v>
      </c>
    </row>
    <row r="13" spans="1:7" ht="51.75" customHeight="1" x14ac:dyDescent="0.2">
      <c r="A13" s="457" t="s">
        <v>428</v>
      </c>
      <c r="B13" s="292" t="s">
        <v>655</v>
      </c>
      <c r="C13" s="459" t="s">
        <v>656</v>
      </c>
      <c r="D13" s="460"/>
      <c r="E13" s="460"/>
      <c r="F13" s="460"/>
      <c r="G13" s="293">
        <f>'6.SKLOP'!G6</f>
        <v>0</v>
      </c>
    </row>
    <row r="14" spans="1:7" ht="17.25" customHeight="1" thickBot="1" x14ac:dyDescent="0.25"/>
    <row r="15" spans="1:7" ht="18.75" thickBot="1" x14ac:dyDescent="0.3">
      <c r="A15" s="288" t="s">
        <v>423</v>
      </c>
      <c r="B15" s="289"/>
      <c r="D15" s="196"/>
      <c r="E15" s="196"/>
      <c r="F15" s="196"/>
      <c r="G15" s="294">
        <f>SUM(G8:G14)</f>
        <v>0</v>
      </c>
    </row>
    <row r="17" spans="1:7" s="295" customFormat="1" ht="18" x14ac:dyDescent="0.25">
      <c r="A17"/>
      <c r="B17"/>
      <c r="C17"/>
      <c r="D17"/>
      <c r="E17"/>
      <c r="F17"/>
      <c r="G17"/>
    </row>
  </sheetData>
  <sheetProtection password="CF65" sheet="1" objects="1" scenarios="1"/>
  <mergeCells count="11">
    <mergeCell ref="C13:F13"/>
    <mergeCell ref="C11:F11"/>
    <mergeCell ref="C12:F12"/>
    <mergeCell ref="C1:G1"/>
    <mergeCell ref="C4:F4"/>
    <mergeCell ref="C5:F5"/>
    <mergeCell ref="C6:F6"/>
    <mergeCell ref="C9:F9"/>
    <mergeCell ref="C10:F10"/>
    <mergeCell ref="C7:F7"/>
    <mergeCell ref="C8:F8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showGridLines="0" zoomScaleNormal="100" zoomScaleSheetLayoutView="100" workbookViewId="0">
      <selection activeCell="D25" sqref="D25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65" t="s">
        <v>19</v>
      </c>
      <c r="B2" s="465"/>
      <c r="C2" s="465"/>
      <c r="D2" s="465"/>
      <c r="E2" s="465"/>
      <c r="F2" s="465"/>
      <c r="G2" s="465"/>
    </row>
    <row r="3" spans="1:7" ht="15" customHeight="1" x14ac:dyDescent="0.2">
      <c r="A3" s="486" t="s">
        <v>584</v>
      </c>
      <c r="B3" s="465"/>
      <c r="C3" s="465"/>
      <c r="D3" s="465"/>
      <c r="E3" s="465"/>
      <c r="F3" s="465"/>
      <c r="G3" s="465"/>
    </row>
    <row r="4" spans="1:7" ht="15" customHeight="1" x14ac:dyDescent="0.2">
      <c r="A4" s="465"/>
      <c r="B4" s="465"/>
      <c r="C4" s="465"/>
      <c r="D4" s="465"/>
      <c r="E4" s="465"/>
      <c r="F4" s="465"/>
      <c r="G4" s="465"/>
    </row>
    <row r="5" spans="1:7" ht="15.75" x14ac:dyDescent="0.25">
      <c r="A5" s="12" t="s">
        <v>25</v>
      </c>
      <c r="B5" s="10"/>
      <c r="C5" s="11"/>
      <c r="D5" s="11"/>
      <c r="E5" s="10"/>
      <c r="F5" s="10"/>
      <c r="G5" s="9"/>
    </row>
    <row r="6" spans="1:7" x14ac:dyDescent="0.2">
      <c r="A6" s="479" t="s">
        <v>585</v>
      </c>
      <c r="B6" s="480"/>
      <c r="C6" s="480"/>
      <c r="D6" s="480"/>
      <c r="E6" s="480"/>
      <c r="F6" s="480"/>
      <c r="G6" s="481"/>
    </row>
    <row r="7" spans="1:7" ht="25.5" x14ac:dyDescent="0.2">
      <c r="A7" s="482" t="s">
        <v>14</v>
      </c>
      <c r="B7" s="474" t="s">
        <v>20</v>
      </c>
      <c r="C7" s="475"/>
      <c r="D7" s="474" t="s">
        <v>586</v>
      </c>
      <c r="E7" s="475"/>
      <c r="F7" s="373" t="s">
        <v>587</v>
      </c>
      <c r="G7" s="373" t="s">
        <v>3</v>
      </c>
    </row>
    <row r="8" spans="1:7" x14ac:dyDescent="0.2">
      <c r="A8" s="483"/>
      <c r="B8" s="476"/>
      <c r="C8" s="477"/>
      <c r="D8" s="476"/>
      <c r="E8" s="477"/>
      <c r="F8" s="2" t="s">
        <v>4</v>
      </c>
      <c r="G8" s="2" t="s">
        <v>11</v>
      </c>
    </row>
    <row r="9" spans="1:7" x14ac:dyDescent="0.2">
      <c r="A9" s="3" t="s">
        <v>588</v>
      </c>
      <c r="B9" s="471" t="s">
        <v>589</v>
      </c>
      <c r="C9" s="472"/>
      <c r="D9" s="469" t="s">
        <v>590</v>
      </c>
      <c r="E9" s="470"/>
      <c r="F9" s="8">
        <v>56</v>
      </c>
      <c r="G9" s="4">
        <f>'Parovod-P31_SD'!F143</f>
        <v>0</v>
      </c>
    </row>
    <row r="10" spans="1:7" x14ac:dyDescent="0.2">
      <c r="A10" s="3"/>
      <c r="B10" s="471"/>
      <c r="C10" s="472"/>
      <c r="D10" s="469"/>
      <c r="E10" s="470"/>
      <c r="F10" s="8"/>
      <c r="G10" s="4"/>
    </row>
    <row r="11" spans="1:7" x14ac:dyDescent="0.2">
      <c r="A11" s="3"/>
      <c r="B11" s="471"/>
      <c r="C11" s="472"/>
      <c r="D11" s="469"/>
      <c r="E11" s="470"/>
      <c r="F11" s="8"/>
      <c r="G11" s="4"/>
    </row>
    <row r="12" spans="1:7" x14ac:dyDescent="0.2">
      <c r="A12" s="3"/>
      <c r="B12" s="471"/>
      <c r="C12" s="472"/>
      <c r="D12" s="469"/>
      <c r="E12" s="470"/>
      <c r="F12" s="8"/>
      <c r="G12" s="4"/>
    </row>
    <row r="13" spans="1:7" x14ac:dyDescent="0.2">
      <c r="A13" s="473" t="s">
        <v>252</v>
      </c>
      <c r="B13" s="473"/>
      <c r="C13" s="473"/>
      <c r="D13" s="473"/>
      <c r="E13" s="473"/>
      <c r="F13" s="473"/>
      <c r="G13" s="5">
        <f>SUM(G9:G12)</f>
        <v>0</v>
      </c>
    </row>
  </sheetData>
  <sheetProtection algorithmName="SHA-512" hashValue="SfQTY+9D6ZH28Jn8XpYp5KeVEZAaWcBBO1iSzCl1ElMsaq8y0V8vr2JzFeC/ioQhxwh9CFziqBMdHmAN0xaY2g==" saltValue="ICZZxCm4xZT+A2k8sXh9uw==" spinCount="100000" sheet="1" objects="1" scenarios="1"/>
  <mergeCells count="15">
    <mergeCell ref="A2:G2"/>
    <mergeCell ref="A3:G4"/>
    <mergeCell ref="A6:G6"/>
    <mergeCell ref="A7:A8"/>
    <mergeCell ref="B7:C8"/>
    <mergeCell ref="D7:E8"/>
    <mergeCell ref="B12:C12"/>
    <mergeCell ref="D12:E12"/>
    <mergeCell ref="A13:F13"/>
    <mergeCell ref="B9:C9"/>
    <mergeCell ref="D9:E9"/>
    <mergeCell ref="B10:C10"/>
    <mergeCell ref="D10:E10"/>
    <mergeCell ref="B11:C11"/>
    <mergeCell ref="D11:E11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A19" zoomScaleNormal="100" zoomScaleSheetLayoutView="100" workbookViewId="0">
      <selection activeCell="E25" sqref="E25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9" x14ac:dyDescent="0.2">
      <c r="A1" s="14" t="s">
        <v>591</v>
      </c>
      <c r="B1" s="36" t="s">
        <v>124</v>
      </c>
      <c r="C1" s="15"/>
      <c r="D1" s="16"/>
    </row>
    <row r="2" spans="1:9" x14ac:dyDescent="0.2">
      <c r="A2" s="14" t="s">
        <v>93</v>
      </c>
      <c r="B2" s="36" t="s">
        <v>24</v>
      </c>
      <c r="C2" s="15"/>
      <c r="D2" s="16"/>
    </row>
    <row r="3" spans="1:9" x14ac:dyDescent="0.2">
      <c r="A3" s="14"/>
      <c r="B3" s="36" t="s">
        <v>592</v>
      </c>
      <c r="C3" s="15"/>
      <c r="D3" s="16"/>
    </row>
    <row r="4" spans="1:9" x14ac:dyDescent="0.2">
      <c r="A4" s="14"/>
      <c r="B4" s="36"/>
      <c r="C4" s="15"/>
      <c r="D4" s="16"/>
    </row>
    <row r="5" spans="1:9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9" x14ac:dyDescent="0.2">
      <c r="A6" s="425"/>
      <c r="B6" s="204"/>
      <c r="C6" s="65"/>
      <c r="D6" s="65"/>
      <c r="E6" s="426"/>
      <c r="F6" s="426"/>
    </row>
    <row r="7" spans="1:9" s="428" customFormat="1" x14ac:dyDescent="0.2">
      <c r="A7" s="427">
        <f>COUNT(A6)+1</f>
        <v>1</v>
      </c>
      <c r="B7" s="25" t="s">
        <v>593</v>
      </c>
      <c r="C7" s="24"/>
      <c r="D7" s="9"/>
      <c r="E7" s="23"/>
      <c r="F7" s="23"/>
    </row>
    <row r="8" spans="1:9" s="432" customFormat="1" ht="79.5" customHeight="1" x14ac:dyDescent="0.2">
      <c r="A8" s="42"/>
      <c r="B8" s="429" t="s">
        <v>594</v>
      </c>
      <c r="C8" s="24"/>
      <c r="D8" s="9"/>
      <c r="E8" s="23"/>
      <c r="F8" s="23"/>
      <c r="G8" s="430"/>
      <c r="H8" s="431"/>
      <c r="I8" s="431"/>
    </row>
    <row r="9" spans="1:9" s="432" customFormat="1" x14ac:dyDescent="0.2">
      <c r="A9" s="42"/>
      <c r="B9" s="26"/>
      <c r="C9" s="32">
        <v>46</v>
      </c>
      <c r="D9" s="9" t="s">
        <v>15</v>
      </c>
      <c r="E9" s="31"/>
      <c r="F9" s="23">
        <f>C9*E9</f>
        <v>0</v>
      </c>
      <c r="G9" s="430"/>
      <c r="H9" s="431"/>
      <c r="I9" s="431"/>
    </row>
    <row r="10" spans="1:9" s="432" customFormat="1" x14ac:dyDescent="0.2">
      <c r="A10" s="43"/>
      <c r="B10" s="38"/>
      <c r="C10" s="33"/>
      <c r="D10" s="34"/>
      <c r="E10" s="35"/>
      <c r="F10" s="35"/>
      <c r="G10" s="430"/>
      <c r="H10" s="431"/>
      <c r="I10" s="431"/>
    </row>
    <row r="11" spans="1:9" s="432" customFormat="1" x14ac:dyDescent="0.2">
      <c r="A11" s="41"/>
      <c r="B11" s="37"/>
      <c r="C11" s="20"/>
      <c r="D11" s="21"/>
      <c r="E11" s="22"/>
      <c r="F11" s="20"/>
    </row>
    <row r="12" spans="1:9" s="432" customFormat="1" x14ac:dyDescent="0.2">
      <c r="A12" s="427">
        <f>COUNT($A$7:A11)+1</f>
        <v>2</v>
      </c>
      <c r="B12" s="433" t="s">
        <v>595</v>
      </c>
      <c r="C12" s="24"/>
      <c r="D12" s="9"/>
      <c r="E12" s="23"/>
      <c r="F12" s="23"/>
    </row>
    <row r="13" spans="1:9" s="383" customFormat="1" ht="69.75" customHeight="1" x14ac:dyDescent="0.2">
      <c r="A13" s="42"/>
      <c r="B13" s="434" t="s">
        <v>596</v>
      </c>
      <c r="C13" s="24"/>
      <c r="D13" s="9"/>
      <c r="E13" s="23"/>
      <c r="F13" s="23"/>
    </row>
    <row r="14" spans="1:9" s="383" customFormat="1" x14ac:dyDescent="0.2">
      <c r="A14" s="42"/>
      <c r="B14" s="25" t="s">
        <v>597</v>
      </c>
      <c r="C14" s="32">
        <v>1</v>
      </c>
      <c r="D14" s="9" t="s">
        <v>598</v>
      </c>
      <c r="E14" s="31"/>
      <c r="F14" s="23">
        <f>C14*E14</f>
        <v>0</v>
      </c>
    </row>
    <row r="15" spans="1:9" s="383" customFormat="1" x14ac:dyDescent="0.2">
      <c r="A15" s="43"/>
      <c r="B15" s="38"/>
      <c r="C15" s="33"/>
      <c r="D15" s="34"/>
      <c r="E15" s="35"/>
      <c r="F15" s="35"/>
    </row>
    <row r="16" spans="1:9" s="432" customFormat="1" x14ac:dyDescent="0.2">
      <c r="A16" s="41"/>
      <c r="B16" s="37"/>
      <c r="C16" s="20"/>
      <c r="D16" s="21"/>
      <c r="E16" s="22"/>
      <c r="F16" s="20"/>
    </row>
    <row r="17" spans="1:6" customFormat="1" x14ac:dyDescent="0.2">
      <c r="A17" s="427">
        <f>COUNT($A$7:A16)+1</f>
        <v>3</v>
      </c>
      <c r="B17" s="25" t="s">
        <v>599</v>
      </c>
      <c r="C17" s="24"/>
      <c r="D17" s="9"/>
      <c r="E17" s="23"/>
      <c r="F17" s="23"/>
    </row>
    <row r="18" spans="1:6" s="432" customFormat="1" ht="54.75" customHeight="1" x14ac:dyDescent="0.2">
      <c r="A18" s="42"/>
      <c r="B18" s="44" t="s">
        <v>600</v>
      </c>
      <c r="C18" s="24"/>
      <c r="D18" s="9"/>
      <c r="E18" s="23"/>
      <c r="F18" s="23"/>
    </row>
    <row r="19" spans="1:6" s="432" customFormat="1" ht="15" customHeight="1" x14ac:dyDescent="0.2">
      <c r="A19" s="42"/>
      <c r="B19" s="26" t="s">
        <v>601</v>
      </c>
      <c r="C19" s="32">
        <v>1</v>
      </c>
      <c r="D19" s="9" t="s">
        <v>23</v>
      </c>
      <c r="E19" s="31"/>
      <c r="F19" s="23">
        <f>C19*E19</f>
        <v>0</v>
      </c>
    </row>
    <row r="20" spans="1:6" s="432" customFormat="1" x14ac:dyDescent="0.2">
      <c r="A20" s="43"/>
      <c r="B20" s="38"/>
      <c r="C20" s="33"/>
      <c r="D20" s="34"/>
      <c r="E20" s="35"/>
      <c r="F20" s="35"/>
    </row>
    <row r="21" spans="1:6" s="432" customFormat="1" x14ac:dyDescent="0.2">
      <c r="A21" s="41"/>
      <c r="B21" s="37"/>
      <c r="C21" s="20"/>
      <c r="D21" s="21"/>
      <c r="E21" s="22"/>
      <c r="F21" s="20"/>
    </row>
    <row r="22" spans="1:6" customFormat="1" x14ac:dyDescent="0.2">
      <c r="A22" s="427">
        <f>COUNT($A$7:A21)+1</f>
        <v>4</v>
      </c>
      <c r="B22" s="25" t="s">
        <v>56</v>
      </c>
      <c r="C22" s="24"/>
      <c r="D22" s="9"/>
      <c r="E22" s="23"/>
      <c r="F22" s="23"/>
    </row>
    <row r="23" spans="1:6" s="432" customFormat="1" ht="51" customHeight="1" x14ac:dyDescent="0.2">
      <c r="A23" s="42"/>
      <c r="B23" s="44" t="s">
        <v>602</v>
      </c>
      <c r="C23" s="24"/>
      <c r="D23" s="9"/>
      <c r="E23" s="23"/>
      <c r="F23" s="23"/>
    </row>
    <row r="24" spans="1:6" s="432" customFormat="1" ht="15" customHeight="1" x14ac:dyDescent="0.2">
      <c r="A24" s="42"/>
      <c r="B24" s="26" t="s">
        <v>603</v>
      </c>
      <c r="C24" s="32">
        <v>8</v>
      </c>
      <c r="D24" s="9" t="s">
        <v>604</v>
      </c>
      <c r="E24" s="31"/>
      <c r="F24" s="23">
        <f>C24*E24</f>
        <v>0</v>
      </c>
    </row>
    <row r="25" spans="1:6" s="432" customFormat="1" ht="13.5" customHeight="1" x14ac:dyDescent="0.2">
      <c r="A25" s="42"/>
      <c r="B25" s="26" t="s">
        <v>605</v>
      </c>
      <c r="C25" s="32">
        <v>58</v>
      </c>
      <c r="D25" s="9" t="s">
        <v>604</v>
      </c>
      <c r="E25" s="31"/>
      <c r="F25" s="23">
        <f>C25*E25</f>
        <v>0</v>
      </c>
    </row>
    <row r="26" spans="1:6" s="432" customFormat="1" ht="14.25" x14ac:dyDescent="0.2">
      <c r="A26" s="42"/>
      <c r="B26" s="26" t="s">
        <v>606</v>
      </c>
      <c r="C26" s="32">
        <v>2</v>
      </c>
      <c r="D26" s="9" t="s">
        <v>604</v>
      </c>
      <c r="E26" s="31"/>
      <c r="F26" s="23">
        <f>C26*E26</f>
        <v>0</v>
      </c>
    </row>
    <row r="27" spans="1:6" s="432" customFormat="1" x14ac:dyDescent="0.2">
      <c r="A27" s="43"/>
      <c r="B27" s="38"/>
      <c r="C27" s="33"/>
      <c r="D27" s="34"/>
      <c r="E27" s="35"/>
      <c r="F27" s="35"/>
    </row>
    <row r="28" spans="1:6" s="432" customFormat="1" x14ac:dyDescent="0.2">
      <c r="A28" s="41"/>
      <c r="B28" s="37"/>
      <c r="C28" s="20"/>
      <c r="D28" s="21"/>
      <c r="E28" s="22"/>
      <c r="F28" s="20"/>
    </row>
    <row r="29" spans="1:6" s="432" customFormat="1" x14ac:dyDescent="0.2">
      <c r="A29" s="427">
        <f>COUNT($A$7:A28)+1</f>
        <v>5</v>
      </c>
      <c r="B29" s="25" t="s">
        <v>60</v>
      </c>
      <c r="C29" s="24"/>
      <c r="D29" s="9"/>
      <c r="E29" s="23"/>
      <c r="F29" s="23"/>
    </row>
    <row r="30" spans="1:6" s="432" customFormat="1" ht="51" x14ac:dyDescent="0.2">
      <c r="A30" s="42"/>
      <c r="B30" s="44" t="s">
        <v>607</v>
      </c>
      <c r="C30" s="24"/>
      <c r="D30" s="9"/>
      <c r="E30" s="23"/>
      <c r="F30" s="23"/>
    </row>
    <row r="31" spans="1:6" s="432" customFormat="1" x14ac:dyDescent="0.2">
      <c r="A31" s="42"/>
      <c r="B31" s="26" t="s">
        <v>608</v>
      </c>
      <c r="C31" s="32">
        <v>8</v>
      </c>
      <c r="D31" s="9" t="s">
        <v>1</v>
      </c>
      <c r="E31" s="31"/>
      <c r="F31" s="23">
        <f>C31*E31</f>
        <v>0</v>
      </c>
    </row>
    <row r="32" spans="1:6" s="432" customFormat="1" x14ac:dyDescent="0.2">
      <c r="A32" s="42"/>
      <c r="B32" s="26" t="s">
        <v>609</v>
      </c>
      <c r="C32" s="32">
        <v>14</v>
      </c>
      <c r="D32" s="9" t="s">
        <v>1</v>
      </c>
      <c r="E32" s="31"/>
      <c r="F32" s="23">
        <f>C32*E32</f>
        <v>0</v>
      </c>
    </row>
    <row r="33" spans="1:6" s="432" customFormat="1" x14ac:dyDescent="0.2">
      <c r="A33" s="42"/>
      <c r="B33" s="26" t="s">
        <v>511</v>
      </c>
      <c r="C33" s="32">
        <v>1</v>
      </c>
      <c r="D33" s="9" t="s">
        <v>1</v>
      </c>
      <c r="E33" s="31"/>
      <c r="F33" s="23">
        <f>C33*E33</f>
        <v>0</v>
      </c>
    </row>
    <row r="34" spans="1:6" s="432" customFormat="1" x14ac:dyDescent="0.2">
      <c r="A34" s="43"/>
      <c r="B34" s="38"/>
      <c r="C34" s="33"/>
      <c r="D34" s="34"/>
      <c r="E34" s="35"/>
      <c r="F34" s="35"/>
    </row>
    <row r="35" spans="1:6" s="432" customFormat="1" x14ac:dyDescent="0.2">
      <c r="A35" s="41"/>
      <c r="B35" s="37"/>
      <c r="C35" s="20"/>
      <c r="D35" s="21"/>
      <c r="E35" s="22"/>
      <c r="F35" s="20"/>
    </row>
    <row r="36" spans="1:6" s="432" customFormat="1" x14ac:dyDescent="0.2">
      <c r="A36" s="427">
        <f>COUNT($A$7:A35)+1</f>
        <v>6</v>
      </c>
      <c r="B36" s="25" t="s">
        <v>610</v>
      </c>
      <c r="C36" s="24"/>
      <c r="D36" s="9"/>
      <c r="E36" s="23"/>
      <c r="F36" s="23"/>
    </row>
    <row r="37" spans="1:6" s="432" customFormat="1" ht="38.25" x14ac:dyDescent="0.2">
      <c r="A37" s="42"/>
      <c r="B37" s="44" t="s">
        <v>611</v>
      </c>
      <c r="C37" s="24"/>
      <c r="D37" s="9"/>
      <c r="E37" s="23"/>
      <c r="F37" s="23"/>
    </row>
    <row r="38" spans="1:6" s="432" customFormat="1" x14ac:dyDescent="0.2">
      <c r="A38" s="42"/>
      <c r="B38" s="44" t="s">
        <v>612</v>
      </c>
      <c r="C38" s="32">
        <v>2</v>
      </c>
      <c r="D38" s="9" t="s">
        <v>1</v>
      </c>
      <c r="E38" s="31"/>
      <c r="F38" s="23">
        <f>C38*E38</f>
        <v>0</v>
      </c>
    </row>
    <row r="39" spans="1:6" s="432" customFormat="1" x14ac:dyDescent="0.2">
      <c r="A39" s="42"/>
      <c r="B39" s="44" t="s">
        <v>613</v>
      </c>
      <c r="C39" s="32">
        <v>1</v>
      </c>
      <c r="D39" s="9" t="s">
        <v>1</v>
      </c>
      <c r="E39" s="31"/>
      <c r="F39" s="23">
        <f>C39*E39</f>
        <v>0</v>
      </c>
    </row>
    <row r="40" spans="1:6" s="432" customFormat="1" x14ac:dyDescent="0.2">
      <c r="A40" s="43"/>
      <c r="B40" s="38"/>
      <c r="C40" s="33"/>
      <c r="D40" s="34"/>
      <c r="E40" s="35"/>
      <c r="F40" s="35"/>
    </row>
    <row r="41" spans="1:6" s="432" customFormat="1" x14ac:dyDescent="0.2">
      <c r="A41" s="41"/>
      <c r="B41" s="37"/>
      <c r="C41" s="20"/>
      <c r="D41" s="21"/>
      <c r="E41" s="22"/>
      <c r="F41" s="20"/>
    </row>
    <row r="42" spans="1:6" s="432" customFormat="1" x14ac:dyDescent="0.2">
      <c r="A42" s="427">
        <f>COUNT($A$7:A41)+1</f>
        <v>7</v>
      </c>
      <c r="B42" s="25" t="s">
        <v>64</v>
      </c>
      <c r="C42" s="24"/>
      <c r="D42" s="9"/>
      <c r="E42" s="23"/>
      <c r="F42" s="23"/>
    </row>
    <row r="43" spans="1:6" s="432" customFormat="1" ht="28.5" customHeight="1" x14ac:dyDescent="0.2">
      <c r="A43" s="42"/>
      <c r="B43" s="44" t="s">
        <v>614</v>
      </c>
      <c r="C43" s="24"/>
      <c r="D43" s="9"/>
      <c r="E43" s="23"/>
      <c r="F43" s="23"/>
    </row>
    <row r="44" spans="1:6" s="432" customFormat="1" x14ac:dyDescent="0.2">
      <c r="A44" s="42"/>
      <c r="B44" s="44" t="s">
        <v>615</v>
      </c>
      <c r="C44" s="32">
        <v>2</v>
      </c>
      <c r="D44" s="9" t="s">
        <v>1</v>
      </c>
      <c r="E44" s="31"/>
      <c r="F44" s="23">
        <f>C44*E44</f>
        <v>0</v>
      </c>
    </row>
    <row r="45" spans="1:6" s="432" customFormat="1" x14ac:dyDescent="0.2">
      <c r="A45" s="42"/>
      <c r="B45" s="44" t="s">
        <v>616</v>
      </c>
      <c r="C45" s="32">
        <v>2</v>
      </c>
      <c r="D45" s="9" t="s">
        <v>1</v>
      </c>
      <c r="E45" s="31"/>
      <c r="F45" s="23">
        <f>C45*E45</f>
        <v>0</v>
      </c>
    </row>
    <row r="46" spans="1:6" s="432" customFormat="1" x14ac:dyDescent="0.2">
      <c r="A46" s="43"/>
      <c r="B46" s="38"/>
      <c r="C46" s="33"/>
      <c r="D46" s="34"/>
      <c r="E46" s="35"/>
      <c r="F46" s="35"/>
    </row>
    <row r="47" spans="1:6" s="432" customFormat="1" x14ac:dyDescent="0.2">
      <c r="A47" s="41"/>
      <c r="B47" s="37"/>
      <c r="C47" s="20"/>
      <c r="D47" s="21"/>
      <c r="E47" s="22"/>
      <c r="F47" s="20"/>
    </row>
    <row r="48" spans="1:6" s="432" customFormat="1" ht="11.25" customHeight="1" x14ac:dyDescent="0.2">
      <c r="A48" s="427">
        <f>COUNT($A$7:A47)+1</f>
        <v>8</v>
      </c>
      <c r="B48" s="25" t="s">
        <v>617</v>
      </c>
      <c r="C48" s="24"/>
      <c r="D48" s="9"/>
      <c r="E48" s="23"/>
      <c r="F48" s="23"/>
    </row>
    <row r="49" spans="1:6" s="432" customFormat="1" ht="38.25" x14ac:dyDescent="0.2">
      <c r="A49" s="42"/>
      <c r="B49" s="44" t="s">
        <v>618</v>
      </c>
      <c r="C49" s="24"/>
      <c r="D49" s="9"/>
      <c r="E49" s="23"/>
      <c r="F49" s="23"/>
    </row>
    <row r="50" spans="1:6" s="432" customFormat="1" x14ac:dyDescent="0.2">
      <c r="A50" s="42"/>
      <c r="B50" s="26" t="s">
        <v>619</v>
      </c>
      <c r="C50" s="32">
        <v>12</v>
      </c>
      <c r="D50" s="9" t="s">
        <v>1</v>
      </c>
      <c r="E50" s="31"/>
      <c r="F50" s="23">
        <f>C50*E50</f>
        <v>0</v>
      </c>
    </row>
    <row r="51" spans="1:6" s="432" customFormat="1" ht="13.5" customHeight="1" x14ac:dyDescent="0.2">
      <c r="A51" s="43"/>
      <c r="B51" s="38"/>
      <c r="C51" s="33"/>
      <c r="D51" s="34"/>
      <c r="E51" s="35"/>
      <c r="F51" s="35"/>
    </row>
    <row r="52" spans="1:6" s="432" customFormat="1" x14ac:dyDescent="0.2">
      <c r="A52" s="41"/>
      <c r="B52" s="37"/>
      <c r="C52" s="20"/>
      <c r="D52" s="21"/>
      <c r="E52" s="22"/>
      <c r="F52" s="20"/>
    </row>
    <row r="53" spans="1:6" s="432" customFormat="1" x14ac:dyDescent="0.2">
      <c r="A53" s="427">
        <f>COUNT($A$7:A52)+1</f>
        <v>9</v>
      </c>
      <c r="B53" s="25" t="s">
        <v>620</v>
      </c>
      <c r="C53" s="24"/>
      <c r="D53" s="9"/>
      <c r="E53" s="23"/>
      <c r="F53" s="23"/>
    </row>
    <row r="54" spans="1:6" s="432" customFormat="1" ht="38.25" x14ac:dyDescent="0.2">
      <c r="A54" s="42"/>
      <c r="B54" s="44" t="s">
        <v>618</v>
      </c>
      <c r="C54" s="24"/>
      <c r="D54" s="9"/>
      <c r="E54" s="23"/>
      <c r="F54" s="23"/>
    </row>
    <row r="55" spans="1:6" s="432" customFormat="1" x14ac:dyDescent="0.2">
      <c r="A55" s="42"/>
      <c r="B55" s="26" t="s">
        <v>621</v>
      </c>
      <c r="C55" s="32">
        <v>2</v>
      </c>
      <c r="D55" s="9" t="s">
        <v>1</v>
      </c>
      <c r="E55" s="31"/>
      <c r="F55" s="23">
        <f>C55*E55</f>
        <v>0</v>
      </c>
    </row>
    <row r="56" spans="1:6" s="432" customFormat="1" x14ac:dyDescent="0.2">
      <c r="A56" s="43"/>
      <c r="B56" s="38"/>
      <c r="C56" s="33"/>
      <c r="D56" s="34"/>
      <c r="E56" s="35"/>
      <c r="F56" s="35"/>
    </row>
    <row r="57" spans="1:6" s="432" customFormat="1" x14ac:dyDescent="0.2">
      <c r="A57" s="41"/>
      <c r="B57" s="37"/>
      <c r="C57" s="20"/>
      <c r="D57" s="21"/>
      <c r="E57" s="22"/>
      <c r="F57" s="20"/>
    </row>
    <row r="58" spans="1:6" s="432" customFormat="1" ht="11.25" customHeight="1" x14ac:dyDescent="0.2">
      <c r="A58" s="427">
        <f>COUNT($A$7:A57)+1</f>
        <v>10</v>
      </c>
      <c r="B58" s="25" t="s">
        <v>622</v>
      </c>
      <c r="C58" s="24"/>
      <c r="D58" s="9"/>
      <c r="E58" s="23"/>
      <c r="F58" s="23"/>
    </row>
    <row r="59" spans="1:6" s="432" customFormat="1" ht="38.25" x14ac:dyDescent="0.2">
      <c r="A59" s="42"/>
      <c r="B59" s="44" t="s">
        <v>618</v>
      </c>
      <c r="C59" s="24"/>
      <c r="D59" s="9"/>
      <c r="E59" s="23"/>
      <c r="F59" s="23"/>
    </row>
    <row r="60" spans="1:6" s="432" customFormat="1" x14ac:dyDescent="0.2">
      <c r="A60" s="42"/>
      <c r="B60" s="26" t="s">
        <v>623</v>
      </c>
      <c r="C60" s="32">
        <v>2</v>
      </c>
      <c r="D60" s="9" t="s">
        <v>1</v>
      </c>
      <c r="E60" s="31"/>
      <c r="F60" s="23">
        <f>C60*E60</f>
        <v>0</v>
      </c>
    </row>
    <row r="61" spans="1:6" s="432" customFormat="1" x14ac:dyDescent="0.2">
      <c r="A61" s="43"/>
      <c r="B61" s="38"/>
      <c r="C61" s="33"/>
      <c r="D61" s="34"/>
      <c r="E61" s="35"/>
      <c r="F61" s="35"/>
    </row>
    <row r="62" spans="1:6" s="432" customFormat="1" x14ac:dyDescent="0.2">
      <c r="A62" s="41"/>
      <c r="B62" s="37"/>
      <c r="C62" s="20"/>
      <c r="D62" s="21"/>
      <c r="E62" s="22"/>
      <c r="F62" s="20"/>
    </row>
    <row r="63" spans="1:6" s="432" customFormat="1" x14ac:dyDescent="0.2">
      <c r="A63" s="427">
        <f>COUNT($A$7:A62)+1</f>
        <v>11</v>
      </c>
      <c r="B63" s="25" t="s">
        <v>624</v>
      </c>
      <c r="C63" s="24"/>
      <c r="D63" s="9"/>
      <c r="E63" s="23"/>
      <c r="F63" s="23"/>
    </row>
    <row r="64" spans="1:6" s="432" customFormat="1" ht="39.75" customHeight="1" x14ac:dyDescent="0.2">
      <c r="A64" s="42"/>
      <c r="B64" s="44" t="s">
        <v>625</v>
      </c>
      <c r="C64" s="24"/>
      <c r="D64" s="9"/>
      <c r="E64" s="23"/>
      <c r="F64" s="23"/>
    </row>
    <row r="65" spans="1:6" s="432" customFormat="1" x14ac:dyDescent="0.2">
      <c r="A65" s="42"/>
      <c r="B65" s="26" t="s">
        <v>626</v>
      </c>
      <c r="C65" s="32">
        <v>4</v>
      </c>
      <c r="D65" s="9" t="s">
        <v>1</v>
      </c>
      <c r="E65" s="31"/>
      <c r="F65" s="23">
        <f>C65*E65</f>
        <v>0</v>
      </c>
    </row>
    <row r="66" spans="1:6" s="432" customFormat="1" x14ac:dyDescent="0.2">
      <c r="A66" s="43"/>
      <c r="B66" s="38"/>
      <c r="C66" s="33"/>
      <c r="D66" s="34"/>
      <c r="E66" s="35"/>
      <c r="F66" s="35"/>
    </row>
    <row r="67" spans="1:6" s="432" customFormat="1" x14ac:dyDescent="0.2">
      <c r="A67" s="41"/>
      <c r="B67" s="37"/>
      <c r="C67" s="20"/>
      <c r="D67" s="21"/>
      <c r="E67" s="22"/>
      <c r="F67" s="20"/>
    </row>
    <row r="68" spans="1:6" s="432" customFormat="1" x14ac:dyDescent="0.2">
      <c r="A68" s="427">
        <f>COUNT($A$7:A67)+1</f>
        <v>12</v>
      </c>
      <c r="B68" s="25" t="s">
        <v>627</v>
      </c>
      <c r="C68" s="24"/>
      <c r="D68" s="9"/>
      <c r="E68" s="23"/>
      <c r="F68" s="23"/>
    </row>
    <row r="69" spans="1:6" s="432" customFormat="1" ht="39.75" customHeight="1" x14ac:dyDescent="0.2">
      <c r="A69" s="42"/>
      <c r="B69" s="44" t="s">
        <v>628</v>
      </c>
      <c r="C69" s="24"/>
      <c r="D69" s="9"/>
      <c r="E69" s="23"/>
      <c r="F69" s="23"/>
    </row>
    <row r="70" spans="1:6" s="432" customFormat="1" x14ac:dyDescent="0.2">
      <c r="A70" s="42"/>
      <c r="B70" s="26" t="s">
        <v>629</v>
      </c>
      <c r="C70" s="32">
        <v>2</v>
      </c>
      <c r="D70" s="9" t="s">
        <v>1</v>
      </c>
      <c r="E70" s="31"/>
      <c r="F70" s="23">
        <f>C70*E70</f>
        <v>0</v>
      </c>
    </row>
    <row r="71" spans="1:6" s="432" customFormat="1" x14ac:dyDescent="0.2">
      <c r="A71" s="43"/>
      <c r="B71" s="38"/>
      <c r="C71" s="33"/>
      <c r="D71" s="34"/>
      <c r="E71" s="35"/>
      <c r="F71" s="35"/>
    </row>
    <row r="72" spans="1:6" s="432" customFormat="1" x14ac:dyDescent="0.2">
      <c r="A72" s="41"/>
      <c r="B72" s="37"/>
      <c r="C72" s="20"/>
      <c r="D72" s="21"/>
      <c r="E72" s="22"/>
      <c r="F72" s="20"/>
    </row>
    <row r="73" spans="1:6" s="432" customFormat="1" x14ac:dyDescent="0.2">
      <c r="A73" s="427">
        <f>COUNT($A$7:A72)+1</f>
        <v>13</v>
      </c>
      <c r="B73" s="25" t="s">
        <v>627</v>
      </c>
      <c r="C73" s="24"/>
      <c r="D73" s="9"/>
      <c r="E73" s="23"/>
      <c r="F73" s="23"/>
    </row>
    <row r="74" spans="1:6" s="432" customFormat="1" ht="39.75" customHeight="1" x14ac:dyDescent="0.2">
      <c r="A74" s="42"/>
      <c r="B74" s="44" t="s">
        <v>628</v>
      </c>
      <c r="C74" s="24"/>
      <c r="D74" s="9"/>
      <c r="E74" s="23"/>
      <c r="F74" s="23"/>
    </row>
    <row r="75" spans="1:6" s="432" customFormat="1" x14ac:dyDescent="0.2">
      <c r="A75" s="42"/>
      <c r="B75" s="26" t="s">
        <v>630</v>
      </c>
      <c r="C75" s="32">
        <v>1</v>
      </c>
      <c r="D75" s="9" t="s">
        <v>1</v>
      </c>
      <c r="E75" s="31"/>
      <c r="F75" s="23">
        <f>C75*E75</f>
        <v>0</v>
      </c>
    </row>
    <row r="76" spans="1:6" s="432" customFormat="1" x14ac:dyDescent="0.2">
      <c r="A76" s="43"/>
      <c r="B76" s="38"/>
      <c r="C76" s="33"/>
      <c r="D76" s="34"/>
      <c r="E76" s="35"/>
      <c r="F76" s="35"/>
    </row>
    <row r="77" spans="1:6" s="432" customFormat="1" x14ac:dyDescent="0.2">
      <c r="A77" s="41"/>
      <c r="B77" s="37"/>
      <c r="C77" s="20"/>
      <c r="D77" s="21"/>
      <c r="E77" s="22"/>
      <c r="F77" s="20"/>
    </row>
    <row r="78" spans="1:6" s="432" customFormat="1" x14ac:dyDescent="0.2">
      <c r="A78" s="427">
        <f>COUNT($A$7:A77)+1</f>
        <v>14</v>
      </c>
      <c r="B78" s="25" t="s">
        <v>631</v>
      </c>
      <c r="C78" s="24"/>
      <c r="D78" s="9"/>
      <c r="E78" s="23"/>
      <c r="F78" s="23"/>
    </row>
    <row r="79" spans="1:6" s="432" customFormat="1" ht="63.75" x14ac:dyDescent="0.2">
      <c r="A79" s="42"/>
      <c r="B79" s="44" t="s">
        <v>632</v>
      </c>
      <c r="C79" s="24"/>
      <c r="D79" s="9"/>
      <c r="E79" s="23"/>
      <c r="F79" s="23"/>
    </row>
    <row r="80" spans="1:6" s="432" customFormat="1" x14ac:dyDescent="0.2">
      <c r="A80" s="435"/>
      <c r="B80" s="436" t="s">
        <v>633</v>
      </c>
      <c r="C80" s="437"/>
      <c r="D80" s="437"/>
      <c r="E80" s="438"/>
      <c r="F80" s="430"/>
    </row>
    <row r="81" spans="1:7" s="432" customFormat="1" x14ac:dyDescent="0.2">
      <c r="A81" s="42"/>
      <c r="B81" s="26" t="s">
        <v>634</v>
      </c>
      <c r="C81" s="32">
        <v>1</v>
      </c>
      <c r="D81" s="9" t="s">
        <v>1</v>
      </c>
      <c r="E81" s="31"/>
      <c r="F81" s="23">
        <f>C81*E81</f>
        <v>0</v>
      </c>
    </row>
    <row r="82" spans="1:7" s="432" customFormat="1" x14ac:dyDescent="0.2">
      <c r="A82" s="43"/>
      <c r="B82" s="38"/>
      <c r="C82" s="33"/>
      <c r="D82" s="34"/>
      <c r="E82" s="35"/>
      <c r="F82" s="35"/>
    </row>
    <row r="83" spans="1:7" s="432" customFormat="1" x14ac:dyDescent="0.2">
      <c r="A83" s="41"/>
      <c r="B83" s="37"/>
      <c r="C83" s="20"/>
      <c r="D83" s="21"/>
      <c r="E83" s="22"/>
      <c r="F83" s="20"/>
    </row>
    <row r="84" spans="1:7" s="432" customFormat="1" x14ac:dyDescent="0.2">
      <c r="A84" s="427">
        <f>COUNT($A$7:A83)+1</f>
        <v>15</v>
      </c>
      <c r="B84" s="25" t="s">
        <v>73</v>
      </c>
      <c r="C84" s="24"/>
      <c r="D84" s="9"/>
      <c r="E84" s="23"/>
      <c r="F84" s="23"/>
    </row>
    <row r="85" spans="1:7" s="432" customFormat="1" ht="63.75" x14ac:dyDescent="0.2">
      <c r="A85" s="42"/>
      <c r="B85" s="44" t="s">
        <v>635</v>
      </c>
      <c r="C85" s="24"/>
      <c r="D85" s="9"/>
      <c r="E85" s="23"/>
      <c r="F85" s="23"/>
    </row>
    <row r="86" spans="1:7" s="432" customFormat="1" x14ac:dyDescent="0.2">
      <c r="A86" s="42"/>
      <c r="B86" s="26" t="s">
        <v>608</v>
      </c>
      <c r="C86" s="32">
        <v>3</v>
      </c>
      <c r="D86" s="9" t="s">
        <v>1</v>
      </c>
      <c r="E86" s="31"/>
      <c r="F86" s="23">
        <f>C86*E86</f>
        <v>0</v>
      </c>
    </row>
    <row r="87" spans="1:7" s="432" customFormat="1" x14ac:dyDescent="0.2">
      <c r="A87" s="43"/>
      <c r="B87" s="38"/>
      <c r="C87" s="33"/>
      <c r="D87" s="34"/>
      <c r="E87" s="35"/>
      <c r="F87" s="35"/>
    </row>
    <row r="88" spans="1:7" s="432" customFormat="1" x14ac:dyDescent="0.2">
      <c r="A88" s="41"/>
      <c r="B88" s="37"/>
      <c r="C88" s="20"/>
      <c r="D88" s="21"/>
      <c r="E88" s="22"/>
      <c r="F88" s="20"/>
    </row>
    <row r="89" spans="1:7" s="432" customFormat="1" x14ac:dyDescent="0.2">
      <c r="A89" s="427">
        <f>COUNT($A$7:A88)+1</f>
        <v>16</v>
      </c>
      <c r="B89" s="25" t="s">
        <v>636</v>
      </c>
      <c r="C89" s="24"/>
      <c r="D89" s="9"/>
      <c r="E89" s="23"/>
      <c r="F89" s="23"/>
    </row>
    <row r="90" spans="1:7" s="432" customFormat="1" ht="51" x14ac:dyDescent="0.2">
      <c r="A90" s="42"/>
      <c r="B90" s="44" t="s">
        <v>637</v>
      </c>
      <c r="C90" s="24"/>
      <c r="D90" s="9"/>
      <c r="E90" s="23"/>
      <c r="F90" s="23"/>
    </row>
    <row r="91" spans="1:7" s="432" customFormat="1" x14ac:dyDescent="0.2">
      <c r="A91" s="42"/>
      <c r="B91" s="26" t="s">
        <v>638</v>
      </c>
      <c r="C91" s="32">
        <v>1</v>
      </c>
      <c r="D91" s="9" t="s">
        <v>1</v>
      </c>
      <c r="E91" s="31"/>
      <c r="F91" s="23">
        <f>C91*E91</f>
        <v>0</v>
      </c>
    </row>
    <row r="92" spans="1:7" s="432" customFormat="1" x14ac:dyDescent="0.2">
      <c r="A92" s="43"/>
      <c r="B92" s="38"/>
      <c r="C92" s="33"/>
      <c r="D92" s="34"/>
      <c r="E92" s="35"/>
      <c r="F92" s="35"/>
    </row>
    <row r="93" spans="1:7" s="432" customFormat="1" x14ac:dyDescent="0.2">
      <c r="A93" s="41"/>
      <c r="B93" s="37"/>
      <c r="C93" s="20"/>
      <c r="D93" s="21"/>
      <c r="E93" s="22"/>
      <c r="F93" s="20"/>
    </row>
    <row r="94" spans="1:7" s="432" customFormat="1" x14ac:dyDescent="0.2">
      <c r="A94" s="427">
        <f>COUNT($A$7:A93)+1</f>
        <v>17</v>
      </c>
      <c r="B94" s="25" t="s">
        <v>77</v>
      </c>
      <c r="C94" s="24"/>
      <c r="D94" s="9"/>
      <c r="E94" s="23"/>
      <c r="F94" s="23"/>
    </row>
    <row r="95" spans="1:7" s="432" customFormat="1" x14ac:dyDescent="0.2">
      <c r="A95" s="42"/>
      <c r="B95" s="44" t="s">
        <v>639</v>
      </c>
      <c r="C95" s="24"/>
      <c r="D95" s="9"/>
      <c r="E95" s="23"/>
      <c r="F95" s="23"/>
    </row>
    <row r="96" spans="1:7" s="432" customFormat="1" x14ac:dyDescent="0.2">
      <c r="A96" s="42"/>
      <c r="B96" s="26"/>
      <c r="C96" s="32">
        <v>1</v>
      </c>
      <c r="D96" s="9" t="s">
        <v>1</v>
      </c>
      <c r="E96" s="31"/>
      <c r="F96" s="23">
        <f>C96*E96</f>
        <v>0</v>
      </c>
      <c r="G96" s="430"/>
    </row>
    <row r="97" spans="1:10" s="432" customFormat="1" x14ac:dyDescent="0.2">
      <c r="A97" s="43"/>
      <c r="B97" s="38"/>
      <c r="C97" s="33"/>
      <c r="D97" s="34"/>
      <c r="E97" s="35"/>
      <c r="F97" s="35"/>
      <c r="G97" s="430"/>
    </row>
    <row r="98" spans="1:10" s="432" customFormat="1" x14ac:dyDescent="0.2">
      <c r="A98" s="41"/>
      <c r="B98" s="37"/>
      <c r="C98" s="20"/>
      <c r="D98" s="21"/>
      <c r="E98" s="22"/>
      <c r="F98" s="20"/>
      <c r="G98" s="430"/>
    </row>
    <row r="99" spans="1:10" s="432" customFormat="1" x14ac:dyDescent="0.2">
      <c r="A99" s="427">
        <f>COUNT($A$7:A98)+1</f>
        <v>18</v>
      </c>
      <c r="B99" s="25" t="s">
        <v>640</v>
      </c>
      <c r="C99" s="24"/>
      <c r="D99" s="9"/>
      <c r="E99" s="23"/>
      <c r="F99" s="23"/>
      <c r="G99" s="24"/>
      <c r="H99" s="9"/>
      <c r="I99" s="23"/>
      <c r="J99" s="23"/>
    </row>
    <row r="100" spans="1:10" s="432" customFormat="1" ht="38.25" x14ac:dyDescent="0.2">
      <c r="A100" s="42"/>
      <c r="B100" s="44" t="s">
        <v>641</v>
      </c>
      <c r="C100" s="24"/>
      <c r="D100" s="9"/>
      <c r="E100" s="23"/>
      <c r="F100" s="23"/>
      <c r="G100" s="24"/>
      <c r="H100" s="9"/>
      <c r="I100" s="23"/>
      <c r="J100" s="23"/>
    </row>
    <row r="101" spans="1:10" s="432" customFormat="1" x14ac:dyDescent="0.2">
      <c r="A101" s="42"/>
      <c r="B101" s="26" t="s">
        <v>642</v>
      </c>
      <c r="C101" s="32">
        <v>50</v>
      </c>
      <c r="D101" s="9" t="s">
        <v>152</v>
      </c>
      <c r="E101" s="31"/>
      <c r="F101" s="23">
        <f>C101*E101</f>
        <v>0</v>
      </c>
    </row>
    <row r="102" spans="1:10" s="432" customFormat="1" x14ac:dyDescent="0.2">
      <c r="A102" s="43"/>
      <c r="B102" s="38"/>
      <c r="C102" s="33"/>
      <c r="D102" s="34"/>
      <c r="E102" s="35"/>
      <c r="F102" s="35"/>
    </row>
    <row r="103" spans="1:10" s="432" customFormat="1" x14ac:dyDescent="0.2">
      <c r="A103" s="41"/>
      <c r="B103" s="37"/>
      <c r="C103" s="20"/>
      <c r="D103" s="21"/>
      <c r="E103" s="22"/>
      <c r="F103" s="20"/>
    </row>
    <row r="104" spans="1:10" s="432" customFormat="1" ht="13.5" customHeight="1" x14ac:dyDescent="0.2">
      <c r="A104" s="427">
        <f>COUNT($A$7:A103)+1</f>
        <v>19</v>
      </c>
      <c r="B104" s="25" t="s">
        <v>79</v>
      </c>
      <c r="C104" s="24"/>
      <c r="D104" s="9"/>
      <c r="E104" s="23"/>
      <c r="F104" s="23"/>
    </row>
    <row r="105" spans="1:10" s="432" customFormat="1" ht="25.5" x14ac:dyDescent="0.2">
      <c r="A105" s="42"/>
      <c r="B105" s="44" t="s">
        <v>643</v>
      </c>
      <c r="C105" s="24"/>
      <c r="D105" s="9"/>
      <c r="E105" s="23"/>
      <c r="F105" s="23"/>
    </row>
    <row r="106" spans="1:10" s="432" customFormat="1" x14ac:dyDescent="0.2">
      <c r="A106" s="42"/>
      <c r="B106" s="26"/>
      <c r="C106" s="32">
        <v>1</v>
      </c>
      <c r="D106" s="9" t="s">
        <v>1</v>
      </c>
      <c r="E106" s="31"/>
      <c r="F106" s="23">
        <f>C106*E106</f>
        <v>0</v>
      </c>
    </row>
    <row r="107" spans="1:10" s="432" customFormat="1" x14ac:dyDescent="0.2">
      <c r="A107" s="43"/>
      <c r="B107" s="38"/>
      <c r="C107" s="33"/>
      <c r="D107" s="34"/>
      <c r="E107" s="35"/>
      <c r="F107" s="35"/>
    </row>
    <row r="108" spans="1:10" s="432" customFormat="1" x14ac:dyDescent="0.2">
      <c r="A108" s="41"/>
      <c r="B108" s="37"/>
      <c r="C108" s="20"/>
      <c r="D108" s="21"/>
      <c r="E108" s="22"/>
      <c r="F108" s="20"/>
    </row>
    <row r="109" spans="1:10" s="432" customFormat="1" x14ac:dyDescent="0.2">
      <c r="A109" s="427">
        <f>COUNT($A$7:A108)+1</f>
        <v>20</v>
      </c>
      <c r="B109" s="25" t="s">
        <v>644</v>
      </c>
      <c r="C109" s="24"/>
      <c r="D109" s="9"/>
      <c r="E109" s="23"/>
      <c r="F109" s="23"/>
    </row>
    <row r="110" spans="1:10" s="432" customFormat="1" x14ac:dyDescent="0.2">
      <c r="A110" s="42"/>
      <c r="B110" s="44" t="s">
        <v>86</v>
      </c>
      <c r="C110" s="24"/>
      <c r="D110" s="9"/>
      <c r="E110" s="23"/>
      <c r="F110" s="23"/>
    </row>
    <row r="111" spans="1:10" s="432" customFormat="1" x14ac:dyDescent="0.2">
      <c r="A111" s="42"/>
      <c r="B111" s="26" t="s">
        <v>608</v>
      </c>
      <c r="C111" s="32">
        <v>2</v>
      </c>
      <c r="D111" s="9" t="s">
        <v>1</v>
      </c>
      <c r="E111" s="31"/>
      <c r="F111" s="23">
        <f>C111*E111</f>
        <v>0</v>
      </c>
    </row>
    <row r="112" spans="1:10" s="432" customFormat="1" x14ac:dyDescent="0.2">
      <c r="A112" s="42"/>
      <c r="B112" s="26" t="s">
        <v>609</v>
      </c>
      <c r="C112" s="32">
        <v>2</v>
      </c>
      <c r="D112" s="9" t="s">
        <v>1</v>
      </c>
      <c r="E112" s="31"/>
      <c r="F112" s="23">
        <f>C112*E112</f>
        <v>0</v>
      </c>
    </row>
    <row r="113" spans="1:6" s="432" customFormat="1" x14ac:dyDescent="0.2">
      <c r="A113" s="42"/>
      <c r="B113" s="26" t="s">
        <v>525</v>
      </c>
      <c r="C113" s="32">
        <v>2</v>
      </c>
      <c r="D113" s="9" t="s">
        <v>1</v>
      </c>
      <c r="E113" s="31"/>
      <c r="F113" s="23">
        <f>C113*E113</f>
        <v>0</v>
      </c>
    </row>
    <row r="114" spans="1:6" s="432" customFormat="1" x14ac:dyDescent="0.2">
      <c r="A114" s="42"/>
      <c r="B114" s="26" t="s">
        <v>511</v>
      </c>
      <c r="C114" s="32">
        <v>2</v>
      </c>
      <c r="D114" s="9" t="s">
        <v>1</v>
      </c>
      <c r="E114" s="31"/>
      <c r="F114" s="23">
        <f>C114*E114</f>
        <v>0</v>
      </c>
    </row>
    <row r="115" spans="1:6" s="432" customFormat="1" x14ac:dyDescent="0.2">
      <c r="A115" s="43"/>
      <c r="B115" s="38"/>
      <c r="C115" s="33"/>
      <c r="D115" s="34"/>
      <c r="E115" s="35"/>
      <c r="F115" s="35"/>
    </row>
    <row r="116" spans="1:6" s="432" customFormat="1" x14ac:dyDescent="0.2">
      <c r="A116" s="41"/>
      <c r="B116" s="37"/>
      <c r="C116" s="20"/>
      <c r="D116" s="21"/>
      <c r="E116" s="22"/>
      <c r="F116" s="20"/>
    </row>
    <row r="117" spans="1:6" s="432" customFormat="1" x14ac:dyDescent="0.2">
      <c r="A117" s="427">
        <f>COUNT($A$7:A116)+1</f>
        <v>21</v>
      </c>
      <c r="B117" s="25" t="s">
        <v>81</v>
      </c>
      <c r="C117" s="24"/>
      <c r="D117" s="9"/>
      <c r="E117" s="23"/>
      <c r="F117" s="23"/>
    </row>
    <row r="118" spans="1:6" s="432" customFormat="1" ht="25.5" x14ac:dyDescent="0.2">
      <c r="A118" s="42"/>
      <c r="B118" s="44" t="s">
        <v>645</v>
      </c>
      <c r="C118" s="24"/>
      <c r="D118" s="9"/>
      <c r="E118" s="23"/>
      <c r="F118" s="23"/>
    </row>
    <row r="119" spans="1:6" s="432" customFormat="1" x14ac:dyDescent="0.2">
      <c r="A119" s="42"/>
      <c r="B119" s="26" t="s">
        <v>608</v>
      </c>
      <c r="C119" s="32">
        <v>4</v>
      </c>
      <c r="D119" s="9" t="s">
        <v>1</v>
      </c>
      <c r="E119" s="31"/>
      <c r="F119" s="23">
        <f>C119*E119</f>
        <v>0</v>
      </c>
    </row>
    <row r="120" spans="1:6" s="432" customFormat="1" x14ac:dyDescent="0.2">
      <c r="A120" s="42"/>
      <c r="B120" s="26" t="s">
        <v>609</v>
      </c>
      <c r="C120" s="32">
        <v>28</v>
      </c>
      <c r="D120" s="9" t="s">
        <v>1</v>
      </c>
      <c r="E120" s="31"/>
      <c r="F120" s="23">
        <f>C120*E120</f>
        <v>0</v>
      </c>
    </row>
    <row r="121" spans="1:6" s="432" customFormat="1" x14ac:dyDescent="0.2">
      <c r="A121" s="42"/>
      <c r="B121" s="26" t="s">
        <v>525</v>
      </c>
      <c r="C121" s="32">
        <v>2</v>
      </c>
      <c r="D121" s="9" t="s">
        <v>1</v>
      </c>
      <c r="E121" s="31"/>
      <c r="F121" s="23">
        <f>C121*E121</f>
        <v>0</v>
      </c>
    </row>
    <row r="122" spans="1:6" s="432" customFormat="1" x14ac:dyDescent="0.2">
      <c r="A122" s="42"/>
      <c r="B122" s="26" t="s">
        <v>511</v>
      </c>
      <c r="C122" s="32">
        <v>2</v>
      </c>
      <c r="D122" s="9" t="s">
        <v>1</v>
      </c>
      <c r="E122" s="31"/>
      <c r="F122" s="23">
        <f>C122*E122</f>
        <v>0</v>
      </c>
    </row>
    <row r="123" spans="1:6" s="432" customFormat="1" x14ac:dyDescent="0.2">
      <c r="A123" s="43"/>
      <c r="B123" s="38"/>
      <c r="C123" s="33"/>
      <c r="D123" s="34"/>
      <c r="E123" s="35"/>
      <c r="F123" s="35"/>
    </row>
    <row r="124" spans="1:6" s="432" customFormat="1" x14ac:dyDescent="0.2">
      <c r="A124" s="41"/>
      <c r="B124" s="37"/>
      <c r="C124" s="20"/>
      <c r="D124" s="21"/>
      <c r="E124" s="22"/>
      <c r="F124" s="20"/>
    </row>
    <row r="125" spans="1:6" s="432" customFormat="1" x14ac:dyDescent="0.2">
      <c r="A125" s="427">
        <f>COUNT($A$7:A124)+1</f>
        <v>22</v>
      </c>
      <c r="B125" s="25" t="s">
        <v>87</v>
      </c>
      <c r="C125" s="24"/>
      <c r="D125" s="9"/>
      <c r="E125" s="23"/>
      <c r="F125" s="23"/>
    </row>
    <row r="126" spans="1:6" s="432" customFormat="1" ht="38.25" x14ac:dyDescent="0.2">
      <c r="A126" s="42"/>
      <c r="B126" s="44" t="s">
        <v>646</v>
      </c>
      <c r="C126" s="24"/>
      <c r="D126" s="9"/>
      <c r="E126" s="23"/>
      <c r="F126" s="23"/>
    </row>
    <row r="127" spans="1:6" s="432" customFormat="1" ht="14.25" x14ac:dyDescent="0.2">
      <c r="A127" s="42"/>
      <c r="B127" s="26"/>
      <c r="C127" s="32">
        <v>20</v>
      </c>
      <c r="D127" s="9" t="s">
        <v>13</v>
      </c>
      <c r="E127" s="31"/>
      <c r="F127" s="23">
        <f>C127*E127</f>
        <v>0</v>
      </c>
    </row>
    <row r="128" spans="1:6" s="432" customFormat="1" x14ac:dyDescent="0.2">
      <c r="A128" s="43"/>
      <c r="B128" s="38"/>
      <c r="C128" s="33"/>
      <c r="D128" s="34"/>
      <c r="E128" s="35"/>
      <c r="F128" s="35"/>
    </row>
    <row r="129" spans="1:6" s="432" customFormat="1" x14ac:dyDescent="0.2">
      <c r="A129" s="41"/>
      <c r="B129" s="37"/>
      <c r="C129" s="20"/>
      <c r="D129" s="21"/>
      <c r="E129" s="22"/>
      <c r="F129" s="20"/>
    </row>
    <row r="130" spans="1:6" s="432" customFormat="1" x14ac:dyDescent="0.2">
      <c r="A130" s="427">
        <f>COUNT($A$7:A129)+1</f>
        <v>23</v>
      </c>
      <c r="B130" s="25" t="s">
        <v>647</v>
      </c>
      <c r="C130" s="24"/>
      <c r="D130" s="9"/>
      <c r="E130" s="23"/>
      <c r="F130" s="23"/>
    </row>
    <row r="131" spans="1:6" s="383" customFormat="1" ht="63.75" x14ac:dyDescent="0.2">
      <c r="A131" s="42"/>
      <c r="B131" s="44" t="s">
        <v>648</v>
      </c>
      <c r="C131" s="24"/>
      <c r="D131" s="9"/>
      <c r="E131" s="23"/>
      <c r="F131" s="23"/>
    </row>
    <row r="132" spans="1:6" s="383" customFormat="1" ht="14.25" x14ac:dyDescent="0.2">
      <c r="A132" s="42"/>
      <c r="B132" s="26" t="s">
        <v>649</v>
      </c>
      <c r="C132" s="32">
        <v>50</v>
      </c>
      <c r="D132" s="9" t="s">
        <v>13</v>
      </c>
      <c r="E132" s="31"/>
      <c r="F132" s="23">
        <f>C132*E132</f>
        <v>0</v>
      </c>
    </row>
    <row r="133" spans="1:6" s="383" customFormat="1" x14ac:dyDescent="0.2">
      <c r="A133" s="43"/>
      <c r="B133" s="38"/>
      <c r="C133" s="33"/>
      <c r="D133" s="34"/>
      <c r="E133" s="35"/>
      <c r="F133" s="35"/>
    </row>
    <row r="134" spans="1:6" s="441" customFormat="1" x14ac:dyDescent="0.2">
      <c r="A134" s="112"/>
      <c r="B134" s="439"/>
      <c r="C134" s="97"/>
      <c r="D134" s="440"/>
      <c r="E134" s="100"/>
      <c r="F134" s="100"/>
    </row>
    <row r="135" spans="1:6" s="441" customFormat="1" x14ac:dyDescent="0.2">
      <c r="A135" s="42">
        <v>21</v>
      </c>
      <c r="B135" s="25" t="s">
        <v>650</v>
      </c>
      <c r="C135" s="32"/>
      <c r="D135" s="9"/>
      <c r="E135" s="23"/>
      <c r="F135" s="23"/>
    </row>
    <row r="136" spans="1:6" s="441" customFormat="1" ht="63.75" x14ac:dyDescent="0.2">
      <c r="A136" s="85"/>
      <c r="B136" s="26" t="s">
        <v>651</v>
      </c>
      <c r="C136" s="32"/>
      <c r="D136" s="9"/>
      <c r="E136" s="23"/>
      <c r="F136" s="23"/>
    </row>
    <row r="137" spans="1:6" s="441" customFormat="1" x14ac:dyDescent="0.2">
      <c r="A137" s="85"/>
      <c r="B137" s="26" t="s">
        <v>652</v>
      </c>
      <c r="C137" s="32">
        <v>2</v>
      </c>
      <c r="D137" s="9" t="s">
        <v>1</v>
      </c>
      <c r="E137" s="31"/>
      <c r="F137" s="23">
        <f>C137*E137</f>
        <v>0</v>
      </c>
    </row>
    <row r="138" spans="1:6" s="441" customFormat="1" x14ac:dyDescent="0.2">
      <c r="A138" s="94"/>
      <c r="B138" s="38"/>
      <c r="C138" s="33"/>
      <c r="D138" s="442"/>
      <c r="E138" s="35"/>
      <c r="F138" s="35"/>
    </row>
    <row r="139" spans="1:6" s="383" customFormat="1" x14ac:dyDescent="0.2">
      <c r="A139" s="41"/>
      <c r="B139" s="37"/>
      <c r="C139" s="20"/>
      <c r="D139" s="21"/>
      <c r="E139" s="22"/>
      <c r="F139" s="20"/>
    </row>
    <row r="140" spans="1:6" s="383" customFormat="1" x14ac:dyDescent="0.2">
      <c r="A140" s="427">
        <f>COUNT($A$7:A139)+1</f>
        <v>25</v>
      </c>
      <c r="B140" s="25" t="s">
        <v>16</v>
      </c>
      <c r="C140" s="24"/>
      <c r="D140" s="9"/>
      <c r="E140" s="23"/>
      <c r="F140" s="23"/>
    </row>
    <row r="141" spans="1:6" s="432" customFormat="1" ht="25.5" x14ac:dyDescent="0.2">
      <c r="A141" s="42"/>
      <c r="B141" s="44" t="s">
        <v>653</v>
      </c>
      <c r="C141" s="24"/>
      <c r="D141" s="443">
        <v>0.1</v>
      </c>
      <c r="E141" s="438"/>
      <c r="F141" s="430">
        <f>SUM(F8:F137)*D141</f>
        <v>0</v>
      </c>
    </row>
    <row r="142" spans="1:6" s="432" customFormat="1" x14ac:dyDescent="0.2">
      <c r="A142" s="444"/>
      <c r="B142" s="445"/>
      <c r="C142" s="431"/>
      <c r="D142" s="446"/>
      <c r="E142" s="447"/>
      <c r="F142" s="448"/>
    </row>
    <row r="143" spans="1:6" s="432" customFormat="1" x14ac:dyDescent="0.2">
      <c r="A143" s="27"/>
      <c r="B143" s="39" t="s">
        <v>92</v>
      </c>
      <c r="C143" s="28"/>
      <c r="D143" s="29"/>
      <c r="E143" s="30" t="s">
        <v>12</v>
      </c>
      <c r="F143" s="30">
        <f>SUM(F8:F141)</f>
        <v>0</v>
      </c>
    </row>
    <row r="144" spans="1:6" s="380" customFormat="1" x14ac:dyDescent="0.2">
      <c r="A144" s="41"/>
      <c r="B144" s="37"/>
      <c r="C144" s="20"/>
      <c r="D144" s="21"/>
      <c r="E144" s="22"/>
      <c r="F144" s="20"/>
    </row>
    <row r="145" spans="1:6" s="380" customFormat="1" ht="38.25" x14ac:dyDescent="0.2">
      <c r="A145" s="449"/>
      <c r="B145" s="450" t="s">
        <v>654</v>
      </c>
      <c r="C145" s="451"/>
      <c r="D145" s="153"/>
      <c r="E145" s="452"/>
      <c r="F145" s="451"/>
    </row>
    <row r="146" spans="1:6" ht="1.5" customHeight="1" x14ac:dyDescent="0.2"/>
    <row r="147" spans="1:6" hidden="1" x14ac:dyDescent="0.2"/>
    <row r="148" spans="1:6" hidden="1" x14ac:dyDescent="0.2"/>
    <row r="149" spans="1:6" hidden="1" x14ac:dyDescent="0.2"/>
    <row r="150" spans="1:6" hidden="1" x14ac:dyDescent="0.2"/>
    <row r="151" spans="1:6" hidden="1" x14ac:dyDescent="0.2"/>
    <row r="152" spans="1:6" hidden="1" x14ac:dyDescent="0.2"/>
  </sheetData>
  <sheetProtection algorithmName="SHA-512" hashValue="ZqLtlxmdKe3afyyDmu8pvsU661E/XiDUDFquuxiI+Ao8fU46LnW9WNk4wkNwmUBZOTNLFfbXHo5a2fNngSHFWw==" saltValue="CWtgb4FHhQf3rZaY5Qhxz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71" max="5" man="1"/>
    <brk id="10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6"/>
  <sheetViews>
    <sheetView showGridLines="0" zoomScaleNormal="100" zoomScaleSheetLayoutView="100" workbookViewId="0">
      <selection activeCell="G6" sqref="G6"/>
    </sheetView>
  </sheetViews>
  <sheetFormatPr defaultColWidth="8.85546875" defaultRowHeight="12.75" x14ac:dyDescent="0.2"/>
  <cols>
    <col min="1" max="1" width="6.140625" style="7" customWidth="1"/>
    <col min="2" max="2" width="5.5703125" style="1" customWidth="1"/>
    <col min="3" max="3" width="34.42578125" style="1" customWidth="1"/>
    <col min="4" max="4" width="10" style="1" customWidth="1"/>
    <col min="5" max="5" width="11.140625" style="7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63" t="s">
        <v>2</v>
      </c>
      <c r="B1" s="13"/>
      <c r="C1" s="13"/>
      <c r="D1" s="13"/>
      <c r="E1" s="164"/>
      <c r="F1" s="13"/>
      <c r="G1" s="164"/>
    </row>
    <row r="2" spans="1:7" ht="15" customHeight="1" x14ac:dyDescent="0.2">
      <c r="A2" s="465" t="s">
        <v>19</v>
      </c>
      <c r="B2" s="465"/>
      <c r="C2" s="465"/>
      <c r="D2" s="465"/>
      <c r="E2" s="465"/>
      <c r="F2" s="465"/>
      <c r="G2" s="465"/>
    </row>
    <row r="3" spans="1:7" ht="15" customHeight="1" x14ac:dyDescent="0.2">
      <c r="A3" s="466" t="s">
        <v>154</v>
      </c>
      <c r="B3" s="467"/>
      <c r="C3" s="467"/>
      <c r="D3" s="467"/>
      <c r="E3" s="467"/>
      <c r="F3" s="467"/>
      <c r="G3" s="467"/>
    </row>
    <row r="4" spans="1:7" ht="15" customHeight="1" x14ac:dyDescent="0.2">
      <c r="A4" s="467"/>
      <c r="B4" s="467"/>
      <c r="C4" s="467"/>
      <c r="D4" s="467"/>
      <c r="E4" s="467"/>
      <c r="F4" s="467"/>
      <c r="G4" s="467"/>
    </row>
    <row r="5" spans="1:7" ht="25.5" x14ac:dyDescent="0.2">
      <c r="A5" s="6" t="s">
        <v>17</v>
      </c>
      <c r="B5" s="468" t="s">
        <v>24</v>
      </c>
      <c r="C5" s="468"/>
      <c r="D5" s="468"/>
      <c r="E5" s="468"/>
      <c r="F5" s="468"/>
      <c r="G5" s="56" t="s">
        <v>18</v>
      </c>
    </row>
    <row r="6" spans="1:7" x14ac:dyDescent="0.2">
      <c r="A6" s="165" t="s">
        <v>155</v>
      </c>
      <c r="B6" s="484" t="s">
        <v>156</v>
      </c>
      <c r="C6" s="485"/>
      <c r="D6" s="485"/>
      <c r="E6" s="485"/>
      <c r="F6" s="487"/>
      <c r="G6" s="321">
        <f>SUM(G7:G8)</f>
        <v>0</v>
      </c>
    </row>
    <row r="7" spans="1:7" x14ac:dyDescent="0.2">
      <c r="A7" s="165" t="s">
        <v>157</v>
      </c>
      <c r="B7" s="488" t="s">
        <v>158</v>
      </c>
      <c r="C7" s="488"/>
      <c r="D7" s="488"/>
      <c r="E7" s="488"/>
      <c r="F7" s="488"/>
      <c r="G7" s="166">
        <f>G21</f>
        <v>0</v>
      </c>
    </row>
    <row r="8" spans="1:7" x14ac:dyDescent="0.2">
      <c r="A8" s="167" t="s">
        <v>159</v>
      </c>
      <c r="B8" s="484" t="s">
        <v>160</v>
      </c>
      <c r="C8" s="485"/>
      <c r="D8" s="485"/>
      <c r="E8" s="485"/>
      <c r="F8" s="485"/>
      <c r="G8" s="166">
        <f>G27</f>
        <v>0</v>
      </c>
    </row>
    <row r="9" spans="1:7" ht="13.5" thickBot="1" x14ac:dyDescent="0.25">
      <c r="A9" s="168"/>
      <c r="B9" s="169"/>
      <c r="C9" s="170"/>
      <c r="D9" s="170"/>
      <c r="E9" s="171"/>
      <c r="F9" s="170"/>
      <c r="G9" s="172"/>
    </row>
    <row r="10" spans="1:7" x14ac:dyDescent="0.2">
      <c r="A10" s="173"/>
      <c r="B10" s="174"/>
      <c r="C10" s="174"/>
      <c r="D10" s="174"/>
      <c r="E10" s="173"/>
      <c r="F10" s="174"/>
      <c r="G10" s="173"/>
    </row>
    <row r="11" spans="1:7" ht="15.75" x14ac:dyDescent="0.25">
      <c r="A11" s="175" t="s">
        <v>161</v>
      </c>
      <c r="B11" s="10"/>
      <c r="C11" s="11"/>
      <c r="D11" s="11"/>
      <c r="E11" s="9"/>
      <c r="F11" s="10"/>
      <c r="G11" s="9"/>
    </row>
    <row r="12" spans="1:7" ht="15.75" x14ac:dyDescent="0.25">
      <c r="A12" s="175"/>
      <c r="B12" s="10"/>
      <c r="C12" s="11"/>
      <c r="D12" s="11"/>
      <c r="E12" s="9"/>
      <c r="F12" s="10"/>
      <c r="G12" s="9"/>
    </row>
    <row r="13" spans="1:7" x14ac:dyDescent="0.2">
      <c r="A13" s="479" t="s">
        <v>158</v>
      </c>
      <c r="B13" s="480"/>
      <c r="C13" s="480"/>
      <c r="D13" s="480"/>
      <c r="E13" s="480"/>
      <c r="F13" s="480"/>
      <c r="G13" s="481"/>
    </row>
    <row r="14" spans="1:7" ht="25.5" x14ac:dyDescent="0.2">
      <c r="A14" s="482" t="s">
        <v>14</v>
      </c>
      <c r="B14" s="474" t="s">
        <v>162</v>
      </c>
      <c r="C14" s="475"/>
      <c r="D14" s="482" t="s">
        <v>163</v>
      </c>
      <c r="E14" s="482" t="s">
        <v>164</v>
      </c>
      <c r="F14" s="55" t="s">
        <v>165</v>
      </c>
      <c r="G14" s="55" t="s">
        <v>3</v>
      </c>
    </row>
    <row r="15" spans="1:7" x14ac:dyDescent="0.2">
      <c r="A15" s="483"/>
      <c r="B15" s="476"/>
      <c r="C15" s="477"/>
      <c r="D15" s="483"/>
      <c r="E15" s="483"/>
      <c r="F15" s="2" t="s">
        <v>4</v>
      </c>
      <c r="G15" s="2" t="s">
        <v>11</v>
      </c>
    </row>
    <row r="16" spans="1:7" ht="25.5" x14ac:dyDescent="0.2">
      <c r="A16" s="176" t="s">
        <v>166</v>
      </c>
      <c r="B16" s="489" t="s">
        <v>167</v>
      </c>
      <c r="C16" s="490"/>
      <c r="D16" s="177" t="s">
        <v>168</v>
      </c>
      <c r="E16" s="178" t="s">
        <v>169</v>
      </c>
      <c r="F16" s="178" t="s">
        <v>170</v>
      </c>
      <c r="G16" s="179">
        <f>'S-2321_SD'!F86</f>
        <v>0</v>
      </c>
    </row>
    <row r="17" spans="1:7" ht="25.5" x14ac:dyDescent="0.2">
      <c r="A17" s="176" t="s">
        <v>171</v>
      </c>
      <c r="B17" s="469" t="s">
        <v>172</v>
      </c>
      <c r="C17" s="470"/>
      <c r="D17" s="177" t="s">
        <v>168</v>
      </c>
      <c r="E17" s="178" t="s">
        <v>169</v>
      </c>
      <c r="F17" s="178" t="s">
        <v>173</v>
      </c>
      <c r="G17" s="179">
        <f>+'S-2322_SD'!F86</f>
        <v>0</v>
      </c>
    </row>
    <row r="18" spans="1:7" x14ac:dyDescent="0.2">
      <c r="A18" s="176" t="s">
        <v>174</v>
      </c>
      <c r="B18" s="469" t="s">
        <v>175</v>
      </c>
      <c r="C18" s="470"/>
      <c r="D18" s="177" t="s">
        <v>168</v>
      </c>
      <c r="E18" s="8" t="s">
        <v>176</v>
      </c>
      <c r="F18" s="8">
        <v>91</v>
      </c>
      <c r="G18" s="179">
        <f>'S-2323_SD'!F72</f>
        <v>0</v>
      </c>
    </row>
    <row r="19" spans="1:7" x14ac:dyDescent="0.2">
      <c r="A19" s="176" t="s">
        <v>177</v>
      </c>
      <c r="B19" s="469" t="s">
        <v>178</v>
      </c>
      <c r="C19" s="470"/>
      <c r="D19" s="177" t="s">
        <v>168</v>
      </c>
      <c r="E19" s="8" t="s">
        <v>176</v>
      </c>
      <c r="F19" s="8">
        <v>98</v>
      </c>
      <c r="G19" s="179">
        <f>'S-2325_SD'!F66</f>
        <v>0</v>
      </c>
    </row>
    <row r="20" spans="1:7" x14ac:dyDescent="0.2">
      <c r="A20" s="176" t="s">
        <v>179</v>
      </c>
      <c r="B20" s="469" t="s">
        <v>180</v>
      </c>
      <c r="C20" s="470"/>
      <c r="D20" s="177" t="s">
        <v>168</v>
      </c>
      <c r="E20" s="8" t="s">
        <v>176</v>
      </c>
      <c r="F20" s="8">
        <v>72</v>
      </c>
      <c r="G20" s="179">
        <f>'S-2328_SD'!F61</f>
        <v>0</v>
      </c>
    </row>
    <row r="21" spans="1:7" x14ac:dyDescent="0.2">
      <c r="A21" s="473" t="s">
        <v>120</v>
      </c>
      <c r="B21" s="473"/>
      <c r="C21" s="473"/>
      <c r="D21" s="473"/>
      <c r="E21" s="473"/>
      <c r="F21" s="473"/>
      <c r="G21" s="180">
        <f>SUM(G16:G20)</f>
        <v>0</v>
      </c>
    </row>
    <row r="22" spans="1:7" x14ac:dyDescent="0.2">
      <c r="A22" s="181"/>
      <c r="B22" s="158"/>
      <c r="C22" s="158"/>
      <c r="D22" s="158"/>
      <c r="E22" s="181"/>
      <c r="F22" s="158"/>
      <c r="G22" s="182"/>
    </row>
    <row r="23" spans="1:7" x14ac:dyDescent="0.2">
      <c r="A23" s="479" t="s">
        <v>160</v>
      </c>
      <c r="B23" s="480"/>
      <c r="C23" s="480"/>
      <c r="D23" s="480"/>
      <c r="E23" s="480"/>
      <c r="F23" s="480"/>
      <c r="G23" s="481"/>
    </row>
    <row r="24" spans="1:7" ht="38.25" x14ac:dyDescent="0.2">
      <c r="A24" s="482" t="s">
        <v>14</v>
      </c>
      <c r="B24" s="474" t="s">
        <v>181</v>
      </c>
      <c r="C24" s="475"/>
      <c r="D24" s="474" t="s">
        <v>182</v>
      </c>
      <c r="E24" s="475"/>
      <c r="F24" s="55" t="s">
        <v>183</v>
      </c>
      <c r="G24" s="55" t="s">
        <v>3</v>
      </c>
    </row>
    <row r="25" spans="1:7" x14ac:dyDescent="0.2">
      <c r="A25" s="483"/>
      <c r="B25" s="476"/>
      <c r="C25" s="477"/>
      <c r="D25" s="476"/>
      <c r="E25" s="477"/>
      <c r="F25" s="2" t="s">
        <v>184</v>
      </c>
      <c r="G25" s="2" t="s">
        <v>11</v>
      </c>
    </row>
    <row r="26" spans="1:7" s="183" customFormat="1" x14ac:dyDescent="0.2">
      <c r="A26" s="176" t="s">
        <v>185</v>
      </c>
      <c r="B26" s="471" t="s">
        <v>186</v>
      </c>
      <c r="C26" s="472"/>
      <c r="D26" s="469" t="s">
        <v>187</v>
      </c>
      <c r="E26" s="470"/>
      <c r="F26" s="8">
        <f>[3]PP_SD!C7</f>
        <v>16</v>
      </c>
      <c r="G26" s="179">
        <f>PP_SD!F7</f>
        <v>0</v>
      </c>
    </row>
    <row r="27" spans="1:7" s="184" customFormat="1" x14ac:dyDescent="0.2">
      <c r="A27" s="473" t="s">
        <v>120</v>
      </c>
      <c r="B27" s="473"/>
      <c r="C27" s="473"/>
      <c r="D27" s="473"/>
      <c r="E27" s="473"/>
      <c r="F27" s="473"/>
      <c r="G27" s="180">
        <f>SUM(G26:G26)</f>
        <v>0</v>
      </c>
    </row>
    <row r="28" spans="1:7" x14ac:dyDescent="0.2">
      <c r="A28" s="185"/>
      <c r="B28" s="183"/>
      <c r="C28" s="183"/>
      <c r="D28" s="183"/>
      <c r="E28" s="185"/>
      <c r="F28" s="183"/>
      <c r="G28" s="185"/>
    </row>
    <row r="29" spans="1:7" x14ac:dyDescent="0.2">
      <c r="A29" s="185"/>
      <c r="B29" s="183"/>
      <c r="C29" s="183"/>
      <c r="D29" s="183"/>
      <c r="E29" s="185"/>
      <c r="F29" s="183"/>
      <c r="G29" s="185"/>
    </row>
    <row r="32" spans="1:7" x14ac:dyDescent="0.2">
      <c r="A32" s="1"/>
      <c r="E32" s="1"/>
    </row>
    <row r="33" spans="1:5" x14ac:dyDescent="0.2">
      <c r="A33" s="1"/>
      <c r="E33" s="1"/>
    </row>
    <row r="34" spans="1:5" x14ac:dyDescent="0.2">
      <c r="A34" s="1"/>
      <c r="E34" s="1"/>
    </row>
    <row r="35" spans="1:5" x14ac:dyDescent="0.2">
      <c r="A35" s="1"/>
      <c r="E35" s="1"/>
    </row>
    <row r="36" spans="1:5" x14ac:dyDescent="0.2">
      <c r="A36" s="1"/>
      <c r="E36" s="1"/>
    </row>
  </sheetData>
  <sheetProtection algorithmName="SHA-512" hashValue="CV7SE6ho2edRM1MxS9TW6kErhV37LtTkFx04hCT8Gp4YDzkGbHC1NvAzmQfS10NjJeZmogUCQsFe7hJEeD7rLA==" saltValue="A2/4la51iO4rPem8MvXZew==" spinCount="100000" sheet="1" objects="1" scenarios="1"/>
  <mergeCells count="24">
    <mergeCell ref="A27:F27"/>
    <mergeCell ref="B17:C17"/>
    <mergeCell ref="B18:C18"/>
    <mergeCell ref="B19:C19"/>
    <mergeCell ref="B20:C20"/>
    <mergeCell ref="A21:F21"/>
    <mergeCell ref="A23:G23"/>
    <mergeCell ref="A24:A25"/>
    <mergeCell ref="B24:C25"/>
    <mergeCell ref="D24:E25"/>
    <mergeCell ref="B26:C26"/>
    <mergeCell ref="D26:E26"/>
    <mergeCell ref="B16:C16"/>
    <mergeCell ref="A2:G2"/>
    <mergeCell ref="A3:G4"/>
    <mergeCell ref="B5:F5"/>
    <mergeCell ref="B6:F6"/>
    <mergeCell ref="B7:F7"/>
    <mergeCell ref="B8:F8"/>
    <mergeCell ref="A13:G13"/>
    <mergeCell ref="A14:A15"/>
    <mergeCell ref="B14:C15"/>
    <mergeCell ref="D14:D15"/>
    <mergeCell ref="E14:E15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57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57" t="s">
        <v>24</v>
      </c>
      <c r="C2" s="186"/>
      <c r="D2" s="187"/>
      <c r="E2" s="188"/>
      <c r="F2" s="188"/>
    </row>
    <row r="3" spans="1:6" x14ac:dyDescent="0.2">
      <c r="A3" s="14" t="s">
        <v>166</v>
      </c>
      <c r="B3" s="57" t="s">
        <v>190</v>
      </c>
      <c r="C3" s="186"/>
      <c r="D3" s="187"/>
      <c r="E3" s="188"/>
      <c r="F3" s="188"/>
    </row>
    <row r="4" spans="1:6" x14ac:dyDescent="0.2">
      <c r="A4" s="189"/>
      <c r="B4" s="57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22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200"/>
      <c r="D10" s="142"/>
      <c r="E10" s="78"/>
      <c r="F10" s="78"/>
    </row>
    <row r="11" spans="1:6" x14ac:dyDescent="0.2">
      <c r="A11" s="112"/>
      <c r="B11" s="21"/>
      <c r="C11" s="201"/>
      <c r="D11" s="133"/>
      <c r="E11" s="134"/>
      <c r="F11" s="134"/>
    </row>
    <row r="12" spans="1:6" x14ac:dyDescent="0.2">
      <c r="A12" s="85">
        <f>COUNT($A$7:A11)+1</f>
        <v>2</v>
      </c>
      <c r="B12" s="135" t="s">
        <v>136</v>
      </c>
      <c r="C12" s="199"/>
      <c r="D12" s="136"/>
      <c r="E12" s="137"/>
      <c r="F12" s="137"/>
    </row>
    <row r="13" spans="1:6" ht="25.5" x14ac:dyDescent="0.2">
      <c r="A13" s="85"/>
      <c r="B13" s="138" t="s">
        <v>137</v>
      </c>
      <c r="C13" s="199"/>
      <c r="D13" s="136"/>
      <c r="E13" s="137"/>
      <c r="F13" s="137"/>
    </row>
    <row r="14" spans="1:6" ht="14.25" x14ac:dyDescent="0.2">
      <c r="A14" s="85"/>
      <c r="B14" s="139" t="s">
        <v>194</v>
      </c>
      <c r="C14" s="199">
        <v>129</v>
      </c>
      <c r="D14" s="140" t="s">
        <v>8</v>
      </c>
      <c r="E14" s="92"/>
      <c r="F14" s="93">
        <f>C14*E14</f>
        <v>0</v>
      </c>
    </row>
    <row r="15" spans="1:6" x14ac:dyDescent="0.2">
      <c r="A15" s="94"/>
      <c r="B15" s="141"/>
      <c r="C15" s="200"/>
      <c r="D15" s="142"/>
      <c r="E15" s="78"/>
      <c r="F15" s="78"/>
    </row>
    <row r="16" spans="1:6" x14ac:dyDescent="0.2">
      <c r="A16" s="112"/>
      <c r="B16" s="202"/>
      <c r="C16" s="201"/>
      <c r="D16" s="203"/>
      <c r="E16" s="116"/>
      <c r="F16" s="116"/>
    </row>
    <row r="17" spans="1:6" ht="14.25" x14ac:dyDescent="0.2">
      <c r="A17" s="204">
        <f>COUNT($A$7:A16)+1</f>
        <v>3</v>
      </c>
      <c r="B17" s="135" t="s">
        <v>195</v>
      </c>
      <c r="C17" s="199"/>
      <c r="D17" s="136"/>
      <c r="E17" s="137"/>
      <c r="F17" s="137"/>
    </row>
    <row r="18" spans="1:6" ht="14.25" x14ac:dyDescent="0.2">
      <c r="A18" s="85"/>
      <c r="B18" s="143" t="s">
        <v>196</v>
      </c>
      <c r="C18" s="199"/>
      <c r="D18" s="136"/>
      <c r="E18" s="137"/>
      <c r="F18" s="137"/>
    </row>
    <row r="19" spans="1:6" x14ac:dyDescent="0.2">
      <c r="A19" s="85"/>
      <c r="B19" s="139" t="s">
        <v>197</v>
      </c>
      <c r="C19" s="199">
        <v>1</v>
      </c>
      <c r="D19" s="136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112"/>
      <c r="B21" s="21"/>
      <c r="C21" s="201"/>
      <c r="D21" s="133"/>
      <c r="E21" s="134"/>
      <c r="F21" s="134"/>
    </row>
    <row r="22" spans="1:6" ht="14.25" x14ac:dyDescent="0.2">
      <c r="A22" s="204">
        <f>COUNT($A$7:A21)+1</f>
        <v>4</v>
      </c>
      <c r="B22" s="135" t="s">
        <v>198</v>
      </c>
      <c r="C22" s="199"/>
      <c r="D22" s="136"/>
      <c r="E22" s="137"/>
      <c r="F22" s="137"/>
    </row>
    <row r="23" spans="1:6" ht="14.25" x14ac:dyDescent="0.2">
      <c r="A23" s="85"/>
      <c r="B23" s="143" t="s">
        <v>199</v>
      </c>
      <c r="C23" s="199"/>
      <c r="D23" s="136"/>
      <c r="E23" s="137"/>
      <c r="F23" s="137"/>
    </row>
    <row r="24" spans="1:6" x14ac:dyDescent="0.2">
      <c r="A24" s="85"/>
      <c r="B24" s="139" t="s">
        <v>197</v>
      </c>
      <c r="C24" s="199">
        <v>1</v>
      </c>
      <c r="D24" s="136" t="s">
        <v>1</v>
      </c>
      <c r="E24" s="92"/>
      <c r="F24" s="93">
        <f t="shared" ref="F24" si="1">C24*E24</f>
        <v>0</v>
      </c>
    </row>
    <row r="25" spans="1:6" x14ac:dyDescent="0.2">
      <c r="A25" s="94"/>
      <c r="B25" s="141"/>
      <c r="C25" s="200"/>
      <c r="D25" s="144"/>
      <c r="E25" s="78"/>
      <c r="F25" s="78"/>
    </row>
    <row r="26" spans="1:6" x14ac:dyDescent="0.2">
      <c r="A26" s="205"/>
      <c r="B26" s="206"/>
      <c r="C26" s="201"/>
      <c r="D26" s="133"/>
      <c r="E26" s="134"/>
      <c r="F26" s="134"/>
    </row>
    <row r="27" spans="1:6" x14ac:dyDescent="0.2">
      <c r="A27" s="204">
        <f>COUNT($A$7:A26)+1</f>
        <v>5</v>
      </c>
      <c r="B27" s="135" t="s">
        <v>200</v>
      </c>
      <c r="C27" s="199"/>
      <c r="D27" s="136"/>
      <c r="E27" s="137"/>
      <c r="F27" s="137"/>
    </row>
    <row r="28" spans="1:6" x14ac:dyDescent="0.2">
      <c r="A28" s="85"/>
      <c r="B28" s="143" t="s">
        <v>201</v>
      </c>
      <c r="C28" s="199"/>
      <c r="D28" s="136"/>
      <c r="E28" s="137"/>
      <c r="F28" s="137"/>
    </row>
    <row r="29" spans="1:6" x14ac:dyDescent="0.2">
      <c r="A29" s="85"/>
      <c r="B29" s="139" t="s">
        <v>202</v>
      </c>
      <c r="C29" s="199">
        <v>1</v>
      </c>
      <c r="D29" s="136" t="s">
        <v>1</v>
      </c>
      <c r="E29" s="92"/>
      <c r="F29" s="93">
        <f t="shared" ref="F29" si="2">C29*E29</f>
        <v>0</v>
      </c>
    </row>
    <row r="30" spans="1:6" x14ac:dyDescent="0.2">
      <c r="A30" s="94"/>
      <c r="B30" s="141"/>
      <c r="C30" s="200"/>
      <c r="D30" s="144"/>
      <c r="E30" s="78"/>
      <c r="F30" s="78"/>
    </row>
    <row r="31" spans="1:6" x14ac:dyDescent="0.2">
      <c r="A31" s="112"/>
      <c r="B31" s="202"/>
      <c r="C31" s="201"/>
      <c r="D31" s="133"/>
      <c r="E31" s="116"/>
      <c r="F31" s="116"/>
    </row>
    <row r="32" spans="1:6" x14ac:dyDescent="0.2">
      <c r="A32" s="204">
        <f>COUNT($A$7:A31)+1</f>
        <v>6</v>
      </c>
      <c r="B32" s="135" t="s">
        <v>203</v>
      </c>
      <c r="C32" s="199"/>
      <c r="D32" s="136"/>
      <c r="E32" s="137"/>
      <c r="F32" s="137"/>
    </row>
    <row r="33" spans="1:6" x14ac:dyDescent="0.2">
      <c r="A33" s="85"/>
      <c r="B33" s="143" t="s">
        <v>204</v>
      </c>
      <c r="C33" s="199"/>
      <c r="D33" s="136"/>
      <c r="E33" s="137"/>
      <c r="F33" s="137"/>
    </row>
    <row r="34" spans="1:6" x14ac:dyDescent="0.2">
      <c r="A34" s="85"/>
      <c r="B34" s="139" t="s">
        <v>205</v>
      </c>
      <c r="C34" s="199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200"/>
      <c r="D35" s="144"/>
      <c r="E35" s="78"/>
      <c r="F35" s="78"/>
    </row>
    <row r="36" spans="1:6" x14ac:dyDescent="0.2">
      <c r="A36" s="112"/>
      <c r="B36" s="21"/>
      <c r="C36" s="201"/>
      <c r="D36" s="133"/>
      <c r="E36" s="134"/>
      <c r="F36" s="134"/>
    </row>
    <row r="37" spans="1:6" x14ac:dyDescent="0.2">
      <c r="A37" s="204">
        <f>COUNT($A$7:A36)+1</f>
        <v>7</v>
      </c>
      <c r="B37" s="135" t="s">
        <v>206</v>
      </c>
      <c r="C37" s="199"/>
      <c r="D37" s="136"/>
      <c r="E37" s="137"/>
      <c r="F37" s="137"/>
    </row>
    <row r="38" spans="1:6" x14ac:dyDescent="0.2">
      <c r="A38" s="85"/>
      <c r="B38" s="143" t="s">
        <v>207</v>
      </c>
      <c r="C38" s="199"/>
      <c r="D38" s="136"/>
      <c r="E38" s="137"/>
      <c r="F38" s="137"/>
    </row>
    <row r="39" spans="1:6" x14ac:dyDescent="0.2">
      <c r="A39" s="85"/>
      <c r="B39" s="139" t="s">
        <v>208</v>
      </c>
      <c r="C39" s="199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41"/>
      <c r="C40" s="200"/>
      <c r="D40" s="144"/>
      <c r="E40" s="78"/>
      <c r="F40" s="78"/>
    </row>
    <row r="41" spans="1:6" x14ac:dyDescent="0.2">
      <c r="A41" s="112"/>
      <c r="B41" s="21"/>
      <c r="C41" s="201"/>
      <c r="D41" s="133"/>
      <c r="E41" s="134"/>
      <c r="F41" s="134"/>
    </row>
    <row r="42" spans="1:6" x14ac:dyDescent="0.2">
      <c r="A42" s="204">
        <f>COUNT($A$7:A41)+1</f>
        <v>8</v>
      </c>
      <c r="B42" s="135" t="s">
        <v>142</v>
      </c>
      <c r="C42" s="199"/>
      <c r="D42" s="136"/>
      <c r="E42" s="137"/>
      <c r="F42" s="137"/>
    </row>
    <row r="43" spans="1:6" ht="25.5" x14ac:dyDescent="0.2">
      <c r="A43" s="85"/>
      <c r="B43" s="143" t="s">
        <v>143</v>
      </c>
      <c r="C43" s="199"/>
      <c r="D43" s="136"/>
      <c r="E43" s="137"/>
      <c r="F43" s="137"/>
    </row>
    <row r="44" spans="1:6" x14ac:dyDescent="0.2">
      <c r="A44" s="85"/>
      <c r="B44" s="139" t="s">
        <v>208</v>
      </c>
      <c r="C44" s="199">
        <v>8</v>
      </c>
      <c r="D44" s="136" t="s">
        <v>1</v>
      </c>
      <c r="E44" s="92"/>
      <c r="F44" s="93">
        <f t="shared" ref="F44:F45" si="3">C44*E44</f>
        <v>0</v>
      </c>
    </row>
    <row r="45" spans="1:6" x14ac:dyDescent="0.2">
      <c r="A45" s="85"/>
      <c r="B45" s="139" t="s">
        <v>209</v>
      </c>
      <c r="C45" s="199">
        <v>16</v>
      </c>
      <c r="D45" s="136" t="s">
        <v>1</v>
      </c>
      <c r="E45" s="92"/>
      <c r="F45" s="93">
        <f t="shared" si="3"/>
        <v>0</v>
      </c>
    </row>
    <row r="46" spans="1:6" x14ac:dyDescent="0.2">
      <c r="A46" s="94"/>
      <c r="B46" s="141"/>
      <c r="C46" s="200"/>
      <c r="D46" s="144"/>
      <c r="E46" s="78"/>
      <c r="F46" s="78"/>
    </row>
    <row r="47" spans="1:6" x14ac:dyDescent="0.2">
      <c r="A47" s="85"/>
      <c r="B47" s="139"/>
      <c r="C47" s="199"/>
      <c r="D47" s="136"/>
      <c r="E47" s="93"/>
      <c r="F47" s="93"/>
    </row>
    <row r="48" spans="1:6" x14ac:dyDescent="0.2">
      <c r="A48" s="85"/>
      <c r="B48" s="139"/>
      <c r="C48" s="199"/>
      <c r="D48" s="136"/>
      <c r="E48" s="93"/>
      <c r="F48" s="93"/>
    </row>
    <row r="49" spans="1:6" x14ac:dyDescent="0.2">
      <c r="A49" s="85"/>
      <c r="B49" s="139"/>
      <c r="C49" s="199"/>
      <c r="D49" s="136"/>
      <c r="E49" s="93"/>
      <c r="F49" s="93"/>
    </row>
    <row r="50" spans="1:6" x14ac:dyDescent="0.2">
      <c r="A50" s="85"/>
      <c r="B50" s="139"/>
      <c r="C50" s="199"/>
      <c r="D50" s="136"/>
      <c r="E50" s="93"/>
      <c r="F50" s="93"/>
    </row>
    <row r="51" spans="1:6" x14ac:dyDescent="0.2">
      <c r="A51" s="112"/>
      <c r="B51" s="21"/>
      <c r="C51" s="201"/>
      <c r="D51" s="133"/>
      <c r="E51" s="116"/>
      <c r="F51" s="134"/>
    </row>
    <row r="52" spans="1:6" x14ac:dyDescent="0.2">
      <c r="A52" s="204">
        <f>COUNT($A$7:A51)+1</f>
        <v>9</v>
      </c>
      <c r="B52" s="135" t="s">
        <v>210</v>
      </c>
      <c r="C52" s="199"/>
      <c r="D52" s="136"/>
      <c r="E52" s="93"/>
      <c r="F52" s="137"/>
    </row>
    <row r="53" spans="1:6" ht="25.5" x14ac:dyDescent="0.2">
      <c r="A53" s="85"/>
      <c r="B53" s="143" t="s">
        <v>211</v>
      </c>
      <c r="C53" s="199"/>
      <c r="D53" s="136"/>
      <c r="E53" s="137"/>
      <c r="F53" s="137"/>
    </row>
    <row r="54" spans="1:6" x14ac:dyDescent="0.2">
      <c r="A54" s="85"/>
      <c r="B54" s="139" t="s">
        <v>205</v>
      </c>
      <c r="C54" s="199">
        <v>1</v>
      </c>
      <c r="D54" s="136" t="s">
        <v>1</v>
      </c>
      <c r="E54" s="92"/>
      <c r="F54" s="93">
        <f t="shared" ref="F54" si="4">C54*E54</f>
        <v>0</v>
      </c>
    </row>
    <row r="55" spans="1:6" x14ac:dyDescent="0.2">
      <c r="A55" s="94"/>
      <c r="B55" s="141"/>
      <c r="C55" s="200"/>
      <c r="D55" s="144"/>
      <c r="E55" s="78"/>
      <c r="F55" s="78"/>
    </row>
    <row r="56" spans="1:6" x14ac:dyDescent="0.2">
      <c r="A56" s="112"/>
      <c r="B56" s="202"/>
      <c r="C56" s="201"/>
      <c r="D56" s="133"/>
      <c r="E56" s="116"/>
      <c r="F56" s="116"/>
    </row>
    <row r="57" spans="1:6" x14ac:dyDescent="0.2">
      <c r="A57" s="204">
        <f>COUNT($A$7:A56)+1</f>
        <v>10</v>
      </c>
      <c r="B57" s="135" t="s">
        <v>212</v>
      </c>
      <c r="C57" s="199"/>
      <c r="D57" s="136"/>
      <c r="E57" s="137"/>
      <c r="F57" s="137"/>
    </row>
    <row r="58" spans="1:6" ht="25.5" x14ac:dyDescent="0.2">
      <c r="A58" s="85"/>
      <c r="B58" s="143" t="s">
        <v>213</v>
      </c>
      <c r="C58" s="199"/>
      <c r="D58" s="136"/>
      <c r="E58" s="137"/>
      <c r="F58" s="137"/>
    </row>
    <row r="59" spans="1:6" x14ac:dyDescent="0.2">
      <c r="A59" s="85"/>
      <c r="B59" s="153" t="s">
        <v>214</v>
      </c>
      <c r="C59" s="199">
        <v>2</v>
      </c>
      <c r="D59" s="136" t="s">
        <v>1</v>
      </c>
      <c r="E59" s="92"/>
      <c r="F59" s="93">
        <f>C59*E59</f>
        <v>0</v>
      </c>
    </row>
    <row r="60" spans="1:6" x14ac:dyDescent="0.2">
      <c r="A60" s="94"/>
      <c r="B60" s="154"/>
      <c r="C60" s="200"/>
      <c r="D60" s="144"/>
      <c r="E60" s="78"/>
      <c r="F60" s="78"/>
    </row>
    <row r="61" spans="1:6" x14ac:dyDescent="0.2">
      <c r="A61" s="112"/>
      <c r="B61" s="21"/>
      <c r="C61" s="201"/>
      <c r="D61" s="133"/>
      <c r="E61" s="134"/>
      <c r="F61" s="134"/>
    </row>
    <row r="62" spans="1:6" x14ac:dyDescent="0.2">
      <c r="A62" s="204">
        <f>COUNT($A$7:A59)+1</f>
        <v>11</v>
      </c>
      <c r="B62" s="135" t="s">
        <v>215</v>
      </c>
      <c r="C62" s="199"/>
      <c r="D62" s="136"/>
      <c r="E62" s="137"/>
      <c r="F62" s="137"/>
    </row>
    <row r="63" spans="1:6" ht="102" x14ac:dyDescent="0.2">
      <c r="A63" s="85"/>
      <c r="B63" s="143" t="s">
        <v>216</v>
      </c>
      <c r="C63" s="199"/>
      <c r="D63" s="136"/>
      <c r="E63" s="137"/>
      <c r="F63" s="137"/>
    </row>
    <row r="64" spans="1:6" x14ac:dyDescent="0.2">
      <c r="A64" s="85"/>
      <c r="B64" s="153"/>
      <c r="C64" s="199">
        <v>1</v>
      </c>
      <c r="D64" s="136" t="s">
        <v>1</v>
      </c>
      <c r="E64" s="92"/>
      <c r="F64" s="93">
        <f>C64*E64</f>
        <v>0</v>
      </c>
    </row>
    <row r="65" spans="1:6" x14ac:dyDescent="0.2">
      <c r="A65" s="94"/>
      <c r="B65" s="154"/>
      <c r="C65" s="200"/>
      <c r="D65" s="144"/>
      <c r="E65" s="78"/>
      <c r="F65" s="78"/>
    </row>
    <row r="66" spans="1:6" x14ac:dyDescent="0.2">
      <c r="A66" s="112"/>
      <c r="B66" s="21"/>
      <c r="C66" s="201"/>
      <c r="D66" s="133"/>
      <c r="E66" s="116"/>
      <c r="F66" s="116"/>
    </row>
    <row r="67" spans="1:6" x14ac:dyDescent="0.2">
      <c r="A67" s="204">
        <f>COUNT($A$7:A65)+1</f>
        <v>12</v>
      </c>
      <c r="B67" s="135" t="s">
        <v>217</v>
      </c>
      <c r="C67" s="199"/>
      <c r="D67" s="151"/>
      <c r="E67" s="93"/>
      <c r="F67" s="152"/>
    </row>
    <row r="68" spans="1:6" ht="25.5" x14ac:dyDescent="0.2">
      <c r="A68" s="85"/>
      <c r="B68" s="138" t="s">
        <v>218</v>
      </c>
      <c r="C68" s="199"/>
      <c r="D68" s="136"/>
      <c r="E68" s="137"/>
      <c r="F68" s="137"/>
    </row>
    <row r="69" spans="1:6" ht="14.25" x14ac:dyDescent="0.2">
      <c r="A69" s="85"/>
      <c r="B69" s="139" t="s">
        <v>197</v>
      </c>
      <c r="C69" s="199">
        <v>2</v>
      </c>
      <c r="D69" s="140" t="s">
        <v>8</v>
      </c>
      <c r="E69" s="92"/>
      <c r="F69" s="93">
        <f>C69*E69</f>
        <v>0</v>
      </c>
    </row>
    <row r="70" spans="1:6" ht="14.25" x14ac:dyDescent="0.2">
      <c r="A70" s="85"/>
      <c r="B70" s="139" t="s">
        <v>219</v>
      </c>
      <c r="C70" s="199">
        <v>6</v>
      </c>
      <c r="D70" s="140" t="s">
        <v>8</v>
      </c>
      <c r="E70" s="92"/>
      <c r="F70" s="93">
        <f>C70*E70</f>
        <v>0</v>
      </c>
    </row>
    <row r="71" spans="1:6" x14ac:dyDescent="0.2">
      <c r="A71" s="94"/>
      <c r="B71" s="141"/>
      <c r="C71" s="200"/>
      <c r="D71" s="142"/>
      <c r="E71" s="78"/>
      <c r="F71" s="78"/>
    </row>
    <row r="72" spans="1:6" x14ac:dyDescent="0.2">
      <c r="A72" s="112"/>
      <c r="B72" s="21"/>
      <c r="C72" s="208"/>
      <c r="D72" s="133"/>
      <c r="E72" s="116"/>
      <c r="F72" s="116"/>
    </row>
    <row r="73" spans="1:6" x14ac:dyDescent="0.2">
      <c r="A73" s="204">
        <f>COUNT($A$7:A71)+1</f>
        <v>13</v>
      </c>
      <c r="B73" s="135" t="s">
        <v>147</v>
      </c>
      <c r="C73" s="198"/>
      <c r="D73" s="136"/>
      <c r="E73" s="137"/>
      <c r="F73" s="93"/>
    </row>
    <row r="74" spans="1:6" ht="25.5" x14ac:dyDescent="0.2">
      <c r="A74" s="85"/>
      <c r="B74" s="143" t="s">
        <v>133</v>
      </c>
      <c r="C74" s="198"/>
      <c r="D74" s="136"/>
      <c r="E74" s="137"/>
      <c r="F74" s="93"/>
    </row>
    <row r="75" spans="1:6" ht="14.25" x14ac:dyDescent="0.2">
      <c r="A75" s="85"/>
      <c r="B75" s="153"/>
      <c r="C75" s="198">
        <v>151</v>
      </c>
      <c r="D75" s="140" t="s">
        <v>8</v>
      </c>
      <c r="E75" s="92"/>
      <c r="F75" s="93">
        <f>C75*E75</f>
        <v>0</v>
      </c>
    </row>
    <row r="76" spans="1:6" x14ac:dyDescent="0.2">
      <c r="A76" s="112"/>
      <c r="B76" s="21"/>
      <c r="C76" s="208"/>
      <c r="D76" s="133"/>
      <c r="E76" s="134"/>
      <c r="F76" s="116"/>
    </row>
    <row r="77" spans="1:6" x14ac:dyDescent="0.2">
      <c r="A77" s="204">
        <f>COUNT($A$7:A75)+1</f>
        <v>14</v>
      </c>
      <c r="B77" s="135" t="s">
        <v>150</v>
      </c>
      <c r="C77" s="198"/>
      <c r="D77" s="136"/>
      <c r="E77" s="137"/>
      <c r="F77" s="93"/>
    </row>
    <row r="78" spans="1:6" ht="38.25" x14ac:dyDescent="0.2">
      <c r="A78" s="85"/>
      <c r="B78" s="143" t="s">
        <v>151</v>
      </c>
      <c r="C78" s="198"/>
      <c r="D78" s="136"/>
      <c r="E78" s="137"/>
      <c r="F78" s="137"/>
    </row>
    <row r="79" spans="1:6" x14ac:dyDescent="0.2">
      <c r="A79" s="85"/>
      <c r="B79" s="153"/>
      <c r="C79" s="198"/>
      <c r="D79" s="157">
        <v>0.02</v>
      </c>
      <c r="E79" s="93"/>
      <c r="F79" s="93">
        <f>D79*(SUM(F9:F75))</f>
        <v>0</v>
      </c>
    </row>
    <row r="80" spans="1:6" x14ac:dyDescent="0.2">
      <c r="A80" s="94"/>
      <c r="B80" s="154"/>
      <c r="C80" s="207"/>
      <c r="D80" s="144"/>
      <c r="E80" s="78"/>
      <c r="F80" s="78"/>
    </row>
    <row r="81" spans="1:6" x14ac:dyDescent="0.2">
      <c r="A81" s="112"/>
      <c r="B81" s="21"/>
      <c r="C81" s="208"/>
      <c r="D81" s="133"/>
      <c r="E81" s="116"/>
      <c r="F81" s="116"/>
    </row>
    <row r="82" spans="1:6" x14ac:dyDescent="0.2">
      <c r="A82" s="204">
        <f>COUNT($A$7:A80)+1</f>
        <v>15</v>
      </c>
      <c r="B82" s="135" t="s">
        <v>220</v>
      </c>
      <c r="C82" s="198"/>
      <c r="D82" s="136"/>
      <c r="E82" s="93"/>
      <c r="F82" s="93"/>
    </row>
    <row r="83" spans="1:6" ht="38.25" x14ac:dyDescent="0.2">
      <c r="A83" s="85"/>
      <c r="B83" s="119" t="s">
        <v>221</v>
      </c>
      <c r="C83" s="198"/>
      <c r="D83" s="136"/>
      <c r="E83" s="137"/>
      <c r="F83" s="93"/>
    </row>
    <row r="84" spans="1:6" x14ac:dyDescent="0.2">
      <c r="A84" s="118"/>
      <c r="B84" s="153"/>
      <c r="C84" s="198"/>
      <c r="D84" s="157">
        <v>0.1</v>
      </c>
      <c r="E84" s="137"/>
      <c r="F84" s="93">
        <f>D84*(SUM(F9:F75))</f>
        <v>0</v>
      </c>
    </row>
    <row r="85" spans="1:6" x14ac:dyDescent="0.2">
      <c r="A85" s="209"/>
      <c r="B85" s="154"/>
      <c r="C85" s="207"/>
      <c r="D85" s="144"/>
      <c r="E85" s="78"/>
      <c r="F85" s="78"/>
    </row>
    <row r="86" spans="1:6" x14ac:dyDescent="0.2">
      <c r="A86" s="131"/>
      <c r="B86" s="160" t="s">
        <v>153</v>
      </c>
      <c r="C86" s="210"/>
      <c r="D86" s="162"/>
      <c r="E86" s="132" t="s">
        <v>12</v>
      </c>
      <c r="F86" s="63">
        <f>SUM(F9:F85)</f>
        <v>0</v>
      </c>
    </row>
  </sheetData>
  <sheetProtection algorithmName="SHA-512" hashValue="8+kMsbZDkOR8xtkBWLqFFEuQjC+pAYxvc+MXAw4a1AogC/i5YEyZ1BiNoyuN0lSM+IgTKme/VzRMdGvR85jgvA==" saltValue="rq24JiVQgm5w9hVOxbIfX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7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57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57" t="s">
        <v>24</v>
      </c>
      <c r="C2" s="186"/>
      <c r="D2" s="187"/>
      <c r="E2" s="188"/>
      <c r="F2" s="188"/>
    </row>
    <row r="3" spans="1:6" x14ac:dyDescent="0.2">
      <c r="A3" s="14" t="s">
        <v>171</v>
      </c>
      <c r="B3" s="57" t="s">
        <v>226</v>
      </c>
      <c r="C3" s="186"/>
      <c r="D3" s="187"/>
      <c r="E3" s="188"/>
      <c r="F3" s="188"/>
    </row>
    <row r="4" spans="1:6" x14ac:dyDescent="0.2">
      <c r="A4" s="189"/>
      <c r="B4" s="57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8.25" customHeight="1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142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200"/>
      <c r="D10" s="142"/>
      <c r="E10" s="78"/>
      <c r="F10" s="78"/>
    </row>
    <row r="11" spans="1:6" x14ac:dyDescent="0.2">
      <c r="A11" s="112"/>
      <c r="B11" s="21"/>
      <c r="C11" s="201"/>
      <c r="D11" s="133"/>
      <c r="E11" s="134"/>
      <c r="F11" s="134"/>
    </row>
    <row r="12" spans="1:6" x14ac:dyDescent="0.2">
      <c r="A12" s="85">
        <f>COUNT($A$7:A11)+1</f>
        <v>2</v>
      </c>
      <c r="B12" s="135" t="s">
        <v>136</v>
      </c>
      <c r="C12" s="199"/>
      <c r="D12" s="136"/>
      <c r="E12" s="137"/>
      <c r="F12" s="137"/>
    </row>
    <row r="13" spans="1:6" ht="25.5" x14ac:dyDescent="0.2">
      <c r="A13" s="85"/>
      <c r="B13" s="138" t="s">
        <v>137</v>
      </c>
      <c r="C13" s="199"/>
      <c r="D13" s="136"/>
      <c r="E13" s="137"/>
      <c r="F13" s="137"/>
    </row>
    <row r="14" spans="1:6" ht="14.25" x14ac:dyDescent="0.2">
      <c r="A14" s="85"/>
      <c r="B14" s="139" t="s">
        <v>194</v>
      </c>
      <c r="C14" s="199">
        <v>189</v>
      </c>
      <c r="D14" s="140" t="s">
        <v>8</v>
      </c>
      <c r="E14" s="92"/>
      <c r="F14" s="93">
        <f>C14*E14</f>
        <v>0</v>
      </c>
    </row>
    <row r="15" spans="1:6" x14ac:dyDescent="0.2">
      <c r="A15" s="94"/>
      <c r="B15" s="141"/>
      <c r="C15" s="200"/>
      <c r="D15" s="142"/>
      <c r="E15" s="78"/>
      <c r="F15" s="78"/>
    </row>
    <row r="16" spans="1:6" x14ac:dyDescent="0.2">
      <c r="A16" s="112"/>
      <c r="B16" s="202"/>
      <c r="C16" s="201"/>
      <c r="D16" s="133"/>
      <c r="E16" s="116"/>
      <c r="F16" s="116"/>
    </row>
    <row r="17" spans="1:6" x14ac:dyDescent="0.2">
      <c r="A17" s="204">
        <f>COUNT($A$7:A16)+1</f>
        <v>3</v>
      </c>
      <c r="B17" s="135" t="s">
        <v>225</v>
      </c>
      <c r="C17" s="199"/>
      <c r="D17" s="136"/>
      <c r="E17" s="137"/>
      <c r="F17" s="137"/>
    </row>
    <row r="18" spans="1:6" ht="38.25" x14ac:dyDescent="0.2">
      <c r="A18" s="85"/>
      <c r="B18" s="143" t="s">
        <v>224</v>
      </c>
      <c r="C18" s="199"/>
      <c r="D18" s="136"/>
      <c r="E18" s="137"/>
      <c r="F18" s="137"/>
    </row>
    <row r="19" spans="1:6" x14ac:dyDescent="0.2">
      <c r="A19" s="85"/>
      <c r="B19" s="139" t="s">
        <v>197</v>
      </c>
      <c r="C19" s="199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112"/>
      <c r="B21" s="21"/>
      <c r="C21" s="201"/>
      <c r="D21" s="133"/>
      <c r="E21" s="134"/>
      <c r="F21" s="134"/>
    </row>
    <row r="22" spans="1:6" ht="14.25" x14ac:dyDescent="0.2">
      <c r="A22" s="204">
        <f>COUNT($A$7:A21)+1</f>
        <v>4</v>
      </c>
      <c r="B22" s="135" t="s">
        <v>198</v>
      </c>
      <c r="C22" s="199"/>
      <c r="D22" s="136"/>
      <c r="E22" s="137"/>
      <c r="F22" s="137"/>
    </row>
    <row r="23" spans="1:6" ht="14.25" x14ac:dyDescent="0.2">
      <c r="A23" s="85"/>
      <c r="B23" s="143" t="s">
        <v>199</v>
      </c>
      <c r="C23" s="199"/>
      <c r="D23" s="136"/>
      <c r="E23" s="137"/>
      <c r="F23" s="137"/>
    </row>
    <row r="24" spans="1:6" x14ac:dyDescent="0.2">
      <c r="A24" s="85"/>
      <c r="B24" s="139" t="s">
        <v>223</v>
      </c>
      <c r="C24" s="199">
        <v>2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 t="s">
        <v>197</v>
      </c>
      <c r="C25" s="199">
        <v>2</v>
      </c>
      <c r="D25" s="136" t="s">
        <v>1</v>
      </c>
      <c r="E25" s="92"/>
      <c r="F25" s="93">
        <f>C25*E25</f>
        <v>0</v>
      </c>
    </row>
    <row r="26" spans="1:6" x14ac:dyDescent="0.2">
      <c r="A26" s="94"/>
      <c r="B26" s="141"/>
      <c r="C26" s="200"/>
      <c r="D26" s="144"/>
      <c r="E26" s="78"/>
      <c r="F26" s="78"/>
    </row>
    <row r="27" spans="1:6" x14ac:dyDescent="0.2">
      <c r="A27" s="112"/>
      <c r="B27" s="21"/>
      <c r="C27" s="201"/>
      <c r="D27" s="133"/>
      <c r="E27" s="134"/>
      <c r="F27" s="134"/>
    </row>
    <row r="28" spans="1:6" ht="14.25" x14ac:dyDescent="0.2">
      <c r="A28" s="204">
        <f>COUNT($A$7:A27)+1</f>
        <v>5</v>
      </c>
      <c r="B28" s="135" t="s">
        <v>195</v>
      </c>
      <c r="C28" s="199"/>
      <c r="D28" s="136"/>
      <c r="E28" s="137"/>
      <c r="F28" s="137"/>
    </row>
    <row r="29" spans="1:6" ht="14.25" x14ac:dyDescent="0.2">
      <c r="A29" s="85"/>
      <c r="B29" s="143" t="s">
        <v>196</v>
      </c>
      <c r="C29" s="199"/>
      <c r="D29" s="136"/>
      <c r="E29" s="137"/>
      <c r="F29" s="137"/>
    </row>
    <row r="30" spans="1:6" x14ac:dyDescent="0.2">
      <c r="A30" s="85"/>
      <c r="B30" s="139" t="s">
        <v>223</v>
      </c>
      <c r="C30" s="199">
        <v>4</v>
      </c>
      <c r="D30" s="136" t="s">
        <v>1</v>
      </c>
      <c r="E30" s="92"/>
      <c r="F30" s="93">
        <f>C30*E30</f>
        <v>0</v>
      </c>
    </row>
    <row r="31" spans="1:6" x14ac:dyDescent="0.2">
      <c r="A31" s="94"/>
      <c r="B31" s="141"/>
      <c r="C31" s="200"/>
      <c r="D31" s="144"/>
      <c r="E31" s="78"/>
      <c r="F31" s="78"/>
    </row>
    <row r="32" spans="1:6" x14ac:dyDescent="0.2">
      <c r="A32" s="205"/>
      <c r="B32" s="206"/>
      <c r="C32" s="201"/>
      <c r="D32" s="133"/>
      <c r="E32" s="134"/>
      <c r="F32" s="134"/>
    </row>
    <row r="33" spans="1:6" x14ac:dyDescent="0.2">
      <c r="A33" s="204">
        <f>COUNT($A$7:A32)+1</f>
        <v>6</v>
      </c>
      <c r="B33" s="135" t="s">
        <v>200</v>
      </c>
      <c r="C33" s="199"/>
      <c r="D33" s="136"/>
      <c r="E33" s="137"/>
      <c r="F33" s="137"/>
    </row>
    <row r="34" spans="1:6" x14ac:dyDescent="0.2">
      <c r="A34" s="85"/>
      <c r="B34" s="143" t="s">
        <v>201</v>
      </c>
      <c r="C34" s="199"/>
      <c r="D34" s="136"/>
      <c r="E34" s="137"/>
      <c r="F34" s="137"/>
    </row>
    <row r="35" spans="1:6" x14ac:dyDescent="0.2">
      <c r="A35" s="85"/>
      <c r="B35" s="139" t="s">
        <v>202</v>
      </c>
      <c r="C35" s="199">
        <v>2</v>
      </c>
      <c r="D35" s="136" t="s">
        <v>1</v>
      </c>
      <c r="E35" s="92"/>
      <c r="F35" s="93">
        <f>C35*E35</f>
        <v>0</v>
      </c>
    </row>
    <row r="36" spans="1:6" x14ac:dyDescent="0.2">
      <c r="A36" s="85"/>
      <c r="B36" s="139" t="s">
        <v>222</v>
      </c>
      <c r="C36" s="199">
        <v>1</v>
      </c>
      <c r="D36" s="136" t="s">
        <v>1</v>
      </c>
      <c r="E36" s="92"/>
      <c r="F36" s="93">
        <f>C36*E36</f>
        <v>0</v>
      </c>
    </row>
    <row r="37" spans="1:6" x14ac:dyDescent="0.2">
      <c r="A37" s="94"/>
      <c r="B37" s="141"/>
      <c r="C37" s="200"/>
      <c r="D37" s="144"/>
      <c r="E37" s="78"/>
      <c r="F37" s="78"/>
    </row>
    <row r="38" spans="1:6" x14ac:dyDescent="0.2">
      <c r="A38" s="112"/>
      <c r="B38" s="202"/>
      <c r="C38" s="201"/>
      <c r="D38" s="133"/>
      <c r="E38" s="116"/>
      <c r="F38" s="116"/>
    </row>
    <row r="39" spans="1:6" x14ac:dyDescent="0.2">
      <c r="A39" s="204">
        <f>COUNT($A$7:A38)+1</f>
        <v>7</v>
      </c>
      <c r="B39" s="135" t="s">
        <v>203</v>
      </c>
      <c r="C39" s="199"/>
      <c r="D39" s="136"/>
      <c r="E39" s="137"/>
      <c r="F39" s="137"/>
    </row>
    <row r="40" spans="1:6" x14ac:dyDescent="0.2">
      <c r="A40" s="85"/>
      <c r="B40" s="143" t="s">
        <v>204</v>
      </c>
      <c r="C40" s="199"/>
      <c r="D40" s="136"/>
      <c r="E40" s="137"/>
      <c r="F40" s="137"/>
    </row>
    <row r="41" spans="1:6" x14ac:dyDescent="0.2">
      <c r="A41" s="85"/>
      <c r="B41" s="139" t="s">
        <v>205</v>
      </c>
      <c r="C41" s="199">
        <v>1</v>
      </c>
      <c r="D41" s="136" t="s">
        <v>1</v>
      </c>
      <c r="E41" s="92"/>
      <c r="F41" s="93">
        <f>C41*E41</f>
        <v>0</v>
      </c>
    </row>
    <row r="42" spans="1:6" x14ac:dyDescent="0.2">
      <c r="A42" s="94"/>
      <c r="B42" s="141"/>
      <c r="C42" s="200"/>
      <c r="D42" s="144"/>
      <c r="E42" s="78"/>
      <c r="F42" s="78"/>
    </row>
    <row r="43" spans="1:6" x14ac:dyDescent="0.2">
      <c r="A43" s="112"/>
      <c r="B43" s="21"/>
      <c r="C43" s="201"/>
      <c r="D43" s="133"/>
      <c r="E43" s="134"/>
      <c r="F43" s="134"/>
    </row>
    <row r="44" spans="1:6" x14ac:dyDescent="0.2">
      <c r="A44" s="204">
        <f>COUNT($A$7:A43)+1</f>
        <v>8</v>
      </c>
      <c r="B44" s="135" t="s">
        <v>206</v>
      </c>
      <c r="C44" s="199"/>
      <c r="D44" s="136"/>
      <c r="E44" s="137"/>
      <c r="F44" s="137"/>
    </row>
    <row r="45" spans="1:6" x14ac:dyDescent="0.2">
      <c r="A45" s="85"/>
      <c r="B45" s="143" t="s">
        <v>207</v>
      </c>
      <c r="C45" s="199"/>
      <c r="D45" s="136"/>
      <c r="E45" s="137"/>
      <c r="F45" s="137"/>
    </row>
    <row r="46" spans="1:6" x14ac:dyDescent="0.2">
      <c r="A46" s="85"/>
      <c r="B46" s="139" t="s">
        <v>208</v>
      </c>
      <c r="C46" s="199">
        <v>1</v>
      </c>
      <c r="D46" s="136" t="s">
        <v>1</v>
      </c>
      <c r="E46" s="92"/>
      <c r="F46" s="93">
        <f>C46*E46</f>
        <v>0</v>
      </c>
    </row>
    <row r="47" spans="1:6" x14ac:dyDescent="0.2">
      <c r="A47" s="94"/>
      <c r="B47" s="141"/>
      <c r="C47" s="200"/>
      <c r="D47" s="144"/>
      <c r="E47" s="78"/>
      <c r="F47" s="78"/>
    </row>
    <row r="48" spans="1:6" x14ac:dyDescent="0.2">
      <c r="A48" s="85"/>
      <c r="B48" s="139"/>
      <c r="C48" s="199"/>
      <c r="D48" s="136"/>
      <c r="E48" s="93"/>
      <c r="F48" s="93"/>
    </row>
    <row r="49" spans="1:6" x14ac:dyDescent="0.2">
      <c r="A49" s="85"/>
      <c r="B49" s="139"/>
      <c r="C49" s="199"/>
      <c r="D49" s="136"/>
      <c r="E49" s="93"/>
      <c r="F49" s="93"/>
    </row>
    <row r="50" spans="1:6" x14ac:dyDescent="0.2">
      <c r="A50" s="112"/>
      <c r="B50" s="21"/>
      <c r="C50" s="201"/>
      <c r="D50" s="133"/>
      <c r="E50" s="134"/>
      <c r="F50" s="134"/>
    </row>
    <row r="51" spans="1:6" x14ac:dyDescent="0.2">
      <c r="A51" s="204">
        <f>COUNT($A$7:A50)+1</f>
        <v>9</v>
      </c>
      <c r="B51" s="135" t="s">
        <v>142</v>
      </c>
      <c r="C51" s="199"/>
      <c r="D51" s="136"/>
      <c r="E51" s="137"/>
      <c r="F51" s="137"/>
    </row>
    <row r="52" spans="1:6" ht="25.5" x14ac:dyDescent="0.2">
      <c r="A52" s="85"/>
      <c r="B52" s="143" t="s">
        <v>143</v>
      </c>
      <c r="C52" s="199"/>
      <c r="D52" s="136"/>
      <c r="E52" s="137"/>
      <c r="F52" s="137"/>
    </row>
    <row r="53" spans="1:6" x14ac:dyDescent="0.2">
      <c r="A53" s="85"/>
      <c r="B53" s="139" t="s">
        <v>208</v>
      </c>
      <c r="C53" s="199">
        <v>30</v>
      </c>
      <c r="D53" s="136" t="s">
        <v>1</v>
      </c>
      <c r="E53" s="92"/>
      <c r="F53" s="93">
        <f>C53*E53</f>
        <v>0</v>
      </c>
    </row>
    <row r="54" spans="1:6" x14ac:dyDescent="0.2">
      <c r="A54" s="85"/>
      <c r="B54" s="139" t="s">
        <v>209</v>
      </c>
      <c r="C54" s="199">
        <v>26</v>
      </c>
      <c r="D54" s="136" t="s">
        <v>1</v>
      </c>
      <c r="E54" s="92"/>
      <c r="F54" s="93">
        <f>C54*E54</f>
        <v>0</v>
      </c>
    </row>
    <row r="55" spans="1:6" x14ac:dyDescent="0.2">
      <c r="A55" s="94"/>
      <c r="B55" s="141"/>
      <c r="C55" s="200"/>
      <c r="D55" s="144"/>
      <c r="E55" s="78"/>
      <c r="F55" s="78"/>
    </row>
    <row r="56" spans="1:6" x14ac:dyDescent="0.2">
      <c r="A56" s="112"/>
      <c r="B56" s="202"/>
      <c r="C56" s="201"/>
      <c r="D56" s="133"/>
      <c r="E56" s="116"/>
      <c r="F56" s="116"/>
    </row>
    <row r="57" spans="1:6" x14ac:dyDescent="0.2">
      <c r="A57" s="204">
        <f>COUNT($A$7:A56)+1</f>
        <v>10</v>
      </c>
      <c r="B57" s="135" t="s">
        <v>212</v>
      </c>
      <c r="C57" s="199"/>
      <c r="D57" s="136"/>
      <c r="E57" s="137"/>
      <c r="F57" s="137"/>
    </row>
    <row r="58" spans="1:6" ht="25.5" x14ac:dyDescent="0.2">
      <c r="A58" s="85"/>
      <c r="B58" s="143" t="s">
        <v>213</v>
      </c>
      <c r="C58" s="199"/>
      <c r="D58" s="136"/>
      <c r="E58" s="137"/>
      <c r="F58" s="137"/>
    </row>
    <row r="59" spans="1:6" x14ac:dyDescent="0.2">
      <c r="A59" s="85"/>
      <c r="B59" s="153" t="s">
        <v>214</v>
      </c>
      <c r="C59" s="199">
        <v>3</v>
      </c>
      <c r="D59" s="136" t="s">
        <v>1</v>
      </c>
      <c r="E59" s="92"/>
      <c r="F59" s="93">
        <f>C59*E59</f>
        <v>0</v>
      </c>
    </row>
    <row r="60" spans="1:6" x14ac:dyDescent="0.2">
      <c r="A60" s="94"/>
      <c r="B60" s="154"/>
      <c r="C60" s="200"/>
      <c r="D60" s="144"/>
      <c r="E60" s="78"/>
      <c r="F60" s="78"/>
    </row>
    <row r="61" spans="1:6" x14ac:dyDescent="0.2">
      <c r="A61" s="112"/>
      <c r="B61" s="21"/>
      <c r="C61" s="201"/>
      <c r="D61" s="133"/>
      <c r="E61" s="134"/>
      <c r="F61" s="134"/>
    </row>
    <row r="62" spans="1:6" x14ac:dyDescent="0.2">
      <c r="A62" s="204">
        <f>COUNT($A$7:A59)+1</f>
        <v>11</v>
      </c>
      <c r="B62" s="135" t="s">
        <v>215</v>
      </c>
      <c r="C62" s="199"/>
      <c r="D62" s="136"/>
      <c r="E62" s="137"/>
      <c r="F62" s="137"/>
    </row>
    <row r="63" spans="1:6" ht="102" x14ac:dyDescent="0.2">
      <c r="A63" s="85"/>
      <c r="B63" s="143" t="s">
        <v>216</v>
      </c>
      <c r="C63" s="199"/>
      <c r="D63" s="136"/>
      <c r="E63" s="137"/>
      <c r="F63" s="137"/>
    </row>
    <row r="64" spans="1:6" x14ac:dyDescent="0.2">
      <c r="A64" s="85"/>
      <c r="B64" s="153"/>
      <c r="C64" s="199">
        <v>2</v>
      </c>
      <c r="D64" s="136" t="s">
        <v>1</v>
      </c>
      <c r="E64" s="92"/>
      <c r="F64" s="93">
        <f>C64*E64</f>
        <v>0</v>
      </c>
    </row>
    <row r="65" spans="1:6" x14ac:dyDescent="0.2">
      <c r="A65" s="94"/>
      <c r="B65" s="154"/>
      <c r="C65" s="200"/>
      <c r="D65" s="144"/>
      <c r="E65" s="78"/>
      <c r="F65" s="78"/>
    </row>
    <row r="66" spans="1:6" x14ac:dyDescent="0.2">
      <c r="A66" s="112"/>
      <c r="B66" s="21"/>
      <c r="C66" s="201"/>
      <c r="D66" s="133"/>
      <c r="E66" s="116"/>
      <c r="F66" s="116"/>
    </row>
    <row r="67" spans="1:6" x14ac:dyDescent="0.2">
      <c r="A67" s="204">
        <f>COUNT($A$7:A65)+1</f>
        <v>12</v>
      </c>
      <c r="B67" s="135" t="s">
        <v>217</v>
      </c>
      <c r="C67" s="199"/>
      <c r="D67" s="151"/>
      <c r="E67" s="93"/>
      <c r="F67" s="152"/>
    </row>
    <row r="68" spans="1:6" ht="25.5" x14ac:dyDescent="0.2">
      <c r="A68" s="85"/>
      <c r="B68" s="138" t="s">
        <v>218</v>
      </c>
      <c r="C68" s="199"/>
      <c r="D68" s="136"/>
      <c r="E68" s="137"/>
      <c r="F68" s="137"/>
    </row>
    <row r="69" spans="1:6" ht="14.25" x14ac:dyDescent="0.2">
      <c r="A69" s="85"/>
      <c r="B69" s="139" t="s">
        <v>197</v>
      </c>
      <c r="C69" s="199">
        <v>6</v>
      </c>
      <c r="D69" s="140" t="s">
        <v>8</v>
      </c>
      <c r="E69" s="92"/>
      <c r="F69" s="93">
        <f>C69*E69</f>
        <v>0</v>
      </c>
    </row>
    <row r="70" spans="1:6" ht="14.25" x14ac:dyDescent="0.2">
      <c r="A70" s="85"/>
      <c r="B70" s="139" t="s">
        <v>219</v>
      </c>
      <c r="C70" s="199">
        <v>6</v>
      </c>
      <c r="D70" s="140" t="s">
        <v>8</v>
      </c>
      <c r="E70" s="92"/>
      <c r="F70" s="93">
        <f>C70*E70</f>
        <v>0</v>
      </c>
    </row>
    <row r="71" spans="1:6" x14ac:dyDescent="0.2">
      <c r="A71" s="94"/>
      <c r="B71" s="141"/>
      <c r="C71" s="200"/>
      <c r="D71" s="142"/>
      <c r="E71" s="78"/>
      <c r="F71" s="78"/>
    </row>
    <row r="72" spans="1:6" x14ac:dyDescent="0.2">
      <c r="A72" s="112"/>
      <c r="B72" s="21"/>
      <c r="C72" s="208"/>
      <c r="D72" s="133"/>
      <c r="E72" s="116"/>
      <c r="F72" s="116"/>
    </row>
    <row r="73" spans="1:6" x14ac:dyDescent="0.2">
      <c r="A73" s="204">
        <f>COUNT($A$7:A71)+1</f>
        <v>13</v>
      </c>
      <c r="B73" s="135" t="s">
        <v>147</v>
      </c>
      <c r="C73" s="198"/>
      <c r="D73" s="136"/>
      <c r="E73" s="137"/>
      <c r="F73" s="93"/>
    </row>
    <row r="74" spans="1:6" ht="25.5" x14ac:dyDescent="0.2">
      <c r="A74" s="85"/>
      <c r="B74" s="143" t="s">
        <v>133</v>
      </c>
      <c r="C74" s="198"/>
      <c r="D74" s="136"/>
      <c r="E74" s="137"/>
      <c r="F74" s="93"/>
    </row>
    <row r="75" spans="1:6" ht="14.25" x14ac:dyDescent="0.2">
      <c r="A75" s="85"/>
      <c r="B75" s="153"/>
      <c r="C75" s="198">
        <v>331</v>
      </c>
      <c r="D75" s="140" t="s">
        <v>8</v>
      </c>
      <c r="E75" s="92"/>
      <c r="F75" s="93">
        <f>C75*E75</f>
        <v>0</v>
      </c>
    </row>
    <row r="76" spans="1:6" x14ac:dyDescent="0.2">
      <c r="A76" s="94"/>
      <c r="B76" s="154"/>
      <c r="C76" s="207"/>
      <c r="D76" s="144"/>
      <c r="E76" s="156"/>
      <c r="F76" s="78"/>
    </row>
    <row r="77" spans="1:6" x14ac:dyDescent="0.2">
      <c r="A77" s="112"/>
      <c r="B77" s="21"/>
      <c r="C77" s="208"/>
      <c r="D77" s="133"/>
      <c r="E77" s="134"/>
      <c r="F77" s="116"/>
    </row>
    <row r="78" spans="1:6" x14ac:dyDescent="0.2">
      <c r="A78" s="204">
        <f>COUNT($A$7:A76)+1</f>
        <v>14</v>
      </c>
      <c r="B78" s="135" t="s">
        <v>150</v>
      </c>
      <c r="C78" s="198"/>
      <c r="D78" s="136"/>
      <c r="E78" s="137"/>
      <c r="F78" s="93"/>
    </row>
    <row r="79" spans="1:6" ht="38.25" x14ac:dyDescent="0.2">
      <c r="A79" s="85"/>
      <c r="B79" s="143" t="s">
        <v>151</v>
      </c>
      <c r="C79" s="198"/>
      <c r="D79" s="136"/>
      <c r="E79" s="137"/>
      <c r="F79" s="137"/>
    </row>
    <row r="80" spans="1:6" x14ac:dyDescent="0.2">
      <c r="A80" s="85"/>
      <c r="B80" s="153"/>
      <c r="C80" s="198"/>
      <c r="D80" s="157">
        <v>0.02</v>
      </c>
      <c r="E80" s="93"/>
      <c r="F80" s="93">
        <f>D80*(SUM(F9:F75))</f>
        <v>0</v>
      </c>
    </row>
    <row r="81" spans="1:6" x14ac:dyDescent="0.2">
      <c r="A81" s="112"/>
      <c r="B81" s="21"/>
      <c r="C81" s="208"/>
      <c r="D81" s="133"/>
      <c r="E81" s="116"/>
      <c r="F81" s="116"/>
    </row>
    <row r="82" spans="1:6" x14ac:dyDescent="0.2">
      <c r="A82" s="204">
        <f>COUNT($A$7:A80)+1</f>
        <v>15</v>
      </c>
      <c r="B82" s="135" t="s">
        <v>220</v>
      </c>
      <c r="C82" s="198"/>
      <c r="D82" s="136"/>
      <c r="E82" s="93"/>
      <c r="F82" s="93"/>
    </row>
    <row r="83" spans="1:6" ht="38.25" x14ac:dyDescent="0.2">
      <c r="A83" s="85"/>
      <c r="B83" s="119" t="s">
        <v>221</v>
      </c>
      <c r="C83" s="198"/>
      <c r="D83" s="136"/>
      <c r="E83" s="137"/>
      <c r="F83" s="93"/>
    </row>
    <row r="84" spans="1:6" x14ac:dyDescent="0.2">
      <c r="A84" s="118"/>
      <c r="B84" s="153"/>
      <c r="C84" s="198"/>
      <c r="D84" s="157">
        <v>0.1</v>
      </c>
      <c r="E84" s="137"/>
      <c r="F84" s="93">
        <f>D84*(SUM(F9:F75))</f>
        <v>0</v>
      </c>
    </row>
    <row r="85" spans="1:6" x14ac:dyDescent="0.2">
      <c r="A85" s="209"/>
      <c r="B85" s="154"/>
      <c r="C85" s="207"/>
      <c r="D85" s="144"/>
      <c r="E85" s="78"/>
      <c r="F85" s="78"/>
    </row>
    <row r="86" spans="1:6" x14ac:dyDescent="0.2">
      <c r="A86" s="131"/>
      <c r="B86" s="160" t="s">
        <v>153</v>
      </c>
      <c r="C86" s="210"/>
      <c r="D86" s="162"/>
      <c r="E86" s="132" t="s">
        <v>12</v>
      </c>
      <c r="F86" s="63">
        <f>SUM(F9:F85)</f>
        <v>0</v>
      </c>
    </row>
  </sheetData>
  <sheetProtection algorithmName="SHA-512" hashValue="5HouY42Z5Wp3dWRJsZM+wy3LRVdVqaG5tMC4uJe4M+/jtzsk5mLpR84MYNza6lseDBhpVuulR8zsuIzoqtGW7Q==" saltValue="VNaVOEBynMIwLVzvE/6ah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9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0.14062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57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57" t="s">
        <v>24</v>
      </c>
      <c r="C2" s="186"/>
      <c r="D2" s="187"/>
      <c r="E2" s="188"/>
      <c r="F2" s="188"/>
    </row>
    <row r="3" spans="1:6" x14ac:dyDescent="0.2">
      <c r="A3" s="14" t="s">
        <v>174</v>
      </c>
      <c r="B3" s="57" t="s">
        <v>435</v>
      </c>
      <c r="C3" s="186"/>
      <c r="D3" s="187"/>
      <c r="E3" s="188"/>
      <c r="F3" s="188"/>
    </row>
    <row r="4" spans="1:6" x14ac:dyDescent="0.2">
      <c r="A4" s="189"/>
      <c r="B4" s="57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91</v>
      </c>
      <c r="D9" s="140" t="s">
        <v>8</v>
      </c>
      <c r="E9" s="92"/>
      <c r="F9" s="93">
        <f>C9*E9</f>
        <v>0</v>
      </c>
    </row>
    <row r="10" spans="1:6" x14ac:dyDescent="0.2">
      <c r="A10" s="85"/>
      <c r="B10" s="139"/>
      <c r="C10" s="199"/>
      <c r="D10" s="140"/>
      <c r="E10" s="140"/>
      <c r="F10" s="93"/>
    </row>
    <row r="11" spans="1:6" x14ac:dyDescent="0.2">
      <c r="A11" s="112"/>
      <c r="B11" s="202"/>
      <c r="C11" s="201"/>
      <c r="D11" s="203"/>
      <c r="E11" s="116"/>
      <c r="F11" s="116"/>
    </row>
    <row r="12" spans="1:6" ht="14.25" x14ac:dyDescent="0.2">
      <c r="A12" s="204">
        <f>COUNT($A$7:A11)+1</f>
        <v>2</v>
      </c>
      <c r="B12" s="135" t="s">
        <v>198</v>
      </c>
      <c r="C12" s="199"/>
      <c r="D12" s="136"/>
      <c r="E12" s="137"/>
      <c r="F12" s="137"/>
    </row>
    <row r="13" spans="1:6" ht="14.25" x14ac:dyDescent="0.2">
      <c r="A13" s="85"/>
      <c r="B13" s="143" t="s">
        <v>199</v>
      </c>
      <c r="C13" s="199"/>
      <c r="D13" s="136"/>
      <c r="E13" s="137"/>
      <c r="F13" s="137"/>
    </row>
    <row r="14" spans="1:6" x14ac:dyDescent="0.2">
      <c r="A14" s="85"/>
      <c r="B14" s="139" t="s">
        <v>223</v>
      </c>
      <c r="C14" s="199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200"/>
      <c r="D15" s="144"/>
      <c r="E15" s="78"/>
      <c r="F15" s="78"/>
    </row>
    <row r="16" spans="1:6" x14ac:dyDescent="0.2">
      <c r="A16" s="112"/>
      <c r="B16" s="21"/>
      <c r="C16" s="201"/>
      <c r="D16" s="133"/>
      <c r="E16" s="134"/>
      <c r="F16" s="134"/>
    </row>
    <row r="17" spans="1:6" x14ac:dyDescent="0.2">
      <c r="A17" s="204">
        <f>COUNT($A$7:A16)+1</f>
        <v>3</v>
      </c>
      <c r="B17" s="135" t="s">
        <v>399</v>
      </c>
      <c r="C17" s="199"/>
      <c r="D17" s="136"/>
      <c r="E17" s="137"/>
      <c r="F17" s="137"/>
    </row>
    <row r="18" spans="1:6" x14ac:dyDescent="0.2">
      <c r="A18" s="85"/>
      <c r="B18" s="143" t="s">
        <v>398</v>
      </c>
      <c r="C18" s="199"/>
      <c r="D18" s="136"/>
      <c r="E18" s="137"/>
      <c r="F18" s="137"/>
    </row>
    <row r="19" spans="1:6" x14ac:dyDescent="0.2">
      <c r="A19" s="204"/>
      <c r="B19" s="139" t="s">
        <v>417</v>
      </c>
      <c r="C19" s="199">
        <v>1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205"/>
      <c r="B21" s="206"/>
      <c r="C21" s="201"/>
      <c r="D21" s="133"/>
      <c r="E21" s="134"/>
      <c r="F21" s="134"/>
    </row>
    <row r="22" spans="1:6" x14ac:dyDescent="0.2">
      <c r="A22" s="204">
        <f>COUNT($A$7:A21)+1</f>
        <v>4</v>
      </c>
      <c r="B22" s="135" t="s">
        <v>200</v>
      </c>
      <c r="C22" s="199"/>
      <c r="D22" s="136"/>
      <c r="E22" s="137"/>
      <c r="F22" s="137"/>
    </row>
    <row r="23" spans="1:6" x14ac:dyDescent="0.2">
      <c r="A23" s="85"/>
      <c r="B23" s="143" t="s">
        <v>201</v>
      </c>
      <c r="C23" s="199"/>
      <c r="D23" s="136"/>
      <c r="E23" s="137"/>
      <c r="F23" s="137"/>
    </row>
    <row r="24" spans="1:6" x14ac:dyDescent="0.2">
      <c r="A24" s="85"/>
      <c r="B24" s="139" t="s">
        <v>202</v>
      </c>
      <c r="C24" s="199">
        <v>1</v>
      </c>
      <c r="D24" s="136" t="s">
        <v>1</v>
      </c>
      <c r="E24" s="92"/>
      <c r="F24" s="93">
        <f t="shared" ref="F24" si="2">C24*E24</f>
        <v>0</v>
      </c>
    </row>
    <row r="25" spans="1:6" x14ac:dyDescent="0.2">
      <c r="A25" s="94"/>
      <c r="B25" s="141"/>
      <c r="C25" s="200"/>
      <c r="D25" s="144"/>
      <c r="E25" s="78"/>
      <c r="F25" s="78"/>
    </row>
    <row r="26" spans="1:6" x14ac:dyDescent="0.2">
      <c r="A26" s="112"/>
      <c r="B26" s="21"/>
      <c r="C26" s="201"/>
      <c r="D26" s="133"/>
      <c r="E26" s="134"/>
      <c r="F26" s="134"/>
    </row>
    <row r="27" spans="1:6" x14ac:dyDescent="0.2">
      <c r="A27" s="204">
        <f>COUNT($A$7:A26)+1</f>
        <v>5</v>
      </c>
      <c r="B27" s="135" t="s">
        <v>206</v>
      </c>
      <c r="C27" s="199"/>
      <c r="D27" s="136"/>
      <c r="E27" s="137"/>
      <c r="F27" s="137"/>
    </row>
    <row r="28" spans="1:6" x14ac:dyDescent="0.2">
      <c r="A28" s="85"/>
      <c r="B28" s="143" t="s">
        <v>207</v>
      </c>
      <c r="C28" s="199"/>
      <c r="D28" s="136"/>
      <c r="E28" s="137"/>
      <c r="F28" s="137"/>
    </row>
    <row r="29" spans="1:6" x14ac:dyDescent="0.2">
      <c r="A29" s="85"/>
      <c r="B29" s="139" t="s">
        <v>208</v>
      </c>
      <c r="C29" s="199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200"/>
      <c r="D30" s="144"/>
      <c r="E30" s="78"/>
      <c r="F30" s="78"/>
    </row>
    <row r="31" spans="1:6" x14ac:dyDescent="0.2">
      <c r="A31" s="112"/>
      <c r="B31" s="21"/>
      <c r="C31" s="201"/>
      <c r="D31" s="133"/>
      <c r="E31" s="134"/>
      <c r="F31" s="134"/>
    </row>
    <row r="32" spans="1:6" x14ac:dyDescent="0.2">
      <c r="A32" s="204">
        <f>COUNT($A$7:A31)+1</f>
        <v>6</v>
      </c>
      <c r="B32" s="135" t="s">
        <v>142</v>
      </c>
      <c r="C32" s="199"/>
      <c r="D32" s="136"/>
      <c r="E32" s="137"/>
      <c r="F32" s="137"/>
    </row>
    <row r="33" spans="1:6" ht="25.5" x14ac:dyDescent="0.2">
      <c r="A33" s="85"/>
      <c r="B33" s="143" t="s">
        <v>143</v>
      </c>
      <c r="C33" s="199"/>
      <c r="D33" s="136"/>
      <c r="E33" s="137"/>
      <c r="F33" s="137"/>
    </row>
    <row r="34" spans="1:6" x14ac:dyDescent="0.2">
      <c r="A34" s="85"/>
      <c r="B34" s="139" t="s">
        <v>208</v>
      </c>
      <c r="C34" s="199">
        <v>17</v>
      </c>
      <c r="D34" s="136" t="s">
        <v>1</v>
      </c>
      <c r="E34" s="92"/>
      <c r="F34" s="93">
        <f t="shared" ref="F34:F35" si="3">C34*E34</f>
        <v>0</v>
      </c>
    </row>
    <row r="35" spans="1:6" x14ac:dyDescent="0.2">
      <c r="A35" s="85"/>
      <c r="B35" s="139" t="s">
        <v>209</v>
      </c>
      <c r="C35" s="199">
        <v>2</v>
      </c>
      <c r="D35" s="136" t="s">
        <v>1</v>
      </c>
      <c r="E35" s="92"/>
      <c r="F35" s="93">
        <f t="shared" si="3"/>
        <v>0</v>
      </c>
    </row>
    <row r="36" spans="1:6" x14ac:dyDescent="0.2">
      <c r="A36" s="94"/>
      <c r="B36" s="141"/>
      <c r="C36" s="200"/>
      <c r="D36" s="144"/>
      <c r="E36" s="78"/>
      <c r="F36" s="78"/>
    </row>
    <row r="37" spans="1:6" x14ac:dyDescent="0.2">
      <c r="A37" s="112"/>
      <c r="B37" s="202"/>
      <c r="C37" s="201"/>
      <c r="D37" s="133"/>
      <c r="E37" s="116"/>
      <c r="F37" s="116"/>
    </row>
    <row r="38" spans="1:6" x14ac:dyDescent="0.2">
      <c r="A38" s="204">
        <f>COUNT($A$7:A37)+1</f>
        <v>7</v>
      </c>
      <c r="B38" s="135" t="s">
        <v>225</v>
      </c>
      <c r="C38" s="199"/>
      <c r="D38" s="136"/>
      <c r="E38" s="137"/>
      <c r="F38" s="137"/>
    </row>
    <row r="39" spans="1:6" ht="38.25" x14ac:dyDescent="0.2">
      <c r="A39" s="85"/>
      <c r="B39" s="143" t="s">
        <v>224</v>
      </c>
      <c r="C39" s="199"/>
      <c r="D39" s="136"/>
      <c r="E39" s="137"/>
      <c r="F39" s="137"/>
    </row>
    <row r="40" spans="1:6" x14ac:dyDescent="0.2">
      <c r="A40" s="85"/>
      <c r="B40" s="139" t="s">
        <v>223</v>
      </c>
      <c r="C40" s="199">
        <v>1</v>
      </c>
      <c r="D40" s="136" t="s">
        <v>1</v>
      </c>
      <c r="E40" s="92"/>
      <c r="F40" s="93">
        <f>C40*E40</f>
        <v>0</v>
      </c>
    </row>
    <row r="41" spans="1:6" x14ac:dyDescent="0.2">
      <c r="A41" s="94"/>
      <c r="B41" s="141"/>
      <c r="C41" s="200"/>
      <c r="D41" s="144"/>
      <c r="E41" s="78"/>
      <c r="F41" s="78"/>
    </row>
    <row r="42" spans="1:6" x14ac:dyDescent="0.2">
      <c r="A42" s="112"/>
      <c r="B42" s="202"/>
      <c r="C42" s="201"/>
      <c r="D42" s="133"/>
      <c r="E42" s="116"/>
      <c r="F42" s="116"/>
    </row>
    <row r="43" spans="1:6" x14ac:dyDescent="0.2">
      <c r="A43" s="204">
        <f>COUNT($A$7:A42)+1</f>
        <v>8</v>
      </c>
      <c r="B43" s="135" t="s">
        <v>212</v>
      </c>
      <c r="C43" s="199"/>
      <c r="D43" s="136"/>
      <c r="E43" s="137"/>
      <c r="F43" s="137"/>
    </row>
    <row r="44" spans="1:6" ht="25.5" x14ac:dyDescent="0.2">
      <c r="A44" s="85"/>
      <c r="B44" s="143" t="s">
        <v>213</v>
      </c>
      <c r="C44" s="199"/>
      <c r="D44" s="136"/>
      <c r="E44" s="137"/>
      <c r="F44" s="137"/>
    </row>
    <row r="45" spans="1:6" x14ac:dyDescent="0.2">
      <c r="A45" s="85"/>
      <c r="B45" s="153" t="s">
        <v>214</v>
      </c>
      <c r="C45" s="199">
        <v>2</v>
      </c>
      <c r="D45" s="136" t="s">
        <v>1</v>
      </c>
      <c r="E45" s="92"/>
      <c r="F45" s="93">
        <f>C45*E45</f>
        <v>0</v>
      </c>
    </row>
    <row r="46" spans="1:6" x14ac:dyDescent="0.2">
      <c r="A46" s="94"/>
      <c r="B46" s="154"/>
      <c r="C46" s="200"/>
      <c r="D46" s="144"/>
      <c r="E46" s="78"/>
      <c r="F46" s="78"/>
    </row>
    <row r="47" spans="1:6" x14ac:dyDescent="0.2">
      <c r="A47" s="112"/>
      <c r="B47" s="21"/>
      <c r="C47" s="201"/>
      <c r="D47" s="133"/>
      <c r="E47" s="134"/>
      <c r="F47" s="134"/>
    </row>
    <row r="48" spans="1:6" x14ac:dyDescent="0.2">
      <c r="A48" s="204">
        <f>COUNT($A$7:A45)+1</f>
        <v>9</v>
      </c>
      <c r="B48" s="135" t="s">
        <v>215</v>
      </c>
      <c r="C48" s="199"/>
      <c r="D48" s="136"/>
      <c r="E48" s="137"/>
      <c r="F48" s="137"/>
    </row>
    <row r="49" spans="1:6" ht="102" x14ac:dyDescent="0.2">
      <c r="A49" s="85"/>
      <c r="B49" s="143" t="s">
        <v>216</v>
      </c>
      <c r="C49" s="199"/>
      <c r="D49" s="136"/>
      <c r="E49" s="137"/>
      <c r="F49" s="137"/>
    </row>
    <row r="50" spans="1:6" x14ac:dyDescent="0.2">
      <c r="A50" s="85"/>
      <c r="B50" s="153"/>
      <c r="C50" s="199">
        <v>1</v>
      </c>
      <c r="D50" s="136" t="s">
        <v>1</v>
      </c>
      <c r="E50" s="92"/>
      <c r="F50" s="93">
        <f>C50*E50</f>
        <v>0</v>
      </c>
    </row>
    <row r="51" spans="1:6" x14ac:dyDescent="0.2">
      <c r="A51" s="94"/>
      <c r="B51" s="154"/>
      <c r="C51" s="200"/>
      <c r="D51" s="144"/>
      <c r="E51" s="78"/>
      <c r="F51" s="78"/>
    </row>
    <row r="52" spans="1:6" x14ac:dyDescent="0.2">
      <c r="A52" s="112"/>
      <c r="B52" s="21"/>
      <c r="C52" s="201"/>
      <c r="D52" s="133"/>
      <c r="E52" s="116"/>
      <c r="F52" s="116"/>
    </row>
    <row r="53" spans="1:6" x14ac:dyDescent="0.2">
      <c r="A53" s="204">
        <f>COUNT($A$7:A51)+1</f>
        <v>10</v>
      </c>
      <c r="B53" s="135" t="s">
        <v>217</v>
      </c>
      <c r="C53" s="199"/>
      <c r="D53" s="151"/>
      <c r="E53" s="93"/>
      <c r="F53" s="152"/>
    </row>
    <row r="54" spans="1:6" ht="25.5" x14ac:dyDescent="0.2">
      <c r="A54" s="85"/>
      <c r="B54" s="138" t="s">
        <v>218</v>
      </c>
      <c r="C54" s="199"/>
      <c r="D54" s="136"/>
      <c r="E54" s="137"/>
      <c r="F54" s="137"/>
    </row>
    <row r="55" spans="1:6" ht="14.25" x14ac:dyDescent="0.2">
      <c r="A55" s="85"/>
      <c r="B55" s="139" t="s">
        <v>197</v>
      </c>
      <c r="C55" s="199">
        <v>6</v>
      </c>
      <c r="D55" s="140" t="s">
        <v>8</v>
      </c>
      <c r="E55" s="92"/>
      <c r="F55" s="93">
        <f>C55*E55</f>
        <v>0</v>
      </c>
    </row>
    <row r="56" spans="1:6" x14ac:dyDescent="0.2">
      <c r="A56" s="94"/>
      <c r="B56" s="141"/>
      <c r="C56" s="200"/>
      <c r="D56" s="142"/>
      <c r="E56" s="78"/>
      <c r="F56" s="78"/>
    </row>
    <row r="57" spans="1:6" x14ac:dyDescent="0.2">
      <c r="A57" s="112"/>
      <c r="B57" s="21"/>
      <c r="C57" s="208"/>
      <c r="D57" s="133"/>
      <c r="E57" s="116"/>
      <c r="F57" s="116"/>
    </row>
    <row r="58" spans="1:6" x14ac:dyDescent="0.2">
      <c r="A58" s="204">
        <f>COUNT($A$7:A56)+1</f>
        <v>11</v>
      </c>
      <c r="B58" s="135" t="s">
        <v>147</v>
      </c>
      <c r="C58" s="198"/>
      <c r="D58" s="136"/>
      <c r="E58" s="137"/>
      <c r="F58" s="93"/>
    </row>
    <row r="59" spans="1:6" ht="25.5" x14ac:dyDescent="0.2">
      <c r="A59" s="85"/>
      <c r="B59" s="143" t="s">
        <v>133</v>
      </c>
      <c r="C59" s="198"/>
      <c r="D59" s="136"/>
      <c r="E59" s="137"/>
      <c r="F59" s="93"/>
    </row>
    <row r="60" spans="1:6" ht="14.25" x14ac:dyDescent="0.2">
      <c r="A60" s="85"/>
      <c r="B60" s="153"/>
      <c r="C60" s="198">
        <v>91</v>
      </c>
      <c r="D60" s="140" t="s">
        <v>8</v>
      </c>
      <c r="E60" s="92"/>
      <c r="F60" s="93">
        <f>C60*E60</f>
        <v>0</v>
      </c>
    </row>
    <row r="61" spans="1:6" x14ac:dyDescent="0.2">
      <c r="A61" s="94"/>
      <c r="B61" s="154"/>
      <c r="C61" s="207"/>
      <c r="D61" s="144"/>
      <c r="E61" s="156"/>
      <c r="F61" s="78"/>
    </row>
    <row r="62" spans="1:6" x14ac:dyDescent="0.2">
      <c r="A62" s="112"/>
      <c r="B62" s="21"/>
      <c r="C62" s="208"/>
      <c r="D62" s="133"/>
      <c r="E62" s="134"/>
      <c r="F62" s="116"/>
    </row>
    <row r="63" spans="1:6" x14ac:dyDescent="0.2">
      <c r="A63" s="204">
        <f>COUNT($A$7:A61)+1</f>
        <v>12</v>
      </c>
      <c r="B63" s="135" t="s">
        <v>150</v>
      </c>
      <c r="C63" s="198"/>
      <c r="D63" s="136"/>
      <c r="E63" s="137"/>
      <c r="F63" s="93"/>
    </row>
    <row r="64" spans="1:6" ht="38.25" x14ac:dyDescent="0.2">
      <c r="A64" s="85"/>
      <c r="B64" s="143" t="s">
        <v>151</v>
      </c>
      <c r="C64" s="198"/>
      <c r="D64" s="136"/>
      <c r="E64" s="137"/>
      <c r="F64" s="137"/>
    </row>
    <row r="65" spans="1:6" x14ac:dyDescent="0.2">
      <c r="A65" s="85"/>
      <c r="B65" s="153"/>
      <c r="C65" s="198"/>
      <c r="D65" s="157">
        <v>0.02</v>
      </c>
      <c r="E65" s="93"/>
      <c r="F65" s="93">
        <f>D65*(SUM(F9:F60))</f>
        <v>0</v>
      </c>
    </row>
    <row r="66" spans="1:6" x14ac:dyDescent="0.2">
      <c r="A66" s="94"/>
      <c r="B66" s="154"/>
      <c r="C66" s="207"/>
      <c r="D66" s="144"/>
      <c r="E66" s="78"/>
      <c r="F66" s="78"/>
    </row>
    <row r="67" spans="1:6" x14ac:dyDescent="0.2">
      <c r="A67" s="112"/>
      <c r="B67" s="21"/>
      <c r="C67" s="208"/>
      <c r="D67" s="133"/>
      <c r="E67" s="116"/>
      <c r="F67" s="116"/>
    </row>
    <row r="68" spans="1:6" x14ac:dyDescent="0.2">
      <c r="A68" s="204">
        <f>COUNT($A$7:A66)+1</f>
        <v>13</v>
      </c>
      <c r="B68" s="135" t="s">
        <v>220</v>
      </c>
      <c r="C68" s="198"/>
      <c r="D68" s="136"/>
      <c r="E68" s="93"/>
      <c r="F68" s="93"/>
    </row>
    <row r="69" spans="1:6" ht="38.25" x14ac:dyDescent="0.2">
      <c r="A69" s="85"/>
      <c r="B69" s="119" t="s">
        <v>221</v>
      </c>
      <c r="C69" s="198"/>
      <c r="D69" s="136"/>
      <c r="E69" s="137"/>
      <c r="F69" s="93"/>
    </row>
    <row r="70" spans="1:6" x14ac:dyDescent="0.2">
      <c r="A70" s="118"/>
      <c r="B70" s="153"/>
      <c r="C70" s="198"/>
      <c r="D70" s="157">
        <v>0.1</v>
      </c>
      <c r="E70" s="137"/>
      <c r="F70" s="93">
        <f>D70*(SUM(F9:F60))</f>
        <v>0</v>
      </c>
    </row>
    <row r="71" spans="1:6" x14ac:dyDescent="0.2">
      <c r="A71" s="209"/>
      <c r="B71" s="154"/>
      <c r="C71" s="207"/>
      <c r="D71" s="144"/>
      <c r="E71" s="78"/>
      <c r="F71" s="78"/>
    </row>
    <row r="72" spans="1:6" x14ac:dyDescent="0.2">
      <c r="A72" s="131"/>
      <c r="B72" s="160" t="s">
        <v>153</v>
      </c>
      <c r="C72" s="210"/>
      <c r="D72" s="162"/>
      <c r="E72" s="132" t="s">
        <v>12</v>
      </c>
      <c r="F72" s="63">
        <f>SUM(F9:F71)</f>
        <v>0</v>
      </c>
    </row>
  </sheetData>
  <sheetProtection algorithmName="SHA-512" hashValue="QhG7EIFsWpjc0jeJXIdOEyGZZmnUP9s7wiztVXXOqm7P3LrT0Lgc7R3k+B6MiyEKBcw27q3Hkiku1eTrWqU52w==" saltValue="fN9P4FjTsPirKYAVkoJW0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zoomScaleNormal="100" zoomScaleSheetLayoutView="100" workbookViewId="0">
      <selection activeCell="E54" sqref="E5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57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57" t="s">
        <v>24</v>
      </c>
      <c r="C2" s="186"/>
      <c r="D2" s="187"/>
      <c r="E2" s="188"/>
      <c r="F2" s="188"/>
    </row>
    <row r="3" spans="1:6" x14ac:dyDescent="0.2">
      <c r="A3" s="14" t="s">
        <v>177</v>
      </c>
      <c r="B3" s="57" t="s">
        <v>227</v>
      </c>
      <c r="C3" s="186"/>
      <c r="D3" s="187"/>
      <c r="E3" s="188"/>
      <c r="F3" s="188"/>
    </row>
    <row r="4" spans="1:6" x14ac:dyDescent="0.2">
      <c r="A4" s="189"/>
      <c r="B4" s="57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98</v>
      </c>
      <c r="D9" s="140" t="s">
        <v>8</v>
      </c>
      <c r="E9" s="92"/>
      <c r="F9" s="93">
        <f>C9*E9</f>
        <v>0</v>
      </c>
    </row>
    <row r="10" spans="1:6" x14ac:dyDescent="0.2">
      <c r="A10" s="85"/>
      <c r="B10" s="139"/>
      <c r="C10" s="199"/>
      <c r="D10" s="140"/>
      <c r="E10" s="140"/>
      <c r="F10" s="93"/>
    </row>
    <row r="11" spans="1:6" x14ac:dyDescent="0.2">
      <c r="A11" s="112"/>
      <c r="B11" s="202"/>
      <c r="C11" s="201"/>
      <c r="D11" s="203"/>
      <c r="E11" s="116"/>
      <c r="F11" s="116"/>
    </row>
    <row r="12" spans="1:6" ht="14.25" x14ac:dyDescent="0.2">
      <c r="A12" s="204">
        <f>COUNT($A$7:A11)+1</f>
        <v>2</v>
      </c>
      <c r="B12" s="135" t="s">
        <v>198</v>
      </c>
      <c r="C12" s="199"/>
      <c r="D12" s="136"/>
      <c r="E12" s="137"/>
      <c r="F12" s="137"/>
    </row>
    <row r="13" spans="1:6" ht="14.25" x14ac:dyDescent="0.2">
      <c r="A13" s="85"/>
      <c r="B13" s="143" t="s">
        <v>199</v>
      </c>
      <c r="C13" s="199"/>
      <c r="D13" s="136"/>
      <c r="E13" s="137"/>
      <c r="F13" s="137"/>
    </row>
    <row r="14" spans="1:6" x14ac:dyDescent="0.2">
      <c r="A14" s="85"/>
      <c r="B14" s="139" t="s">
        <v>223</v>
      </c>
      <c r="C14" s="199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200"/>
      <c r="D15" s="144"/>
      <c r="E15" s="78"/>
      <c r="F15" s="78"/>
    </row>
    <row r="16" spans="1:6" x14ac:dyDescent="0.2">
      <c r="A16" s="205"/>
      <c r="B16" s="206"/>
      <c r="C16" s="201"/>
      <c r="D16" s="133"/>
      <c r="E16" s="134"/>
      <c r="F16" s="134"/>
    </row>
    <row r="17" spans="1:6" x14ac:dyDescent="0.2">
      <c r="A17" s="204">
        <f>COUNT($A$7:A16)+1</f>
        <v>3</v>
      </c>
      <c r="B17" s="135" t="s">
        <v>200</v>
      </c>
      <c r="C17" s="199"/>
      <c r="D17" s="136"/>
      <c r="E17" s="137"/>
      <c r="F17" s="137"/>
    </row>
    <row r="18" spans="1:6" x14ac:dyDescent="0.2">
      <c r="A18" s="85"/>
      <c r="B18" s="143" t="s">
        <v>201</v>
      </c>
      <c r="C18" s="199"/>
      <c r="D18" s="136"/>
      <c r="E18" s="137"/>
      <c r="F18" s="137"/>
    </row>
    <row r="19" spans="1:6" x14ac:dyDescent="0.2">
      <c r="A19" s="85"/>
      <c r="B19" s="139" t="s">
        <v>202</v>
      </c>
      <c r="C19" s="199">
        <v>3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112"/>
      <c r="B21" s="21"/>
      <c r="C21" s="201"/>
      <c r="D21" s="133"/>
      <c r="E21" s="134"/>
      <c r="F21" s="134"/>
    </row>
    <row r="22" spans="1:6" x14ac:dyDescent="0.2">
      <c r="A22" s="204">
        <f>COUNT($A$7:A21)+1</f>
        <v>4</v>
      </c>
      <c r="B22" s="135" t="s">
        <v>206</v>
      </c>
      <c r="C22" s="199"/>
      <c r="D22" s="136"/>
      <c r="E22" s="137"/>
      <c r="F22" s="137"/>
    </row>
    <row r="23" spans="1:6" x14ac:dyDescent="0.2">
      <c r="A23" s="85"/>
      <c r="B23" s="143" t="s">
        <v>207</v>
      </c>
      <c r="C23" s="199"/>
      <c r="D23" s="136"/>
      <c r="E23" s="137"/>
      <c r="F23" s="137"/>
    </row>
    <row r="24" spans="1:6" x14ac:dyDescent="0.2">
      <c r="A24" s="85"/>
      <c r="B24" s="139" t="s">
        <v>208</v>
      </c>
      <c r="C24" s="199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200"/>
      <c r="D25" s="144"/>
      <c r="E25" s="78"/>
      <c r="F25" s="78"/>
    </row>
    <row r="26" spans="1:6" x14ac:dyDescent="0.2">
      <c r="A26" s="112"/>
      <c r="B26" s="21"/>
      <c r="C26" s="201"/>
      <c r="D26" s="133"/>
      <c r="E26" s="134"/>
      <c r="F26" s="134"/>
    </row>
    <row r="27" spans="1:6" x14ac:dyDescent="0.2">
      <c r="A27" s="204">
        <f>COUNT($A$7:A26)+1</f>
        <v>5</v>
      </c>
      <c r="B27" s="135" t="s">
        <v>142</v>
      </c>
      <c r="C27" s="199"/>
      <c r="D27" s="136"/>
      <c r="E27" s="137"/>
      <c r="F27" s="137"/>
    </row>
    <row r="28" spans="1:6" ht="25.5" x14ac:dyDescent="0.2">
      <c r="A28" s="85"/>
      <c r="B28" s="143" t="s">
        <v>143</v>
      </c>
      <c r="C28" s="199"/>
      <c r="D28" s="136"/>
      <c r="E28" s="137"/>
      <c r="F28" s="137"/>
    </row>
    <row r="29" spans="1:6" x14ac:dyDescent="0.2">
      <c r="A29" s="85"/>
      <c r="B29" s="139" t="s">
        <v>208</v>
      </c>
      <c r="C29" s="199">
        <v>21</v>
      </c>
      <c r="D29" s="136" t="s">
        <v>1</v>
      </c>
      <c r="E29" s="92"/>
      <c r="F29" s="93">
        <f t="shared" ref="F29" si="2">C29*E29</f>
        <v>0</v>
      </c>
    </row>
    <row r="30" spans="1:6" x14ac:dyDescent="0.2">
      <c r="A30" s="94"/>
      <c r="B30" s="141"/>
      <c r="C30" s="200"/>
      <c r="D30" s="144"/>
      <c r="E30" s="78"/>
      <c r="F30" s="78"/>
    </row>
    <row r="31" spans="1:6" x14ac:dyDescent="0.2">
      <c r="A31" s="112"/>
      <c r="B31" s="202"/>
      <c r="C31" s="201"/>
      <c r="D31" s="133"/>
      <c r="E31" s="116"/>
      <c r="F31" s="116"/>
    </row>
    <row r="32" spans="1:6" x14ac:dyDescent="0.2">
      <c r="A32" s="204">
        <f>COUNT($A$7:A31)+1</f>
        <v>6</v>
      </c>
      <c r="B32" s="135" t="s">
        <v>225</v>
      </c>
      <c r="C32" s="199"/>
      <c r="D32" s="136"/>
      <c r="E32" s="137"/>
      <c r="F32" s="137"/>
    </row>
    <row r="33" spans="1:6" ht="38.25" x14ac:dyDescent="0.2">
      <c r="A33" s="85"/>
      <c r="B33" s="143" t="s">
        <v>224</v>
      </c>
      <c r="C33" s="199"/>
      <c r="D33" s="136"/>
      <c r="E33" s="137"/>
      <c r="F33" s="137"/>
    </row>
    <row r="34" spans="1:6" x14ac:dyDescent="0.2">
      <c r="A34" s="85"/>
      <c r="B34" s="139" t="s">
        <v>223</v>
      </c>
      <c r="C34" s="199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200"/>
      <c r="D35" s="144"/>
      <c r="E35" s="78"/>
      <c r="F35" s="78"/>
    </row>
    <row r="36" spans="1:6" x14ac:dyDescent="0.2">
      <c r="A36" s="112"/>
      <c r="B36" s="202"/>
      <c r="C36" s="201"/>
      <c r="D36" s="133"/>
      <c r="E36" s="116"/>
      <c r="F36" s="116"/>
    </row>
    <row r="37" spans="1:6" x14ac:dyDescent="0.2">
      <c r="A37" s="204">
        <f>COUNT($A$7:A36)+1</f>
        <v>7</v>
      </c>
      <c r="B37" s="135" t="s">
        <v>212</v>
      </c>
      <c r="C37" s="199"/>
      <c r="D37" s="136"/>
      <c r="E37" s="137"/>
      <c r="F37" s="137"/>
    </row>
    <row r="38" spans="1:6" ht="25.5" x14ac:dyDescent="0.2">
      <c r="A38" s="85"/>
      <c r="B38" s="143" t="s">
        <v>213</v>
      </c>
      <c r="C38" s="199"/>
      <c r="D38" s="136"/>
      <c r="E38" s="137"/>
      <c r="F38" s="137"/>
    </row>
    <row r="39" spans="1:6" x14ac:dyDescent="0.2">
      <c r="A39" s="85"/>
      <c r="B39" s="153" t="s">
        <v>214</v>
      </c>
      <c r="C39" s="199">
        <v>2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200"/>
      <c r="D40" s="144"/>
      <c r="E40" s="78"/>
      <c r="F40" s="78"/>
    </row>
    <row r="41" spans="1:6" x14ac:dyDescent="0.2">
      <c r="A41" s="85"/>
      <c r="B41" s="153"/>
      <c r="C41" s="199"/>
      <c r="D41" s="136"/>
      <c r="E41" s="137"/>
      <c r="F41" s="137"/>
    </row>
    <row r="42" spans="1:6" x14ac:dyDescent="0.2">
      <c r="A42" s="204">
        <f>COUNT($A$7:A39)+1</f>
        <v>8</v>
      </c>
      <c r="B42" s="135" t="s">
        <v>215</v>
      </c>
      <c r="C42" s="199"/>
      <c r="D42" s="136"/>
      <c r="E42" s="137"/>
      <c r="F42" s="137"/>
    </row>
    <row r="43" spans="1:6" ht="102" x14ac:dyDescent="0.2">
      <c r="A43" s="85"/>
      <c r="B43" s="143" t="s">
        <v>216</v>
      </c>
      <c r="C43" s="199"/>
      <c r="D43" s="136"/>
      <c r="E43" s="137"/>
      <c r="F43" s="137"/>
    </row>
    <row r="44" spans="1:6" x14ac:dyDescent="0.2">
      <c r="A44" s="85"/>
      <c r="B44" s="153"/>
      <c r="C44" s="199">
        <v>1</v>
      </c>
      <c r="D44" s="136" t="s">
        <v>1</v>
      </c>
      <c r="E44" s="92"/>
      <c r="F44" s="93">
        <f>C44*E44</f>
        <v>0</v>
      </c>
    </row>
    <row r="45" spans="1:6" x14ac:dyDescent="0.2">
      <c r="A45" s="94"/>
      <c r="B45" s="154"/>
      <c r="C45" s="200"/>
      <c r="D45" s="144"/>
      <c r="E45" s="78"/>
      <c r="F45" s="78"/>
    </row>
    <row r="46" spans="1:6" x14ac:dyDescent="0.2">
      <c r="A46" s="112"/>
      <c r="B46" s="21"/>
      <c r="C46" s="201"/>
      <c r="D46" s="133"/>
      <c r="E46" s="116"/>
      <c r="F46" s="116"/>
    </row>
    <row r="47" spans="1:6" x14ac:dyDescent="0.2">
      <c r="A47" s="204">
        <f>COUNT($A$7:A45)+1</f>
        <v>9</v>
      </c>
      <c r="B47" s="135" t="s">
        <v>217</v>
      </c>
      <c r="C47" s="199"/>
      <c r="D47" s="151"/>
      <c r="E47" s="93"/>
      <c r="F47" s="152"/>
    </row>
    <row r="48" spans="1:6" ht="25.5" x14ac:dyDescent="0.2">
      <c r="A48" s="85"/>
      <c r="B48" s="138" t="s">
        <v>218</v>
      </c>
      <c r="C48" s="199"/>
      <c r="D48" s="136"/>
      <c r="E48" s="137"/>
      <c r="F48" s="137"/>
    </row>
    <row r="49" spans="1:6" ht="14.25" x14ac:dyDescent="0.2">
      <c r="A49" s="85"/>
      <c r="B49" s="139" t="s">
        <v>197</v>
      </c>
      <c r="C49" s="199">
        <v>6</v>
      </c>
      <c r="D49" s="140" t="s">
        <v>8</v>
      </c>
      <c r="E49" s="92"/>
      <c r="F49" s="93">
        <f>C49*E49</f>
        <v>0</v>
      </c>
    </row>
    <row r="50" spans="1:6" x14ac:dyDescent="0.2">
      <c r="A50" s="94"/>
      <c r="B50" s="141"/>
      <c r="C50" s="200"/>
      <c r="D50" s="142"/>
      <c r="E50" s="78"/>
      <c r="F50" s="78"/>
    </row>
    <row r="51" spans="1:6" x14ac:dyDescent="0.2">
      <c r="A51" s="112"/>
      <c r="B51" s="21"/>
      <c r="C51" s="208"/>
      <c r="D51" s="133"/>
      <c r="E51" s="116"/>
      <c r="F51" s="116"/>
    </row>
    <row r="52" spans="1:6" x14ac:dyDescent="0.2">
      <c r="A52" s="204">
        <f>COUNT($A$7:A50)+1</f>
        <v>10</v>
      </c>
      <c r="B52" s="135" t="s">
        <v>147</v>
      </c>
      <c r="C52" s="198"/>
      <c r="D52" s="136"/>
      <c r="E52" s="137"/>
      <c r="F52" s="93"/>
    </row>
    <row r="53" spans="1:6" ht="25.5" x14ac:dyDescent="0.2">
      <c r="A53" s="85"/>
      <c r="B53" s="143" t="s">
        <v>133</v>
      </c>
      <c r="C53" s="198"/>
      <c r="D53" s="136"/>
      <c r="E53" s="137"/>
      <c r="F53" s="93"/>
    </row>
    <row r="54" spans="1:6" ht="14.25" x14ac:dyDescent="0.2">
      <c r="A54" s="85"/>
      <c r="B54" s="153"/>
      <c r="C54" s="198">
        <v>98</v>
      </c>
      <c r="D54" s="140" t="s">
        <v>8</v>
      </c>
      <c r="E54" s="92"/>
      <c r="F54" s="93">
        <f>C54*E54</f>
        <v>0</v>
      </c>
    </row>
    <row r="55" spans="1:6" x14ac:dyDescent="0.2">
      <c r="A55" s="94"/>
      <c r="B55" s="154"/>
      <c r="C55" s="207"/>
      <c r="D55" s="144"/>
      <c r="E55" s="156"/>
      <c r="F55" s="78"/>
    </row>
    <row r="56" spans="1:6" x14ac:dyDescent="0.2">
      <c r="A56" s="112"/>
      <c r="B56" s="21"/>
      <c r="C56" s="208"/>
      <c r="D56" s="133"/>
      <c r="E56" s="134"/>
      <c r="F56" s="116"/>
    </row>
    <row r="57" spans="1:6" x14ac:dyDescent="0.2">
      <c r="A57" s="204">
        <f>COUNT($A$7:A55)+1</f>
        <v>11</v>
      </c>
      <c r="B57" s="135" t="s">
        <v>150</v>
      </c>
      <c r="C57" s="198"/>
      <c r="D57" s="136"/>
      <c r="E57" s="137"/>
      <c r="F57" s="93"/>
    </row>
    <row r="58" spans="1:6" ht="38.25" x14ac:dyDescent="0.2">
      <c r="A58" s="85"/>
      <c r="B58" s="143" t="s">
        <v>151</v>
      </c>
      <c r="C58" s="198"/>
      <c r="D58" s="136"/>
      <c r="E58" s="137"/>
      <c r="F58" s="137"/>
    </row>
    <row r="59" spans="1:6" x14ac:dyDescent="0.2">
      <c r="A59" s="85"/>
      <c r="B59" s="153"/>
      <c r="C59" s="198"/>
      <c r="D59" s="157">
        <v>0.02</v>
      </c>
      <c r="E59" s="93"/>
      <c r="F59" s="93">
        <f>D59*(SUM(F9:F54))</f>
        <v>0</v>
      </c>
    </row>
    <row r="60" spans="1:6" x14ac:dyDescent="0.2">
      <c r="A60" s="94"/>
      <c r="B60" s="154"/>
      <c r="C60" s="207"/>
      <c r="D60" s="144"/>
      <c r="E60" s="78"/>
      <c r="F60" s="78"/>
    </row>
    <row r="61" spans="1:6" x14ac:dyDescent="0.2">
      <c r="A61" s="112"/>
      <c r="B61" s="21"/>
      <c r="C61" s="208"/>
      <c r="D61" s="133"/>
      <c r="E61" s="116"/>
      <c r="F61" s="116"/>
    </row>
    <row r="62" spans="1:6" x14ac:dyDescent="0.2">
      <c r="A62" s="204">
        <f>COUNT($A$7:A60)+1</f>
        <v>12</v>
      </c>
      <c r="B62" s="135" t="s">
        <v>220</v>
      </c>
      <c r="C62" s="198"/>
      <c r="D62" s="136"/>
      <c r="E62" s="93"/>
      <c r="F62" s="93"/>
    </row>
    <row r="63" spans="1:6" ht="38.25" x14ac:dyDescent="0.2">
      <c r="A63" s="85"/>
      <c r="B63" s="119" t="s">
        <v>221</v>
      </c>
      <c r="C63" s="198"/>
      <c r="D63" s="136"/>
      <c r="E63" s="137"/>
      <c r="F63" s="93"/>
    </row>
    <row r="64" spans="1:6" x14ac:dyDescent="0.2">
      <c r="A64" s="118"/>
      <c r="B64" s="153"/>
      <c r="C64" s="198"/>
      <c r="D64" s="157">
        <v>0.1</v>
      </c>
      <c r="E64" s="137"/>
      <c r="F64" s="93">
        <f>D64*(SUM(F9:F54))</f>
        <v>0</v>
      </c>
    </row>
    <row r="65" spans="1:6" x14ac:dyDescent="0.2">
      <c r="A65" s="209"/>
      <c r="B65" s="154"/>
      <c r="C65" s="207"/>
      <c r="D65" s="144"/>
      <c r="E65" s="78"/>
      <c r="F65" s="78"/>
    </row>
    <row r="66" spans="1:6" x14ac:dyDescent="0.2">
      <c r="A66" s="131"/>
      <c r="B66" s="160" t="s">
        <v>153</v>
      </c>
      <c r="C66" s="210"/>
      <c r="D66" s="162"/>
      <c r="E66" s="132" t="s">
        <v>12</v>
      </c>
      <c r="F66" s="63">
        <f>SUM(F9:F65)</f>
        <v>0</v>
      </c>
    </row>
  </sheetData>
  <sheetProtection algorithmName="SHA-512" hashValue="whm0aOBXC3r3dXxnXh3Tg85O0Y/9P/7yBVxWm6eHnl/RF8NatlQXpUC+mDv9sMuRH/wD1X2K7i83ohR2iS3zmw==" saltValue="/GjOxKVqHi7VYqoVk/+SD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0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SheetLayoutView="100" workbookViewId="0">
      <selection activeCell="E34" sqref="E3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211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188</v>
      </c>
      <c r="B1" s="72" t="s">
        <v>124</v>
      </c>
      <c r="C1" s="186"/>
      <c r="D1" s="187"/>
      <c r="E1" s="188"/>
      <c r="F1" s="188"/>
    </row>
    <row r="2" spans="1:6" x14ac:dyDescent="0.2">
      <c r="A2" s="14" t="s">
        <v>189</v>
      </c>
      <c r="B2" s="72" t="s">
        <v>24</v>
      </c>
      <c r="C2" s="186"/>
      <c r="D2" s="187"/>
      <c r="E2" s="188"/>
      <c r="F2" s="188"/>
    </row>
    <row r="3" spans="1:6" x14ac:dyDescent="0.2">
      <c r="A3" s="14" t="s">
        <v>179</v>
      </c>
      <c r="B3" s="72" t="s">
        <v>228</v>
      </c>
      <c r="C3" s="186"/>
      <c r="D3" s="187"/>
      <c r="E3" s="188"/>
      <c r="F3" s="188"/>
    </row>
    <row r="4" spans="1:6" x14ac:dyDescent="0.2">
      <c r="A4" s="189"/>
      <c r="B4" s="72"/>
      <c r="C4" s="186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192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195"/>
      <c r="D7" s="196"/>
      <c r="E7" s="197"/>
      <c r="F7" s="197"/>
    </row>
    <row r="8" spans="1:6" ht="25.5" x14ac:dyDescent="0.2">
      <c r="A8" s="85"/>
      <c r="B8" s="138" t="s">
        <v>192</v>
      </c>
      <c r="C8" s="198"/>
      <c r="D8" s="136"/>
      <c r="E8" s="137"/>
      <c r="F8" s="137"/>
    </row>
    <row r="9" spans="1:6" ht="14.25" x14ac:dyDescent="0.2">
      <c r="A9" s="85"/>
      <c r="B9" s="139" t="s">
        <v>193</v>
      </c>
      <c r="C9" s="199">
        <v>72</v>
      </c>
      <c r="D9" s="140" t="s">
        <v>8</v>
      </c>
      <c r="E9" s="92"/>
      <c r="F9" s="93">
        <f>C9*E9</f>
        <v>0</v>
      </c>
    </row>
    <row r="10" spans="1:6" x14ac:dyDescent="0.2">
      <c r="A10" s="85"/>
      <c r="B10" s="139"/>
      <c r="C10" s="199"/>
      <c r="D10" s="140"/>
      <c r="E10" s="140"/>
      <c r="F10" s="93"/>
    </row>
    <row r="11" spans="1:6" x14ac:dyDescent="0.2">
      <c r="A11" s="112"/>
      <c r="B11" s="202"/>
      <c r="C11" s="201"/>
      <c r="D11" s="203"/>
      <c r="E11" s="116"/>
      <c r="F11" s="116"/>
    </row>
    <row r="12" spans="1:6" ht="14.25" x14ac:dyDescent="0.2">
      <c r="A12" s="204">
        <f>COUNT($A$7:A11)+1</f>
        <v>2</v>
      </c>
      <c r="B12" s="135" t="s">
        <v>198</v>
      </c>
      <c r="C12" s="199"/>
      <c r="D12" s="136"/>
      <c r="E12" s="137"/>
      <c r="F12" s="137"/>
    </row>
    <row r="13" spans="1:6" ht="14.25" x14ac:dyDescent="0.2">
      <c r="A13" s="85"/>
      <c r="B13" s="143" t="s">
        <v>199</v>
      </c>
      <c r="C13" s="199"/>
      <c r="D13" s="136"/>
      <c r="E13" s="137"/>
      <c r="F13" s="137"/>
    </row>
    <row r="14" spans="1:6" x14ac:dyDescent="0.2">
      <c r="A14" s="85"/>
      <c r="B14" s="139" t="s">
        <v>223</v>
      </c>
      <c r="C14" s="199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200"/>
      <c r="D15" s="144"/>
      <c r="E15" s="78"/>
      <c r="F15" s="78"/>
    </row>
    <row r="16" spans="1:6" x14ac:dyDescent="0.2">
      <c r="A16" s="205"/>
      <c r="B16" s="206"/>
      <c r="C16" s="201"/>
      <c r="D16" s="133"/>
      <c r="E16" s="134"/>
      <c r="F16" s="134"/>
    </row>
    <row r="17" spans="1:6" x14ac:dyDescent="0.2">
      <c r="A17" s="204">
        <f>COUNT($A$7:A16)+1</f>
        <v>3</v>
      </c>
      <c r="B17" s="135" t="s">
        <v>200</v>
      </c>
      <c r="C17" s="199"/>
      <c r="D17" s="136"/>
      <c r="E17" s="137"/>
      <c r="F17" s="137"/>
    </row>
    <row r="18" spans="1:6" x14ac:dyDescent="0.2">
      <c r="A18" s="85"/>
      <c r="B18" s="143" t="s">
        <v>201</v>
      </c>
      <c r="C18" s="199"/>
      <c r="D18" s="136"/>
      <c r="E18" s="137"/>
      <c r="F18" s="137"/>
    </row>
    <row r="19" spans="1:6" x14ac:dyDescent="0.2">
      <c r="A19" s="85"/>
      <c r="B19" s="139" t="s">
        <v>202</v>
      </c>
      <c r="C19" s="199">
        <v>1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200"/>
      <c r="D20" s="144"/>
      <c r="E20" s="78"/>
      <c r="F20" s="78"/>
    </row>
    <row r="21" spans="1:6" x14ac:dyDescent="0.2">
      <c r="A21" s="112"/>
      <c r="B21" s="21"/>
      <c r="C21" s="201"/>
      <c r="D21" s="133"/>
      <c r="E21" s="134"/>
      <c r="F21" s="134"/>
    </row>
    <row r="22" spans="1:6" x14ac:dyDescent="0.2">
      <c r="A22" s="204">
        <f>COUNT($A$7:A21)+1</f>
        <v>4</v>
      </c>
      <c r="B22" s="135" t="s">
        <v>206</v>
      </c>
      <c r="C22" s="199"/>
      <c r="D22" s="136"/>
      <c r="E22" s="137"/>
      <c r="F22" s="137"/>
    </row>
    <row r="23" spans="1:6" x14ac:dyDescent="0.2">
      <c r="A23" s="85"/>
      <c r="B23" s="143" t="s">
        <v>207</v>
      </c>
      <c r="C23" s="199"/>
      <c r="D23" s="136"/>
      <c r="E23" s="137"/>
      <c r="F23" s="137"/>
    </row>
    <row r="24" spans="1:6" x14ac:dyDescent="0.2">
      <c r="A24" s="85"/>
      <c r="B24" s="139" t="s">
        <v>208</v>
      </c>
      <c r="C24" s="199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200"/>
      <c r="D25" s="144"/>
      <c r="E25" s="78"/>
      <c r="F25" s="78"/>
    </row>
    <row r="26" spans="1:6" x14ac:dyDescent="0.2">
      <c r="A26" s="112"/>
      <c r="B26" s="21"/>
      <c r="C26" s="201"/>
      <c r="D26" s="133"/>
      <c r="E26" s="134"/>
      <c r="F26" s="134"/>
    </row>
    <row r="27" spans="1:6" x14ac:dyDescent="0.2">
      <c r="A27" s="204">
        <f>COUNT($A$7:A26)+1</f>
        <v>5</v>
      </c>
      <c r="B27" s="135" t="s">
        <v>142</v>
      </c>
      <c r="C27" s="199"/>
      <c r="D27" s="136"/>
      <c r="E27" s="137"/>
      <c r="F27" s="137"/>
    </row>
    <row r="28" spans="1:6" ht="25.5" x14ac:dyDescent="0.2">
      <c r="A28" s="85"/>
      <c r="B28" s="143" t="s">
        <v>143</v>
      </c>
      <c r="C28" s="199"/>
      <c r="D28" s="136"/>
      <c r="E28" s="137"/>
      <c r="F28" s="137"/>
    </row>
    <row r="29" spans="1:6" x14ac:dyDescent="0.2">
      <c r="A29" s="85"/>
      <c r="B29" s="139" t="s">
        <v>208</v>
      </c>
      <c r="C29" s="199">
        <v>9</v>
      </c>
      <c r="D29" s="136" t="s">
        <v>1</v>
      </c>
      <c r="E29" s="92"/>
      <c r="F29" s="93">
        <f t="shared" ref="F29" si="2">C29*E29</f>
        <v>0</v>
      </c>
    </row>
    <row r="30" spans="1:6" x14ac:dyDescent="0.2">
      <c r="A30" s="94"/>
      <c r="B30" s="141"/>
      <c r="C30" s="200"/>
      <c r="D30" s="144"/>
      <c r="E30" s="78"/>
      <c r="F30" s="78"/>
    </row>
    <row r="31" spans="1:6" x14ac:dyDescent="0.2">
      <c r="A31" s="112"/>
      <c r="B31" s="202"/>
      <c r="C31" s="201"/>
      <c r="D31" s="133"/>
      <c r="E31" s="116"/>
      <c r="F31" s="116"/>
    </row>
    <row r="32" spans="1:6" x14ac:dyDescent="0.2">
      <c r="A32" s="204">
        <f>COUNT($A$7:A31)+1</f>
        <v>6</v>
      </c>
      <c r="B32" s="135" t="s">
        <v>212</v>
      </c>
      <c r="C32" s="199"/>
      <c r="D32" s="136"/>
      <c r="E32" s="137"/>
      <c r="F32" s="137"/>
    </row>
    <row r="33" spans="1:6" ht="25.5" x14ac:dyDescent="0.2">
      <c r="A33" s="85"/>
      <c r="B33" s="143" t="s">
        <v>213</v>
      </c>
      <c r="C33" s="199"/>
      <c r="D33" s="136"/>
      <c r="E33" s="137"/>
      <c r="F33" s="137"/>
    </row>
    <row r="34" spans="1:6" x14ac:dyDescent="0.2">
      <c r="A34" s="85"/>
      <c r="B34" s="153" t="s">
        <v>214</v>
      </c>
      <c r="C34" s="199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200"/>
      <c r="D35" s="144"/>
      <c r="E35" s="78"/>
      <c r="F35" s="78"/>
    </row>
    <row r="36" spans="1:6" x14ac:dyDescent="0.2">
      <c r="A36" s="112"/>
      <c r="B36" s="21"/>
      <c r="C36" s="201"/>
      <c r="D36" s="133"/>
      <c r="E36" s="134"/>
      <c r="F36" s="134"/>
    </row>
    <row r="37" spans="1:6" x14ac:dyDescent="0.2">
      <c r="A37" s="204">
        <f>COUNT($A$7:A34)+1</f>
        <v>7</v>
      </c>
      <c r="B37" s="135" t="s">
        <v>215</v>
      </c>
      <c r="C37" s="199"/>
      <c r="D37" s="136"/>
      <c r="E37" s="137"/>
      <c r="F37" s="137"/>
    </row>
    <row r="38" spans="1:6" ht="102" x14ac:dyDescent="0.2">
      <c r="A38" s="85"/>
      <c r="B38" s="143" t="s">
        <v>216</v>
      </c>
      <c r="C38" s="199"/>
      <c r="D38" s="136"/>
      <c r="E38" s="137"/>
      <c r="F38" s="137"/>
    </row>
    <row r="39" spans="1:6" x14ac:dyDescent="0.2">
      <c r="A39" s="85"/>
      <c r="B39" s="153"/>
      <c r="C39" s="199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200"/>
      <c r="D40" s="144"/>
      <c r="E40" s="78"/>
      <c r="F40" s="78"/>
    </row>
    <row r="41" spans="1:6" x14ac:dyDescent="0.2">
      <c r="A41" s="85"/>
      <c r="B41" s="153"/>
      <c r="C41" s="199"/>
      <c r="D41" s="136"/>
      <c r="E41" s="93"/>
      <c r="F41" s="93"/>
    </row>
    <row r="42" spans="1:6" x14ac:dyDescent="0.2">
      <c r="A42" s="204">
        <f>COUNT($A$7:A40)+1</f>
        <v>8</v>
      </c>
      <c r="B42" s="135" t="s">
        <v>217</v>
      </c>
      <c r="C42" s="199"/>
      <c r="D42" s="151"/>
      <c r="E42" s="93"/>
      <c r="F42" s="152"/>
    </row>
    <row r="43" spans="1:6" ht="25.5" x14ac:dyDescent="0.2">
      <c r="A43" s="85"/>
      <c r="B43" s="138" t="s">
        <v>218</v>
      </c>
      <c r="C43" s="199"/>
      <c r="D43" s="136"/>
      <c r="E43" s="137"/>
      <c r="F43" s="137"/>
    </row>
    <row r="44" spans="1:6" ht="14.25" x14ac:dyDescent="0.2">
      <c r="A44" s="85"/>
      <c r="B44" s="139" t="s">
        <v>197</v>
      </c>
      <c r="C44" s="199">
        <v>4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41"/>
      <c r="C45" s="200"/>
      <c r="D45" s="142"/>
      <c r="E45" s="78"/>
      <c r="F45" s="78"/>
    </row>
    <row r="46" spans="1:6" x14ac:dyDescent="0.2">
      <c r="A46" s="112"/>
      <c r="B46" s="21"/>
      <c r="C46" s="208"/>
      <c r="D46" s="133"/>
      <c r="E46" s="116"/>
      <c r="F46" s="116"/>
    </row>
    <row r="47" spans="1:6" x14ac:dyDescent="0.2">
      <c r="A47" s="204">
        <f>COUNT($A$7:A45)+1</f>
        <v>9</v>
      </c>
      <c r="B47" s="135" t="s">
        <v>147</v>
      </c>
      <c r="C47" s="198"/>
      <c r="D47" s="136"/>
      <c r="E47" s="137"/>
      <c r="F47" s="93"/>
    </row>
    <row r="48" spans="1:6" ht="25.5" x14ac:dyDescent="0.2">
      <c r="A48" s="85"/>
      <c r="B48" s="143" t="s">
        <v>133</v>
      </c>
      <c r="C48" s="198"/>
      <c r="D48" s="136"/>
      <c r="E48" s="137"/>
      <c r="F48" s="93"/>
    </row>
    <row r="49" spans="1:6" ht="14.25" x14ac:dyDescent="0.2">
      <c r="A49" s="85"/>
      <c r="B49" s="153"/>
      <c r="C49" s="198">
        <v>72</v>
      </c>
      <c r="D49" s="140" t="s">
        <v>8</v>
      </c>
      <c r="E49" s="92"/>
      <c r="F49" s="93">
        <f>C49*E49</f>
        <v>0</v>
      </c>
    </row>
    <row r="50" spans="1:6" x14ac:dyDescent="0.2">
      <c r="A50" s="94"/>
      <c r="B50" s="154"/>
      <c r="C50" s="207"/>
      <c r="D50" s="144"/>
      <c r="E50" s="156"/>
      <c r="F50" s="78"/>
    </row>
    <row r="51" spans="1:6" x14ac:dyDescent="0.2">
      <c r="A51" s="112"/>
      <c r="B51" s="21"/>
      <c r="C51" s="208"/>
      <c r="D51" s="133"/>
      <c r="E51" s="134"/>
      <c r="F51" s="116"/>
    </row>
    <row r="52" spans="1:6" x14ac:dyDescent="0.2">
      <c r="A52" s="204">
        <f>COUNT($A$7:A50)+1</f>
        <v>10</v>
      </c>
      <c r="B52" s="135" t="s">
        <v>150</v>
      </c>
      <c r="C52" s="198"/>
      <c r="D52" s="136"/>
      <c r="E52" s="137"/>
      <c r="F52" s="93"/>
    </row>
    <row r="53" spans="1:6" ht="38.25" x14ac:dyDescent="0.2">
      <c r="A53" s="85"/>
      <c r="B53" s="143" t="s">
        <v>151</v>
      </c>
      <c r="C53" s="198"/>
      <c r="D53" s="136"/>
      <c r="E53" s="137"/>
      <c r="F53" s="137"/>
    </row>
    <row r="54" spans="1:6" x14ac:dyDescent="0.2">
      <c r="A54" s="85"/>
      <c r="B54" s="153"/>
      <c r="C54" s="198"/>
      <c r="D54" s="157">
        <v>0.02</v>
      </c>
      <c r="E54" s="93"/>
      <c r="F54" s="93">
        <f>D54*(SUM(F9:F49))</f>
        <v>0</v>
      </c>
    </row>
    <row r="55" spans="1:6" x14ac:dyDescent="0.2">
      <c r="A55" s="94"/>
      <c r="B55" s="154"/>
      <c r="C55" s="207"/>
      <c r="D55" s="144"/>
      <c r="E55" s="78"/>
      <c r="F55" s="78"/>
    </row>
    <row r="56" spans="1:6" x14ac:dyDescent="0.2">
      <c r="A56" s="112"/>
      <c r="B56" s="21"/>
      <c r="C56" s="208"/>
      <c r="D56" s="133"/>
      <c r="E56" s="116"/>
      <c r="F56" s="116"/>
    </row>
    <row r="57" spans="1:6" x14ac:dyDescent="0.2">
      <c r="A57" s="204">
        <f>COUNT($A$7:A55)+1</f>
        <v>11</v>
      </c>
      <c r="B57" s="135" t="s">
        <v>220</v>
      </c>
      <c r="C57" s="198"/>
      <c r="D57" s="136"/>
      <c r="E57" s="93"/>
      <c r="F57" s="93"/>
    </row>
    <row r="58" spans="1:6" ht="38.25" x14ac:dyDescent="0.2">
      <c r="A58" s="85"/>
      <c r="B58" s="119" t="s">
        <v>221</v>
      </c>
      <c r="C58" s="198"/>
      <c r="D58" s="136"/>
      <c r="E58" s="137"/>
      <c r="F58" s="93"/>
    </row>
    <row r="59" spans="1:6" x14ac:dyDescent="0.2">
      <c r="A59" s="118"/>
      <c r="B59" s="153"/>
      <c r="C59" s="198"/>
      <c r="D59" s="157">
        <v>0.1</v>
      </c>
      <c r="E59" s="137"/>
      <c r="F59" s="93">
        <f>D59*(SUM(F9:F49))</f>
        <v>0</v>
      </c>
    </row>
    <row r="60" spans="1:6" x14ac:dyDescent="0.2">
      <c r="A60" s="209"/>
      <c r="B60" s="154"/>
      <c r="C60" s="207"/>
      <c r="D60" s="144"/>
      <c r="E60" s="78"/>
      <c r="F60" s="78"/>
    </row>
    <row r="61" spans="1:6" x14ac:dyDescent="0.2">
      <c r="A61" s="131"/>
      <c r="B61" s="160" t="s">
        <v>153</v>
      </c>
      <c r="C61" s="210"/>
      <c r="D61" s="162"/>
      <c r="E61" s="132" t="s">
        <v>12</v>
      </c>
      <c r="F61" s="63">
        <f>SUM(F9:F60)</f>
        <v>0</v>
      </c>
    </row>
  </sheetData>
  <sheetProtection algorithmName="SHA-512" hashValue="frWoANk34P/swvqOuvOCXCfEzOYyoNOpnJuuztDMUDZ/R4RSMkxddFAHS5+aScfNSfxmgv8Pl3mcRxrIPIClKw==" saltValue="c/t/68Zv5iyj0Xm0GUDhU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0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Normal="100" zoomScaleSheetLayoutView="100" workbookViewId="0">
      <selection activeCell="M39" sqref="M39"/>
    </sheetView>
  </sheetViews>
  <sheetFormatPr defaultColWidth="9" defaultRowHeight="12.75" x14ac:dyDescent="0.2"/>
  <cols>
    <col min="1" max="1" width="5.7109375" style="67" customWidth="1"/>
    <col min="2" max="2" width="50.7109375" style="68" customWidth="1"/>
    <col min="3" max="3" width="7.7109375" style="211" customWidth="1"/>
    <col min="4" max="4" width="4.7109375" style="70" customWidth="1"/>
    <col min="5" max="5" width="11.7109375" style="71" customWidth="1"/>
    <col min="6" max="6" width="12.7109375" style="71" customWidth="1"/>
    <col min="7" max="256" width="9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" style="60"/>
  </cols>
  <sheetData>
    <row r="1" spans="1:7" x14ac:dyDescent="0.2">
      <c r="A1" s="14" t="s">
        <v>188</v>
      </c>
      <c r="B1" s="57" t="s">
        <v>124</v>
      </c>
      <c r="C1" s="186"/>
      <c r="D1" s="57"/>
      <c r="E1" s="59"/>
      <c r="F1" s="59"/>
    </row>
    <row r="2" spans="1:7" x14ac:dyDescent="0.2">
      <c r="A2" s="14" t="s">
        <v>189</v>
      </c>
      <c r="B2" s="57" t="s">
        <v>24</v>
      </c>
      <c r="C2" s="186"/>
      <c r="D2" s="57"/>
      <c r="E2" s="59"/>
      <c r="F2" s="59"/>
    </row>
    <row r="3" spans="1:7" x14ac:dyDescent="0.2">
      <c r="A3" s="14" t="s">
        <v>185</v>
      </c>
      <c r="B3" s="57" t="s">
        <v>160</v>
      </c>
      <c r="C3" s="186"/>
      <c r="D3" s="57"/>
      <c r="E3" s="59"/>
      <c r="F3" s="59"/>
    </row>
    <row r="4" spans="1:7" x14ac:dyDescent="0.2">
      <c r="A4" s="189"/>
      <c r="B4" s="57"/>
      <c r="C4" s="186"/>
      <c r="D4" s="57"/>
      <c r="E4" s="59"/>
      <c r="F4" s="59"/>
    </row>
    <row r="5" spans="1:7" s="19" customFormat="1" ht="76.5" x14ac:dyDescent="0.2">
      <c r="A5" s="46" t="s">
        <v>0</v>
      </c>
      <c r="B5" s="73" t="s">
        <v>7</v>
      </c>
      <c r="C5" s="48" t="s">
        <v>5</v>
      </c>
      <c r="D5" s="75" t="s">
        <v>6</v>
      </c>
      <c r="E5" s="49" t="s">
        <v>9</v>
      </c>
      <c r="F5" s="49" t="s">
        <v>10</v>
      </c>
    </row>
    <row r="6" spans="1:7" s="84" customFormat="1" x14ac:dyDescent="0.2">
      <c r="A6" s="79">
        <v>1</v>
      </c>
      <c r="B6" s="80"/>
      <c r="C6" s="81"/>
      <c r="D6" s="82"/>
      <c r="E6" s="83"/>
      <c r="F6" s="83"/>
    </row>
    <row r="7" spans="1:7" x14ac:dyDescent="0.2">
      <c r="A7" s="212"/>
      <c r="B7" s="213" t="s">
        <v>160</v>
      </c>
      <c r="C7" s="214">
        <v>16</v>
      </c>
      <c r="D7" s="215" t="s">
        <v>1</v>
      </c>
      <c r="E7" s="320">
        <f>F9/C7</f>
        <v>0</v>
      </c>
      <c r="F7" s="216">
        <f>C7*E7</f>
        <v>0</v>
      </c>
      <c r="G7" s="217"/>
    </row>
    <row r="8" spans="1:7" x14ac:dyDescent="0.2">
      <c r="A8" s="218"/>
      <c r="B8" s="215"/>
      <c r="C8" s="219"/>
      <c r="D8" s="215"/>
      <c r="E8" s="220"/>
      <c r="F8" s="221"/>
      <c r="G8" s="217"/>
    </row>
    <row r="9" spans="1:7" x14ac:dyDescent="0.2">
      <c r="A9" s="222"/>
      <c r="B9" s="223" t="s">
        <v>229</v>
      </c>
      <c r="C9" s="224"/>
      <c r="D9" s="225"/>
      <c r="E9" s="226"/>
      <c r="F9" s="226">
        <f>SUM(F11:F58)</f>
        <v>0</v>
      </c>
      <c r="G9" s="217"/>
    </row>
    <row r="10" spans="1:7" x14ac:dyDescent="0.2">
      <c r="A10" s="227"/>
      <c r="B10" s="228"/>
      <c r="C10" s="229"/>
      <c r="D10" s="230"/>
      <c r="E10" s="231"/>
      <c r="F10" s="231"/>
    </row>
    <row r="11" spans="1:7" x14ac:dyDescent="0.2">
      <c r="A11" s="85">
        <f>COUNT(A6+1)</f>
        <v>1</v>
      </c>
      <c r="B11" s="86" t="s">
        <v>191</v>
      </c>
      <c r="C11" s="232"/>
      <c r="D11" s="61"/>
      <c r="E11" s="64"/>
      <c r="F11" s="64"/>
    </row>
    <row r="12" spans="1:7" ht="25.5" x14ac:dyDescent="0.2">
      <c r="A12" s="85"/>
      <c r="B12" s="87" t="s">
        <v>192</v>
      </c>
      <c r="C12" s="198"/>
      <c r="D12" s="89"/>
      <c r="E12" s="90"/>
      <c r="F12" s="90"/>
    </row>
    <row r="13" spans="1:7" ht="14.25" x14ac:dyDescent="0.2">
      <c r="A13" s="85"/>
      <c r="B13" s="139" t="s">
        <v>193</v>
      </c>
      <c r="C13" s="199">
        <v>84</v>
      </c>
      <c r="D13" s="140" t="s">
        <v>8</v>
      </c>
      <c r="E13" s="92"/>
      <c r="F13" s="93">
        <f>C13*E13</f>
        <v>0</v>
      </c>
    </row>
    <row r="14" spans="1:7" x14ac:dyDescent="0.2">
      <c r="A14" s="94"/>
      <c r="B14" s="95"/>
      <c r="C14" s="200"/>
      <c r="D14" s="76"/>
      <c r="E14" s="78"/>
      <c r="F14" s="78"/>
    </row>
    <row r="15" spans="1:7" x14ac:dyDescent="0.2">
      <c r="A15" s="205"/>
      <c r="B15" s="206"/>
      <c r="C15" s="201"/>
      <c r="D15" s="133"/>
      <c r="E15" s="134"/>
      <c r="F15" s="134"/>
    </row>
    <row r="16" spans="1:7" x14ac:dyDescent="0.2">
      <c r="A16" s="204">
        <f>COUNT($A$7:A15)+1</f>
        <v>2</v>
      </c>
      <c r="B16" s="135" t="s">
        <v>200</v>
      </c>
      <c r="C16" s="199"/>
      <c r="D16" s="136"/>
      <c r="E16" s="137"/>
      <c r="F16" s="137"/>
    </row>
    <row r="17" spans="1:6" x14ac:dyDescent="0.2">
      <c r="A17" s="85"/>
      <c r="B17" s="143" t="s">
        <v>201</v>
      </c>
      <c r="C17" s="199"/>
      <c r="D17" s="136"/>
      <c r="E17" s="137"/>
      <c r="F17" s="137"/>
    </row>
    <row r="18" spans="1:6" x14ac:dyDescent="0.2">
      <c r="A18" s="85"/>
      <c r="B18" s="139" t="s">
        <v>202</v>
      </c>
      <c r="C18" s="199">
        <v>12</v>
      </c>
      <c r="D18" s="136" t="s">
        <v>1</v>
      </c>
      <c r="E18" s="92"/>
      <c r="F18" s="93">
        <f t="shared" ref="F18" si="0">C18*E18</f>
        <v>0</v>
      </c>
    </row>
    <row r="19" spans="1:6" x14ac:dyDescent="0.2">
      <c r="A19" s="94"/>
      <c r="B19" s="141"/>
      <c r="C19" s="200"/>
      <c r="D19" s="144"/>
      <c r="E19" s="78"/>
      <c r="F19" s="78"/>
    </row>
    <row r="20" spans="1:6" x14ac:dyDescent="0.2">
      <c r="A20" s="112"/>
      <c r="B20" s="120"/>
      <c r="C20" s="201"/>
      <c r="D20" s="114"/>
      <c r="E20" s="115"/>
      <c r="F20" s="121"/>
    </row>
    <row r="21" spans="1:6" x14ac:dyDescent="0.2">
      <c r="A21" s="85">
        <f>COUNT($A$11:A20)+1</f>
        <v>3</v>
      </c>
      <c r="B21" s="86" t="s">
        <v>210</v>
      </c>
      <c r="C21" s="199"/>
      <c r="D21" s="89"/>
      <c r="E21" s="117"/>
      <c r="F21" s="90"/>
    </row>
    <row r="22" spans="1:6" ht="25.5" x14ac:dyDescent="0.2">
      <c r="A22" s="85"/>
      <c r="B22" s="119" t="s">
        <v>230</v>
      </c>
      <c r="C22" s="199"/>
      <c r="D22" s="89"/>
      <c r="E22" s="117"/>
      <c r="F22" s="90"/>
    </row>
    <row r="23" spans="1:6" x14ac:dyDescent="0.2">
      <c r="A23" s="85"/>
      <c r="B23" s="122" t="s">
        <v>205</v>
      </c>
      <c r="C23" s="199">
        <v>4</v>
      </c>
      <c r="D23" s="89" t="s">
        <v>1</v>
      </c>
      <c r="E23" s="92"/>
      <c r="F23" s="93">
        <f>C23*E23</f>
        <v>0</v>
      </c>
    </row>
    <row r="24" spans="1:6" x14ac:dyDescent="0.2">
      <c r="A24" s="94"/>
      <c r="B24" s="95"/>
      <c r="C24" s="200"/>
      <c r="D24" s="76"/>
      <c r="E24" s="78"/>
      <c r="F24" s="78"/>
    </row>
    <row r="25" spans="1:6" x14ac:dyDescent="0.2">
      <c r="A25" s="112"/>
      <c r="B25" s="202"/>
      <c r="C25" s="201"/>
      <c r="D25" s="133"/>
      <c r="E25" s="116"/>
      <c r="F25" s="116"/>
    </row>
    <row r="26" spans="1:6" x14ac:dyDescent="0.2">
      <c r="A26" s="204">
        <f>COUNT($A$7:A25)+1</f>
        <v>4</v>
      </c>
      <c r="B26" s="135" t="s">
        <v>225</v>
      </c>
      <c r="C26" s="199"/>
      <c r="D26" s="136"/>
      <c r="E26" s="137"/>
      <c r="F26" s="137"/>
    </row>
    <row r="27" spans="1:6" ht="38.25" x14ac:dyDescent="0.2">
      <c r="A27" s="85"/>
      <c r="B27" s="143" t="s">
        <v>224</v>
      </c>
      <c r="C27" s="199"/>
      <c r="D27" s="136"/>
      <c r="E27" s="137"/>
      <c r="F27" s="137"/>
    </row>
    <row r="28" spans="1:6" x14ac:dyDescent="0.2">
      <c r="A28" s="85"/>
      <c r="B28" s="139" t="s">
        <v>223</v>
      </c>
      <c r="C28" s="199">
        <v>16</v>
      </c>
      <c r="D28" s="136" t="s">
        <v>1</v>
      </c>
      <c r="E28" s="92"/>
      <c r="F28" s="93">
        <f>C28*E28</f>
        <v>0</v>
      </c>
    </row>
    <row r="29" spans="1:6" x14ac:dyDescent="0.2">
      <c r="A29" s="94"/>
      <c r="B29" s="141"/>
      <c r="C29" s="200"/>
      <c r="D29" s="144"/>
      <c r="E29" s="78"/>
      <c r="F29" s="78"/>
    </row>
    <row r="30" spans="1:6" x14ac:dyDescent="0.2">
      <c r="A30" s="112"/>
      <c r="B30" s="120" t="s">
        <v>132</v>
      </c>
      <c r="C30" s="201"/>
      <c r="D30" s="114"/>
      <c r="E30" s="115"/>
      <c r="F30" s="121"/>
    </row>
    <row r="31" spans="1:6" x14ac:dyDescent="0.2">
      <c r="A31" s="85">
        <f>COUNT($A$11:A30)+1</f>
        <v>5</v>
      </c>
      <c r="B31" s="86" t="s">
        <v>142</v>
      </c>
      <c r="C31" s="199"/>
      <c r="D31" s="89"/>
      <c r="E31" s="117"/>
      <c r="F31" s="90"/>
    </row>
    <row r="32" spans="1:6" ht="25.5" x14ac:dyDescent="0.2">
      <c r="A32" s="85"/>
      <c r="B32" s="119" t="s">
        <v>143</v>
      </c>
      <c r="C32" s="199"/>
      <c r="D32" s="89"/>
      <c r="E32" s="117"/>
      <c r="F32" s="90"/>
    </row>
    <row r="33" spans="1:6" x14ac:dyDescent="0.2">
      <c r="A33" s="85"/>
      <c r="B33" s="139" t="s">
        <v>208</v>
      </c>
      <c r="C33" s="199">
        <v>84</v>
      </c>
      <c r="D33" s="136" t="s">
        <v>1</v>
      </c>
      <c r="E33" s="92"/>
      <c r="F33" s="93">
        <f t="shared" ref="F33" si="1">C33*E33</f>
        <v>0</v>
      </c>
    </row>
    <row r="34" spans="1:6" x14ac:dyDescent="0.2">
      <c r="A34" s="94"/>
      <c r="B34" s="95"/>
      <c r="C34" s="200"/>
      <c r="D34" s="76"/>
      <c r="E34" s="78"/>
      <c r="F34" s="78"/>
    </row>
    <row r="35" spans="1:6" x14ac:dyDescent="0.2">
      <c r="A35" s="112"/>
      <c r="B35" s="202"/>
      <c r="C35" s="201"/>
      <c r="D35" s="133"/>
      <c r="E35" s="116"/>
      <c r="F35" s="116"/>
    </row>
    <row r="36" spans="1:6" x14ac:dyDescent="0.2">
      <c r="A36" s="204">
        <f>COUNT($A$7:A35)+1</f>
        <v>6</v>
      </c>
      <c r="B36" s="135" t="s">
        <v>212</v>
      </c>
      <c r="C36" s="199"/>
      <c r="D36" s="136"/>
      <c r="E36" s="137"/>
      <c r="F36" s="137"/>
    </row>
    <row r="37" spans="1:6" ht="25.5" x14ac:dyDescent="0.2">
      <c r="A37" s="85"/>
      <c r="B37" s="143" t="s">
        <v>213</v>
      </c>
      <c r="C37" s="199"/>
      <c r="D37" s="136"/>
      <c r="E37" s="137"/>
      <c r="F37" s="137"/>
    </row>
    <row r="38" spans="1:6" x14ac:dyDescent="0.2">
      <c r="A38" s="85"/>
      <c r="B38" s="153" t="s">
        <v>214</v>
      </c>
      <c r="C38" s="199">
        <v>16</v>
      </c>
      <c r="D38" s="136" t="s">
        <v>1</v>
      </c>
      <c r="E38" s="92"/>
      <c r="F38" s="93">
        <f>C38*E38</f>
        <v>0</v>
      </c>
    </row>
    <row r="39" spans="1:6" x14ac:dyDescent="0.2">
      <c r="A39" s="94"/>
      <c r="B39" s="154"/>
      <c r="C39" s="200"/>
      <c r="D39" s="144"/>
      <c r="E39" s="78"/>
      <c r="F39" s="78"/>
    </row>
    <row r="40" spans="1:6" x14ac:dyDescent="0.2">
      <c r="A40" s="112"/>
      <c r="B40" s="113"/>
      <c r="C40" s="201"/>
      <c r="D40" s="114"/>
      <c r="E40" s="115"/>
      <c r="F40" s="116"/>
    </row>
    <row r="41" spans="1:6" x14ac:dyDescent="0.2">
      <c r="A41" s="85">
        <f>COUNT($A$11:A40)+1</f>
        <v>7</v>
      </c>
      <c r="B41" s="102" t="s">
        <v>206</v>
      </c>
      <c r="C41" s="199"/>
      <c r="D41" s="103"/>
      <c r="E41" s="23"/>
      <c r="F41" s="23"/>
    </row>
    <row r="42" spans="1:6" x14ac:dyDescent="0.2">
      <c r="A42" s="85"/>
      <c r="B42" s="119" t="s">
        <v>207</v>
      </c>
      <c r="C42" s="199"/>
      <c r="D42" s="103"/>
      <c r="E42" s="104"/>
      <c r="F42" s="105"/>
    </row>
    <row r="43" spans="1:6" x14ac:dyDescent="0.2">
      <c r="A43" s="85"/>
      <c r="B43" s="106" t="s">
        <v>223</v>
      </c>
      <c r="C43" s="199">
        <v>16</v>
      </c>
      <c r="D43" s="103" t="s">
        <v>1</v>
      </c>
      <c r="E43" s="92"/>
      <c r="F43" s="23">
        <f>C43*E43</f>
        <v>0</v>
      </c>
    </row>
    <row r="44" spans="1:6" x14ac:dyDescent="0.2">
      <c r="A44" s="94"/>
      <c r="B44" s="108"/>
      <c r="C44" s="200"/>
      <c r="D44" s="109"/>
      <c r="E44" s="78"/>
      <c r="F44" s="35"/>
    </row>
    <row r="45" spans="1:6" x14ac:dyDescent="0.2">
      <c r="A45" s="112"/>
      <c r="B45" s="110"/>
      <c r="C45" s="201"/>
      <c r="D45" s="98"/>
      <c r="E45" s="100"/>
      <c r="F45" s="100"/>
    </row>
    <row r="46" spans="1:6" x14ac:dyDescent="0.2">
      <c r="A46" s="85">
        <f>COUNT($A$11:A44)+1</f>
        <v>8</v>
      </c>
      <c r="B46" s="86" t="s">
        <v>79</v>
      </c>
      <c r="C46" s="199"/>
      <c r="D46" s="89"/>
      <c r="E46" s="90"/>
      <c r="F46" s="90"/>
    </row>
    <row r="47" spans="1:6" ht="38.25" x14ac:dyDescent="0.2">
      <c r="A47" s="85"/>
      <c r="B47" s="123" t="s">
        <v>231</v>
      </c>
      <c r="C47" s="199"/>
      <c r="D47" s="89"/>
      <c r="E47" s="90"/>
      <c r="F47" s="90"/>
    </row>
    <row r="48" spans="1:6" x14ac:dyDescent="0.2">
      <c r="A48" s="85"/>
      <c r="B48" s="91"/>
      <c r="C48" s="199">
        <v>16</v>
      </c>
      <c r="D48" s="89" t="s">
        <v>1</v>
      </c>
      <c r="E48" s="92"/>
      <c r="F48" s="93">
        <f>C48*E48</f>
        <v>0</v>
      </c>
    </row>
    <row r="49" spans="1:6" x14ac:dyDescent="0.2">
      <c r="A49" s="94"/>
      <c r="B49" s="127"/>
      <c r="C49" s="200"/>
      <c r="D49" s="76"/>
      <c r="E49" s="78"/>
      <c r="F49" s="78"/>
    </row>
    <row r="50" spans="1:6" x14ac:dyDescent="0.2">
      <c r="A50" s="112"/>
      <c r="B50" s="120"/>
      <c r="C50" s="208"/>
      <c r="D50" s="114"/>
      <c r="E50" s="121"/>
      <c r="F50" s="121"/>
    </row>
    <row r="51" spans="1:6" x14ac:dyDescent="0.2">
      <c r="A51" s="85">
        <f>COUNT($A$11:A50)+1</f>
        <v>9</v>
      </c>
      <c r="B51" s="86" t="s">
        <v>134</v>
      </c>
      <c r="C51" s="198"/>
      <c r="D51" s="89"/>
      <c r="E51" s="90"/>
      <c r="F51" s="90"/>
    </row>
    <row r="52" spans="1:6" ht="25.5" x14ac:dyDescent="0.2">
      <c r="A52" s="85"/>
      <c r="B52" s="123" t="s">
        <v>135</v>
      </c>
      <c r="C52" s="198"/>
      <c r="D52" s="89"/>
      <c r="E52" s="90"/>
      <c r="F52" s="90"/>
    </row>
    <row r="53" spans="1:6" x14ac:dyDescent="0.2">
      <c r="A53" s="85"/>
      <c r="B53" s="91"/>
      <c r="C53" s="233"/>
      <c r="D53" s="126">
        <v>0.03</v>
      </c>
      <c r="E53" s="90"/>
      <c r="F53" s="93">
        <f>D53*(SUM(F14:F48))</f>
        <v>0</v>
      </c>
    </row>
    <row r="54" spans="1:6" x14ac:dyDescent="0.2">
      <c r="A54" s="94"/>
      <c r="B54" s="127"/>
      <c r="C54" s="234"/>
      <c r="D54" s="129"/>
      <c r="E54" s="130"/>
      <c r="F54" s="78"/>
    </row>
    <row r="55" spans="1:6" x14ac:dyDescent="0.2">
      <c r="A55" s="112"/>
      <c r="B55" s="120"/>
      <c r="C55" s="208"/>
      <c r="D55" s="114"/>
      <c r="E55" s="121"/>
      <c r="F55" s="121"/>
    </row>
    <row r="56" spans="1:6" x14ac:dyDescent="0.2">
      <c r="A56" s="204">
        <f>COUNT($A$11:A55)+1</f>
        <v>10</v>
      </c>
      <c r="B56" s="86" t="s">
        <v>16</v>
      </c>
      <c r="C56" s="198"/>
      <c r="D56" s="89"/>
      <c r="E56" s="90"/>
      <c r="F56" s="90"/>
    </row>
    <row r="57" spans="1:6" ht="38.25" x14ac:dyDescent="0.2">
      <c r="A57" s="85"/>
      <c r="B57" s="123" t="s">
        <v>221</v>
      </c>
      <c r="C57" s="198"/>
      <c r="D57" s="89"/>
      <c r="E57" s="90"/>
      <c r="F57" s="93"/>
    </row>
    <row r="58" spans="1:6" x14ac:dyDescent="0.2">
      <c r="A58" s="118"/>
      <c r="B58" s="91"/>
      <c r="C58" s="233"/>
      <c r="D58" s="126">
        <v>0.1</v>
      </c>
      <c r="E58" s="90"/>
      <c r="F58" s="93">
        <f>D58*(SUM(F14:F48))</f>
        <v>0</v>
      </c>
    </row>
    <row r="59" spans="1:6" x14ac:dyDescent="0.2">
      <c r="A59" s="209"/>
      <c r="B59" s="127"/>
      <c r="C59" s="207"/>
      <c r="D59" s="76"/>
      <c r="E59" s="130"/>
      <c r="F59" s="130"/>
    </row>
  </sheetData>
  <sheetProtection algorithmName="SHA-512" hashValue="T5pG+a1gRFeze3yeUcw1picbAApaAnaOWnH7TsHEcOf1+sL6QPFOeEthVOZk2nPqy6o4m5XLlqbXR1ZuaNDFsg==" saltValue="6uMrO7TuRgiOVycmpwNwoA==" spinCount="100000" sheet="1" formatCells="0" formatColumns="0" formatRows="0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4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showGridLines="0" view="pageLayout" zoomScaleNormal="100" zoomScaleSheetLayoutView="100" workbookViewId="0">
      <selection activeCell="G6" sqref="G6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65" t="s">
        <v>232</v>
      </c>
      <c r="B2" s="465"/>
      <c r="C2" s="465"/>
      <c r="D2" s="465"/>
      <c r="E2" s="465"/>
      <c r="F2" s="465"/>
      <c r="G2" s="465"/>
    </row>
    <row r="3" spans="1:7" ht="15" customHeight="1" x14ac:dyDescent="0.2">
      <c r="A3" s="322" t="s">
        <v>233</v>
      </c>
      <c r="B3" s="323"/>
      <c r="C3" s="323"/>
      <c r="D3" s="323"/>
      <c r="E3" s="323"/>
      <c r="F3" s="13"/>
      <c r="G3" s="13"/>
    </row>
    <row r="4" spans="1:7" ht="15" customHeight="1" x14ac:dyDescent="0.2">
      <c r="A4" s="491"/>
      <c r="B4" s="491"/>
      <c r="C4" s="491"/>
      <c r="D4" s="491"/>
      <c r="E4" s="491"/>
      <c r="F4" s="491"/>
      <c r="G4" s="491"/>
    </row>
    <row r="5" spans="1:7" ht="25.5" x14ac:dyDescent="0.2">
      <c r="A5" s="6" t="s">
        <v>17</v>
      </c>
      <c r="B5" s="468" t="s">
        <v>24</v>
      </c>
      <c r="C5" s="468"/>
      <c r="D5" s="468"/>
      <c r="E5" s="468"/>
      <c r="F5" s="468"/>
      <c r="G5" s="375" t="s">
        <v>18</v>
      </c>
    </row>
    <row r="6" spans="1:7" x14ac:dyDescent="0.2">
      <c r="A6" s="165" t="s">
        <v>155</v>
      </c>
      <c r="B6" s="484" t="s">
        <v>664</v>
      </c>
      <c r="C6" s="485"/>
      <c r="D6" s="485"/>
      <c r="E6" s="485"/>
      <c r="F6" s="487"/>
      <c r="G6" s="324">
        <f>G7+G8+G9</f>
        <v>0</v>
      </c>
    </row>
    <row r="7" spans="1:7" x14ac:dyDescent="0.2">
      <c r="A7" s="165" t="s">
        <v>157</v>
      </c>
      <c r="B7" s="488" t="s">
        <v>234</v>
      </c>
      <c r="C7" s="488"/>
      <c r="D7" s="488"/>
      <c r="E7" s="488"/>
      <c r="F7" s="488"/>
      <c r="G7" s="236">
        <f>G18</f>
        <v>0</v>
      </c>
    </row>
    <row r="8" spans="1:7" x14ac:dyDescent="0.2">
      <c r="A8" s="167" t="s">
        <v>235</v>
      </c>
      <c r="B8" s="484" t="s">
        <v>236</v>
      </c>
      <c r="C8" s="485"/>
      <c r="D8" s="485"/>
      <c r="E8" s="485"/>
      <c r="F8" s="485"/>
      <c r="G8" s="236">
        <f>G25</f>
        <v>0</v>
      </c>
    </row>
    <row r="9" spans="1:7" ht="12.95" customHeight="1" x14ac:dyDescent="0.2">
      <c r="A9" s="368" t="s">
        <v>235</v>
      </c>
      <c r="B9" s="484" t="s">
        <v>667</v>
      </c>
      <c r="C9" s="485"/>
      <c r="D9" s="485"/>
      <c r="E9" s="485"/>
      <c r="F9" s="485"/>
      <c r="G9" s="369">
        <f>G30</f>
        <v>0</v>
      </c>
    </row>
    <row r="10" spans="1:7" x14ac:dyDescent="0.2">
      <c r="A10" s="165" t="s">
        <v>237</v>
      </c>
      <c r="B10" s="484" t="s">
        <v>238</v>
      </c>
      <c r="C10" s="485"/>
      <c r="D10" s="485"/>
      <c r="E10" s="485"/>
      <c r="F10" s="485"/>
      <c r="G10" s="236">
        <f>G8/3</f>
        <v>0</v>
      </c>
    </row>
    <row r="11" spans="1:7" ht="13.5" thickBot="1" x14ac:dyDescent="0.25">
      <c r="A11" s="168"/>
      <c r="B11" s="169"/>
      <c r="C11" s="170"/>
      <c r="D11" s="170"/>
      <c r="E11" s="170"/>
      <c r="F11" s="170"/>
      <c r="G11" s="237"/>
    </row>
    <row r="12" spans="1:7" x14ac:dyDescent="0.2">
      <c r="A12" s="174"/>
      <c r="B12" s="174"/>
      <c r="C12" s="174"/>
      <c r="D12" s="174"/>
      <c r="E12" s="174"/>
      <c r="F12" s="174"/>
      <c r="G12" s="174"/>
    </row>
    <row r="13" spans="1:7" ht="15.75" x14ac:dyDescent="0.25">
      <c r="A13" s="12" t="s">
        <v>239</v>
      </c>
      <c r="B13" s="10"/>
      <c r="C13" s="11"/>
      <c r="D13" s="11"/>
      <c r="E13" s="10"/>
      <c r="F13" s="10"/>
      <c r="G13" s="9"/>
    </row>
    <row r="14" spans="1:7" x14ac:dyDescent="0.2">
      <c r="A14" s="479" t="s">
        <v>234</v>
      </c>
      <c r="B14" s="480"/>
      <c r="C14" s="480"/>
      <c r="D14" s="480"/>
      <c r="E14" s="480"/>
      <c r="F14" s="480"/>
      <c r="G14" s="481"/>
    </row>
    <row r="15" spans="1:7" ht="25.5" x14ac:dyDescent="0.2">
      <c r="A15" s="482" t="s">
        <v>14</v>
      </c>
      <c r="B15" s="474" t="s">
        <v>240</v>
      </c>
      <c r="C15" s="475"/>
      <c r="D15" s="482" t="s">
        <v>163</v>
      </c>
      <c r="E15" s="482" t="s">
        <v>164</v>
      </c>
      <c r="F15" s="374" t="s">
        <v>165</v>
      </c>
      <c r="G15" s="374" t="s">
        <v>3</v>
      </c>
    </row>
    <row r="16" spans="1:7" x14ac:dyDescent="0.2">
      <c r="A16" s="483"/>
      <c r="B16" s="476"/>
      <c r="C16" s="477"/>
      <c r="D16" s="483"/>
      <c r="E16" s="483"/>
      <c r="F16" s="2" t="s">
        <v>4</v>
      </c>
      <c r="G16" s="2" t="s">
        <v>11</v>
      </c>
    </row>
    <row r="17" spans="1:7" x14ac:dyDescent="0.2">
      <c r="A17" s="3" t="s">
        <v>127</v>
      </c>
      <c r="B17" s="471" t="s">
        <v>241</v>
      </c>
      <c r="C17" s="472"/>
      <c r="D17" s="177" t="s">
        <v>168</v>
      </c>
      <c r="E17" s="177" t="s">
        <v>176</v>
      </c>
      <c r="F17" s="8">
        <v>50</v>
      </c>
      <c r="G17" s="4">
        <f>'N-18013_SD'!F101</f>
        <v>0</v>
      </c>
    </row>
    <row r="18" spans="1:7" x14ac:dyDescent="0.2">
      <c r="A18" s="473" t="s">
        <v>242</v>
      </c>
      <c r="B18" s="473"/>
      <c r="C18" s="473"/>
      <c r="D18" s="473"/>
      <c r="E18" s="473"/>
      <c r="F18" s="473"/>
      <c r="G18" s="5">
        <f>SUM(G17:G17)</f>
        <v>0</v>
      </c>
    </row>
    <row r="19" spans="1:7" x14ac:dyDescent="0.2">
      <c r="A19" s="479" t="s">
        <v>236</v>
      </c>
      <c r="B19" s="480"/>
      <c r="C19" s="480"/>
      <c r="D19" s="480"/>
      <c r="E19" s="480"/>
      <c r="F19" s="480"/>
      <c r="G19" s="481"/>
    </row>
    <row r="20" spans="1:7" ht="25.5" x14ac:dyDescent="0.2">
      <c r="A20" s="482" t="s">
        <v>14</v>
      </c>
      <c r="B20" s="474" t="s">
        <v>243</v>
      </c>
      <c r="C20" s="475"/>
      <c r="D20" s="482" t="s">
        <v>244</v>
      </c>
      <c r="E20" s="482" t="s">
        <v>245</v>
      </c>
      <c r="F20" s="374" t="s">
        <v>246</v>
      </c>
      <c r="G20" s="374" t="s">
        <v>3</v>
      </c>
    </row>
    <row r="21" spans="1:7" x14ac:dyDescent="0.2">
      <c r="A21" s="483"/>
      <c r="B21" s="476"/>
      <c r="C21" s="477"/>
      <c r="D21" s="483"/>
      <c r="E21" s="483"/>
      <c r="F21" s="2" t="s">
        <v>4</v>
      </c>
      <c r="G21" s="2" t="s">
        <v>11</v>
      </c>
    </row>
    <row r="22" spans="1:7" x14ac:dyDescent="0.2">
      <c r="A22" s="3" t="s">
        <v>128</v>
      </c>
      <c r="B22" s="471" t="s">
        <v>247</v>
      </c>
      <c r="C22" s="472"/>
      <c r="D22" s="177" t="s">
        <v>168</v>
      </c>
      <c r="E22" s="177" t="s">
        <v>248</v>
      </c>
      <c r="F22" s="8">
        <v>13</v>
      </c>
      <c r="G22" s="4">
        <f>'P-35193'!F7</f>
        <v>0</v>
      </c>
    </row>
    <row r="23" spans="1:7" x14ac:dyDescent="0.2">
      <c r="A23" s="3" t="s">
        <v>129</v>
      </c>
      <c r="B23" s="471" t="s">
        <v>249</v>
      </c>
      <c r="C23" s="472"/>
      <c r="D23" s="177" t="s">
        <v>168</v>
      </c>
      <c r="E23" s="177" t="s">
        <v>250</v>
      </c>
      <c r="F23" s="8">
        <v>21</v>
      </c>
      <c r="G23" s="4">
        <f>'P-35228'!F7</f>
        <v>0</v>
      </c>
    </row>
    <row r="24" spans="1:7" x14ac:dyDescent="0.2">
      <c r="A24" s="3" t="s">
        <v>130</v>
      </c>
      <c r="B24" s="471" t="s">
        <v>251</v>
      </c>
      <c r="C24" s="472"/>
      <c r="D24" s="177" t="s">
        <v>168</v>
      </c>
      <c r="E24" s="177" t="s">
        <v>248</v>
      </c>
      <c r="F24" s="8">
        <v>21</v>
      </c>
      <c r="G24" s="4">
        <f>'P-26892'!F7</f>
        <v>0</v>
      </c>
    </row>
    <row r="25" spans="1:7" x14ac:dyDescent="0.2">
      <c r="A25" s="473" t="s">
        <v>252</v>
      </c>
      <c r="B25" s="473"/>
      <c r="C25" s="473"/>
      <c r="D25" s="473"/>
      <c r="E25" s="473"/>
      <c r="F25" s="473"/>
      <c r="G25" s="5">
        <f>SUM(G22:G24)</f>
        <v>0</v>
      </c>
    </row>
    <row r="26" spans="1:7" x14ac:dyDescent="0.2">
      <c r="A26" s="158"/>
      <c r="B26" s="158"/>
      <c r="C26" s="158"/>
      <c r="D26" s="158"/>
      <c r="E26" s="158"/>
      <c r="F26" s="158"/>
      <c r="G26" s="238"/>
    </row>
    <row r="27" spans="1:7" x14ac:dyDescent="0.2">
      <c r="A27" s="479" t="s">
        <v>666</v>
      </c>
      <c r="B27" s="480"/>
      <c r="C27" s="480"/>
      <c r="D27" s="480"/>
      <c r="E27" s="480"/>
      <c r="F27" s="480"/>
      <c r="G27" s="481"/>
    </row>
    <row r="28" spans="1:7" ht="39" customHeight="1" x14ac:dyDescent="0.2">
      <c r="A28" s="492" t="s">
        <v>14</v>
      </c>
      <c r="B28" s="492"/>
      <c r="C28" s="492" t="s">
        <v>361</v>
      </c>
      <c r="D28" s="492" t="s">
        <v>163</v>
      </c>
      <c r="E28" s="492" t="s">
        <v>164</v>
      </c>
      <c r="F28" s="374" t="s">
        <v>183</v>
      </c>
      <c r="G28" s="379" t="s">
        <v>3</v>
      </c>
    </row>
    <row r="29" spans="1:7" x14ac:dyDescent="0.2">
      <c r="A29" s="493"/>
      <c r="B29" s="493"/>
      <c r="C29" s="493"/>
      <c r="D29" s="493"/>
      <c r="E29" s="493"/>
      <c r="F29" s="2" t="s">
        <v>184</v>
      </c>
      <c r="G29" s="2" t="s">
        <v>11</v>
      </c>
    </row>
    <row r="30" spans="1:7" x14ac:dyDescent="0.2">
      <c r="A30" s="3" t="s">
        <v>441</v>
      </c>
      <c r="B30" s="471" t="s">
        <v>442</v>
      </c>
      <c r="C30" s="472"/>
      <c r="D30" s="177" t="s">
        <v>168</v>
      </c>
      <c r="E30" s="8" t="s">
        <v>363</v>
      </c>
      <c r="F30" s="8">
        <v>3</v>
      </c>
      <c r="G30" s="370">
        <f>'priključki SON SD (2)'!F71</f>
        <v>0</v>
      </c>
    </row>
  </sheetData>
  <sheetProtection algorithmName="SHA-512" hashValue="n9mRHf4HCzMxrma6dkd57M1DCKi9Igv97WNJlfaGuO6/MwD/iWXYnTks3Eq50RicUVxbFsD7ifmMrQub3US0tQ==" saltValue="FFRsgCMXZ1XmSZcMGhqkAw==" spinCount="100000" sheet="1" objects="1" scenarios="1"/>
  <mergeCells count="31">
    <mergeCell ref="B30:C30"/>
    <mergeCell ref="B9:F9"/>
    <mergeCell ref="A27:G27"/>
    <mergeCell ref="A28:A29"/>
    <mergeCell ref="B28:B29"/>
    <mergeCell ref="C28:C29"/>
    <mergeCell ref="D28:D29"/>
    <mergeCell ref="E28:E29"/>
    <mergeCell ref="B22:C22"/>
    <mergeCell ref="B23:C23"/>
    <mergeCell ref="B24:C24"/>
    <mergeCell ref="A25:F25"/>
    <mergeCell ref="B17:C17"/>
    <mergeCell ref="A18:F18"/>
    <mergeCell ref="A19:G19"/>
    <mergeCell ref="A20:A21"/>
    <mergeCell ref="B20:C21"/>
    <mergeCell ref="D20:D21"/>
    <mergeCell ref="E20:E21"/>
    <mergeCell ref="B8:F8"/>
    <mergeCell ref="B10:F10"/>
    <mergeCell ref="A14:G14"/>
    <mergeCell ref="A15:A16"/>
    <mergeCell ref="B15:C16"/>
    <mergeCell ref="D15:D16"/>
    <mergeCell ref="E15:E16"/>
    <mergeCell ref="A2:G2"/>
    <mergeCell ref="A4:G4"/>
    <mergeCell ref="B5:F5"/>
    <mergeCell ref="B6:F6"/>
    <mergeCell ref="B7:F7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zoomScaleSheetLayoutView="100" workbookViewId="0">
      <selection activeCell="G13" sqref="G13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65" t="s">
        <v>19</v>
      </c>
      <c r="B2" s="465"/>
      <c r="C2" s="465"/>
      <c r="D2" s="465"/>
      <c r="E2" s="465"/>
      <c r="F2" s="465"/>
      <c r="G2" s="465"/>
    </row>
    <row r="3" spans="1:7" ht="15" customHeight="1" x14ac:dyDescent="0.2">
      <c r="A3" s="466" t="s">
        <v>118</v>
      </c>
      <c r="B3" s="467"/>
      <c r="C3" s="467"/>
      <c r="D3" s="467"/>
      <c r="E3" s="467"/>
      <c r="F3" s="467"/>
      <c r="G3" s="467"/>
    </row>
    <row r="4" spans="1:7" ht="15" customHeight="1" x14ac:dyDescent="0.2">
      <c r="A4" s="467"/>
      <c r="B4" s="467"/>
      <c r="C4" s="467"/>
      <c r="D4" s="467"/>
      <c r="E4" s="467"/>
      <c r="F4" s="467"/>
      <c r="G4" s="467"/>
    </row>
    <row r="5" spans="1:7" ht="25.5" x14ac:dyDescent="0.2">
      <c r="A5" s="6" t="s">
        <v>17</v>
      </c>
      <c r="B5" s="468" t="s">
        <v>24</v>
      </c>
      <c r="C5" s="468"/>
      <c r="D5" s="468"/>
      <c r="E5" s="468"/>
      <c r="F5" s="468"/>
      <c r="G5" s="372" t="s">
        <v>18</v>
      </c>
    </row>
    <row r="6" spans="1:7" ht="15.75" x14ac:dyDescent="0.25">
      <c r="A6" s="12" t="s">
        <v>25</v>
      </c>
      <c r="B6" s="10"/>
      <c r="C6" s="11"/>
      <c r="D6" s="11"/>
      <c r="E6" s="10"/>
      <c r="F6" s="10"/>
      <c r="G6" s="9"/>
    </row>
    <row r="7" spans="1:7" x14ac:dyDescent="0.2">
      <c r="A7" s="479" t="s">
        <v>119</v>
      </c>
      <c r="B7" s="480"/>
      <c r="C7" s="480"/>
      <c r="D7" s="480"/>
      <c r="E7" s="480"/>
      <c r="F7" s="480"/>
      <c r="G7" s="481"/>
    </row>
    <row r="8" spans="1:7" ht="25.5" customHeight="1" x14ac:dyDescent="0.2">
      <c r="A8" s="482" t="s">
        <v>14</v>
      </c>
      <c r="B8" s="474" t="s">
        <v>20</v>
      </c>
      <c r="C8" s="475"/>
      <c r="D8" s="474" t="s">
        <v>21</v>
      </c>
      <c r="E8" s="475"/>
      <c r="F8" s="373" t="s">
        <v>22</v>
      </c>
      <c r="G8" s="373" t="s">
        <v>3</v>
      </c>
    </row>
    <row r="9" spans="1:7" x14ac:dyDescent="0.2">
      <c r="A9" s="483"/>
      <c r="B9" s="476"/>
      <c r="C9" s="477"/>
      <c r="D9" s="476"/>
      <c r="E9" s="477"/>
      <c r="F9" s="2" t="s">
        <v>4</v>
      </c>
      <c r="G9" s="2" t="s">
        <v>11</v>
      </c>
    </row>
    <row r="10" spans="1:7" x14ac:dyDescent="0.2">
      <c r="A10" s="3" t="s">
        <v>94</v>
      </c>
      <c r="B10" s="478" t="str">
        <f>'Vroc-SkupPriklj_P-481_SD'!B4</f>
        <v>TRUBARJEVA CESTA 11 IN MALA ULICA 1</v>
      </c>
      <c r="C10" s="472"/>
      <c r="D10" s="469" t="s">
        <v>122</v>
      </c>
      <c r="E10" s="470"/>
      <c r="F10" s="8">
        <v>14</v>
      </c>
      <c r="G10" s="4">
        <f>'Vroc-SkupPriklj_P-481_SD'!F71</f>
        <v>0</v>
      </c>
    </row>
    <row r="11" spans="1:7" x14ac:dyDescent="0.2">
      <c r="A11" s="3" t="s">
        <v>95</v>
      </c>
      <c r="B11" s="471" t="str">
        <f>'Vroc-priklj_MalaUlica1_SD'!B3</f>
        <v>MALA ULICA 1</v>
      </c>
      <c r="C11" s="472"/>
      <c r="D11" s="469" t="s">
        <v>122</v>
      </c>
      <c r="E11" s="470"/>
      <c r="F11" s="8">
        <v>14</v>
      </c>
      <c r="G11" s="4">
        <f>'Vroc-priklj_MalaUlica1_SD'!F155</f>
        <v>0</v>
      </c>
    </row>
    <row r="12" spans="1:7" x14ac:dyDescent="0.2">
      <c r="A12" s="3"/>
      <c r="B12" s="471"/>
      <c r="C12" s="472"/>
      <c r="D12" s="469"/>
      <c r="E12" s="470"/>
      <c r="F12" s="8"/>
      <c r="G12" s="4"/>
    </row>
    <row r="13" spans="1:7" x14ac:dyDescent="0.2">
      <c r="A13" s="473" t="s">
        <v>120</v>
      </c>
      <c r="B13" s="473"/>
      <c r="C13" s="473"/>
      <c r="D13" s="473"/>
      <c r="E13" s="473"/>
      <c r="F13" s="473"/>
      <c r="G13" s="319">
        <f>SUM(G10:G12)</f>
        <v>0</v>
      </c>
    </row>
  </sheetData>
  <sheetProtection algorithmName="SHA-512" hashValue="uuypEKqGexbXLRcCheOpoZfl+OeMuX7tmJIu1+sYN2K9Qs/FBw9Vrj76szYtYegYGlrCDExvdwZAygMVLMVLuA==" saltValue="zRE0+IgUG+Y1dQBFzOx2Jg==" spinCount="100000" sheet="1" objects="1" scenarios="1"/>
  <mergeCells count="14">
    <mergeCell ref="A13:F13"/>
    <mergeCell ref="D8:E9"/>
    <mergeCell ref="B10:C10"/>
    <mergeCell ref="D10:E10"/>
    <mergeCell ref="A7:G7"/>
    <mergeCell ref="A8:A9"/>
    <mergeCell ref="B8:C9"/>
    <mergeCell ref="B12:C12"/>
    <mergeCell ref="A2:G2"/>
    <mergeCell ref="A3:G4"/>
    <mergeCell ref="B5:F5"/>
    <mergeCell ref="D12:E12"/>
    <mergeCell ref="D11:E11"/>
    <mergeCell ref="B11:C11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1"/>
  <sheetViews>
    <sheetView topLeftCell="A60" zoomScaleNormal="100" zoomScaleSheetLayoutView="100" workbookViewId="0">
      <selection activeCell="E34" sqref="E3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0.570312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57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57" t="s">
        <v>24</v>
      </c>
      <c r="C2" s="58"/>
      <c r="D2" s="187"/>
      <c r="E2" s="188"/>
      <c r="F2" s="188"/>
    </row>
    <row r="3" spans="1:6" x14ac:dyDescent="0.2">
      <c r="A3" s="14" t="s">
        <v>127</v>
      </c>
      <c r="B3" s="36" t="s">
        <v>253</v>
      </c>
      <c r="C3" s="58"/>
      <c r="D3" s="187"/>
      <c r="E3" s="188"/>
      <c r="F3" s="188"/>
    </row>
    <row r="4" spans="1:6" x14ac:dyDescent="0.2">
      <c r="A4" s="189"/>
      <c r="B4" s="57" t="s">
        <v>254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50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205"/>
      <c r="B11" s="206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200</v>
      </c>
      <c r="C12" s="32"/>
      <c r="D12" s="136"/>
      <c r="E12" s="137"/>
      <c r="F12" s="137"/>
    </row>
    <row r="13" spans="1:6" x14ac:dyDescent="0.2">
      <c r="A13" s="85"/>
      <c r="B13" s="143" t="s">
        <v>201</v>
      </c>
      <c r="C13" s="32"/>
      <c r="D13" s="136"/>
      <c r="E13" s="137"/>
      <c r="F13" s="137"/>
    </row>
    <row r="14" spans="1:6" x14ac:dyDescent="0.2">
      <c r="A14" s="85"/>
      <c r="B14" s="139" t="s">
        <v>202</v>
      </c>
      <c r="C14" s="32">
        <v>2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COUNT($A$7:A14)+1</f>
        <v>3</v>
      </c>
      <c r="B17" s="135" t="s">
        <v>206</v>
      </c>
      <c r="C17" s="32"/>
      <c r="D17" s="136"/>
      <c r="E17" s="137"/>
      <c r="F17" s="137"/>
    </row>
    <row r="18" spans="1:6" x14ac:dyDescent="0.2">
      <c r="A18" s="85"/>
      <c r="B18" s="143" t="s">
        <v>207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COUNT($A$7:A21)+1</f>
        <v>4</v>
      </c>
      <c r="B22" s="135" t="s">
        <v>142</v>
      </c>
      <c r="C22" s="32"/>
      <c r="D22" s="136"/>
      <c r="E22" s="137"/>
      <c r="F22" s="137"/>
    </row>
    <row r="23" spans="1:6" ht="25.5" x14ac:dyDescent="0.2">
      <c r="A23" s="85"/>
      <c r="B23" s="143" t="s">
        <v>143</v>
      </c>
      <c r="C23" s="32"/>
      <c r="D23" s="136"/>
      <c r="E23" s="137"/>
      <c r="F23" s="137"/>
    </row>
    <row r="24" spans="1:6" x14ac:dyDescent="0.2">
      <c r="A24" s="85"/>
      <c r="B24" s="139" t="s">
        <v>208</v>
      </c>
      <c r="C24" s="32">
        <v>12</v>
      </c>
      <c r="D24" s="136" t="s">
        <v>1</v>
      </c>
      <c r="E24" s="92"/>
      <c r="F24" s="93">
        <f t="shared" ref="F24" si="1"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COUNT($A$7:A26)+1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3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97"/>
      <c r="D36" s="133"/>
      <c r="E36" s="134"/>
      <c r="F36" s="134"/>
    </row>
    <row r="37" spans="1:6" x14ac:dyDescent="0.2">
      <c r="A37" s="204">
        <f>COUNT($A$7:A36)+1</f>
        <v>7</v>
      </c>
      <c r="B37" s="135" t="s">
        <v>255</v>
      </c>
      <c r="C37" s="32"/>
      <c r="D37" s="136"/>
      <c r="E37" s="137"/>
      <c r="F37" s="137"/>
    </row>
    <row r="38" spans="1:6" x14ac:dyDescent="0.2">
      <c r="A38" s="85"/>
      <c r="B38" s="143" t="s">
        <v>256</v>
      </c>
      <c r="C38" s="32"/>
      <c r="D38" s="136"/>
      <c r="E38" s="137"/>
      <c r="F38" s="137"/>
    </row>
    <row r="39" spans="1:6" x14ac:dyDescent="0.2">
      <c r="A39" s="85"/>
      <c r="B39" s="139" t="s">
        <v>257</v>
      </c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41"/>
      <c r="C40" s="33"/>
      <c r="D40" s="144"/>
      <c r="E40" s="78"/>
      <c r="F40" s="78"/>
    </row>
    <row r="41" spans="1:6" x14ac:dyDescent="0.2">
      <c r="A41" s="112"/>
      <c r="B41" s="21"/>
      <c r="C41" s="97"/>
      <c r="D41" s="133"/>
      <c r="E41" s="116"/>
      <c r="F41" s="116"/>
    </row>
    <row r="42" spans="1:6" x14ac:dyDescent="0.2">
      <c r="A42" s="204">
        <f>COUNT($A$7:A41)+1</f>
        <v>8</v>
      </c>
      <c r="B42" s="135" t="s">
        <v>258</v>
      </c>
      <c r="C42" s="32"/>
      <c r="D42" s="136"/>
      <c r="E42" s="93"/>
      <c r="F42" s="93"/>
    </row>
    <row r="43" spans="1:6" ht="25.5" x14ac:dyDescent="0.2">
      <c r="A43" s="85"/>
      <c r="B43" s="143" t="s">
        <v>259</v>
      </c>
      <c r="C43" s="32"/>
      <c r="D43" s="151"/>
      <c r="E43" s="241"/>
      <c r="F43" s="241"/>
    </row>
    <row r="44" spans="1:6" x14ac:dyDescent="0.2">
      <c r="A44" s="85"/>
      <c r="B44" s="139" t="s">
        <v>260</v>
      </c>
      <c r="C44" s="32">
        <v>1</v>
      </c>
      <c r="D44" s="151" t="s">
        <v>1</v>
      </c>
      <c r="E44" s="92"/>
      <c r="F44" s="152">
        <f>C44*E44</f>
        <v>0</v>
      </c>
    </row>
    <row r="45" spans="1:6" ht="13.5" customHeight="1" x14ac:dyDescent="0.2">
      <c r="A45" s="94"/>
      <c r="B45" s="141"/>
      <c r="C45" s="33"/>
      <c r="D45" s="242"/>
      <c r="E45" s="78"/>
      <c r="F45" s="243"/>
    </row>
    <row r="46" spans="1:6" s="1" customFormat="1" x14ac:dyDescent="0.2">
      <c r="A46" s="96"/>
      <c r="B46" s="110"/>
      <c r="C46" s="97"/>
      <c r="D46" s="98"/>
      <c r="E46" s="99"/>
      <c r="F46" s="111"/>
    </row>
    <row r="47" spans="1:6" s="1" customFormat="1" x14ac:dyDescent="0.2">
      <c r="A47" s="101">
        <f>COUNT($A$21:A46)+1</f>
        <v>6</v>
      </c>
      <c r="B47" s="102" t="s">
        <v>210</v>
      </c>
      <c r="C47" s="32"/>
      <c r="D47" s="103"/>
      <c r="E47" s="104"/>
      <c r="F47" s="105"/>
    </row>
    <row r="48" spans="1:6" s="1" customFormat="1" ht="25.5" x14ac:dyDescent="0.2">
      <c r="A48" s="101"/>
      <c r="B48" s="26" t="s">
        <v>230</v>
      </c>
      <c r="C48" s="32"/>
      <c r="D48" s="103"/>
      <c r="E48" s="104"/>
      <c r="F48" s="105"/>
    </row>
    <row r="49" spans="1:10" s="1" customFormat="1" x14ac:dyDescent="0.2">
      <c r="A49" s="101"/>
      <c r="B49" s="106" t="s">
        <v>205</v>
      </c>
      <c r="C49" s="32">
        <v>1</v>
      </c>
      <c r="D49" s="103" t="s">
        <v>1</v>
      </c>
      <c r="E49" s="31"/>
      <c r="F49" s="23">
        <f>C49*E49</f>
        <v>0</v>
      </c>
    </row>
    <row r="50" spans="1:10" s="1" customFormat="1" x14ac:dyDescent="0.2">
      <c r="A50" s="107"/>
      <c r="B50" s="108"/>
      <c r="C50" s="33"/>
      <c r="D50" s="109"/>
      <c r="E50" s="35"/>
      <c r="F50" s="35"/>
    </row>
    <row r="51" spans="1:10" s="1" customFormat="1" x14ac:dyDescent="0.2">
      <c r="A51" s="42"/>
      <c r="B51" s="53"/>
      <c r="C51" s="97"/>
      <c r="D51" s="244"/>
      <c r="E51" s="100"/>
      <c r="F51" s="100"/>
    </row>
    <row r="52" spans="1:10" s="1" customFormat="1" x14ac:dyDescent="0.2">
      <c r="A52" s="42">
        <f>COUNT($A$10:A49)+1</f>
        <v>9</v>
      </c>
      <c r="B52" s="245" t="s">
        <v>217</v>
      </c>
      <c r="C52" s="32"/>
      <c r="D52" s="246"/>
      <c r="E52" s="23"/>
      <c r="F52" s="247"/>
    </row>
    <row r="53" spans="1:10" s="1" customFormat="1" ht="25.5" x14ac:dyDescent="0.2">
      <c r="A53" s="101"/>
      <c r="B53" s="248" t="s">
        <v>218</v>
      </c>
      <c r="C53" s="32"/>
      <c r="D53" s="249"/>
      <c r="E53" s="250"/>
      <c r="F53" s="250"/>
    </row>
    <row r="54" spans="1:10" s="1" customFormat="1" ht="14.25" x14ac:dyDescent="0.2">
      <c r="A54" s="101"/>
      <c r="B54" s="251" t="s">
        <v>194</v>
      </c>
      <c r="C54" s="32">
        <v>4</v>
      </c>
      <c r="D54" s="252" t="s">
        <v>8</v>
      </c>
      <c r="E54" s="31"/>
      <c r="F54" s="23">
        <f>C54*E54</f>
        <v>0</v>
      </c>
    </row>
    <row r="55" spans="1:10" s="1" customFormat="1" x14ac:dyDescent="0.2">
      <c r="A55" s="107"/>
      <c r="B55" s="253"/>
      <c r="C55" s="33"/>
      <c r="D55" s="254"/>
      <c r="E55" s="35"/>
      <c r="F55" s="35"/>
    </row>
    <row r="56" spans="1:10" s="1" customFormat="1" x14ac:dyDescent="0.2">
      <c r="A56" s="96"/>
      <c r="B56" s="255"/>
      <c r="C56" s="97"/>
      <c r="D56" s="244"/>
      <c r="E56" s="100"/>
      <c r="F56" s="100"/>
    </row>
    <row r="57" spans="1:10" s="1" customFormat="1" x14ac:dyDescent="0.2">
      <c r="A57" s="42">
        <f>COUNT($A$7:A42)+1</f>
        <v>9</v>
      </c>
      <c r="B57" s="245" t="s">
        <v>261</v>
      </c>
      <c r="C57" s="32"/>
      <c r="D57" s="249"/>
      <c r="E57" s="23"/>
      <c r="F57" s="23"/>
      <c r="J57" s="256"/>
    </row>
    <row r="58" spans="1:10" s="1" customFormat="1" ht="25.5" x14ac:dyDescent="0.2">
      <c r="A58" s="101"/>
      <c r="B58" s="159" t="s">
        <v>262</v>
      </c>
      <c r="C58" s="32"/>
      <c r="D58" s="249"/>
      <c r="E58" s="250"/>
      <c r="F58" s="250"/>
      <c r="J58" s="257"/>
    </row>
    <row r="59" spans="1:10" s="1" customFormat="1" x14ac:dyDescent="0.2">
      <c r="A59" s="101"/>
      <c r="B59" s="251" t="s">
        <v>263</v>
      </c>
      <c r="C59" s="32">
        <v>8</v>
      </c>
      <c r="D59" s="249" t="s">
        <v>1</v>
      </c>
      <c r="E59" s="31"/>
      <c r="F59" s="23">
        <f>C59*E59</f>
        <v>0</v>
      </c>
    </row>
    <row r="60" spans="1:10" s="1" customFormat="1" x14ac:dyDescent="0.2">
      <c r="A60" s="107"/>
      <c r="B60" s="253"/>
      <c r="C60" s="33"/>
      <c r="D60" s="258"/>
      <c r="E60" s="35"/>
      <c r="F60" s="35"/>
    </row>
    <row r="61" spans="1:10" s="1" customFormat="1" x14ac:dyDescent="0.2">
      <c r="A61" s="96"/>
      <c r="B61" s="255"/>
      <c r="C61" s="97"/>
      <c r="D61" s="147"/>
      <c r="E61" s="100"/>
      <c r="F61" s="148"/>
    </row>
    <row r="62" spans="1:10" s="1" customFormat="1" x14ac:dyDescent="0.2">
      <c r="A62" s="42">
        <f>COUNT($A$7:A61)+1</f>
        <v>12</v>
      </c>
      <c r="B62" s="245" t="s">
        <v>264</v>
      </c>
      <c r="C62" s="32"/>
      <c r="D62" s="246"/>
      <c r="E62" s="23"/>
      <c r="F62" s="247"/>
    </row>
    <row r="63" spans="1:10" s="1" customFormat="1" ht="25.5" x14ac:dyDescent="0.2">
      <c r="A63" s="101"/>
      <c r="B63" s="159" t="s">
        <v>265</v>
      </c>
      <c r="C63" s="32"/>
      <c r="D63" s="249"/>
      <c r="E63" s="250"/>
      <c r="F63" s="250"/>
    </row>
    <row r="64" spans="1:10" s="1" customFormat="1" x14ac:dyDescent="0.2">
      <c r="A64" s="101"/>
      <c r="B64" s="251" t="s">
        <v>263</v>
      </c>
      <c r="C64" s="32">
        <v>2</v>
      </c>
      <c r="D64" s="249" t="s">
        <v>1</v>
      </c>
      <c r="E64" s="31"/>
      <c r="F64" s="23">
        <f>C64*E64</f>
        <v>0</v>
      </c>
    </row>
    <row r="65" spans="1:6" s="1" customFormat="1" x14ac:dyDescent="0.2">
      <c r="A65" s="107"/>
      <c r="B65" s="253"/>
      <c r="C65" s="33"/>
      <c r="D65" s="258"/>
      <c r="E65" s="35"/>
      <c r="F65" s="35"/>
    </row>
    <row r="66" spans="1:6" s="1" customFormat="1" x14ac:dyDescent="0.2">
      <c r="A66" s="96"/>
      <c r="B66" s="255"/>
      <c r="C66" s="97"/>
      <c r="D66" s="244"/>
      <c r="E66" s="100"/>
      <c r="F66" s="100"/>
    </row>
    <row r="67" spans="1:6" s="1" customFormat="1" x14ac:dyDescent="0.2">
      <c r="A67" s="42">
        <f>COUNT($A$7:A66)+1</f>
        <v>13</v>
      </c>
      <c r="B67" s="245" t="s">
        <v>266</v>
      </c>
      <c r="C67" s="32"/>
      <c r="D67" s="249"/>
      <c r="E67" s="23"/>
      <c r="F67" s="23"/>
    </row>
    <row r="68" spans="1:6" s="1" customFormat="1" ht="89.25" x14ac:dyDescent="0.2">
      <c r="A68" s="101"/>
      <c r="B68" s="159" t="s">
        <v>267</v>
      </c>
      <c r="C68" s="32"/>
      <c r="D68" s="246"/>
      <c r="E68" s="259"/>
      <c r="F68" s="259"/>
    </row>
    <row r="69" spans="1:6" s="1" customFormat="1" x14ac:dyDescent="0.2">
      <c r="A69" s="101"/>
      <c r="B69" s="260"/>
      <c r="C69" s="32">
        <v>1</v>
      </c>
      <c r="D69" s="246" t="s">
        <v>1</v>
      </c>
      <c r="E69" s="31"/>
      <c r="F69" s="247">
        <f>C69*E69</f>
        <v>0</v>
      </c>
    </row>
    <row r="70" spans="1:6" s="1" customFormat="1" x14ac:dyDescent="0.2">
      <c r="A70" s="107"/>
      <c r="B70" s="261"/>
      <c r="C70" s="33"/>
      <c r="D70" s="262"/>
      <c r="E70" s="35"/>
      <c r="F70" s="263"/>
    </row>
    <row r="71" spans="1:6" x14ac:dyDescent="0.2">
      <c r="A71" s="112"/>
      <c r="B71" s="21"/>
      <c r="C71" s="97"/>
      <c r="D71" s="133"/>
      <c r="E71" s="134"/>
      <c r="F71" s="134"/>
    </row>
    <row r="72" spans="1:6" x14ac:dyDescent="0.2">
      <c r="A72" s="204">
        <f>COUNT($A$7:A69)+1</f>
        <v>14</v>
      </c>
      <c r="B72" s="135" t="s">
        <v>215</v>
      </c>
      <c r="C72" s="32"/>
      <c r="D72" s="136"/>
      <c r="E72" s="137"/>
      <c r="F72" s="137"/>
    </row>
    <row r="73" spans="1:6" ht="102" x14ac:dyDescent="0.2">
      <c r="A73" s="85"/>
      <c r="B73" s="143" t="s">
        <v>216</v>
      </c>
      <c r="C73" s="32"/>
      <c r="D73" s="136"/>
      <c r="E73" s="137"/>
      <c r="F73" s="137"/>
    </row>
    <row r="74" spans="1:6" x14ac:dyDescent="0.2">
      <c r="A74" s="85"/>
      <c r="B74" s="153"/>
      <c r="C74" s="32">
        <v>1</v>
      </c>
      <c r="D74" s="136" t="s">
        <v>1</v>
      </c>
      <c r="E74" s="92"/>
      <c r="F74" s="93">
        <f>C74*E74</f>
        <v>0</v>
      </c>
    </row>
    <row r="75" spans="1:6" x14ac:dyDescent="0.2">
      <c r="A75" s="94"/>
      <c r="B75" s="154"/>
      <c r="C75" s="33"/>
      <c r="D75" s="144"/>
      <c r="E75" s="78"/>
      <c r="F75" s="78"/>
    </row>
    <row r="76" spans="1:6" s="1" customFormat="1" x14ac:dyDescent="0.2">
      <c r="A76" s="101"/>
      <c r="B76" s="251"/>
      <c r="C76" s="32"/>
      <c r="D76" s="249"/>
      <c r="E76" s="23"/>
      <c r="F76" s="23"/>
    </row>
    <row r="77" spans="1:6" s="1" customFormat="1" x14ac:dyDescent="0.2">
      <c r="A77" s="42">
        <f>COUNT($A$7:A45)+1</f>
        <v>9</v>
      </c>
      <c r="B77" s="25" t="s">
        <v>268</v>
      </c>
      <c r="C77" s="32"/>
      <c r="D77" s="9"/>
      <c r="E77" s="23"/>
      <c r="F77" s="24"/>
    </row>
    <row r="78" spans="1:6" s="1" customFormat="1" ht="38.25" x14ac:dyDescent="0.2">
      <c r="A78" s="101"/>
      <c r="B78" s="26" t="s">
        <v>269</v>
      </c>
      <c r="C78" s="32"/>
      <c r="D78" s="9"/>
      <c r="E78" s="23"/>
      <c r="F78" s="24"/>
    </row>
    <row r="79" spans="1:6" s="1" customFormat="1" x14ac:dyDescent="0.2">
      <c r="A79" s="101"/>
      <c r="B79" s="26" t="s">
        <v>270</v>
      </c>
      <c r="C79" s="32">
        <v>2</v>
      </c>
      <c r="D79" s="9" t="s">
        <v>1</v>
      </c>
      <c r="E79" s="31"/>
      <c r="F79" s="23">
        <f>C79*E79</f>
        <v>0</v>
      </c>
    </row>
    <row r="80" spans="1:6" s="1" customFormat="1" x14ac:dyDescent="0.2">
      <c r="A80" s="101"/>
      <c r="B80" s="251"/>
      <c r="C80" s="32"/>
      <c r="D80" s="249"/>
      <c r="E80" s="23"/>
      <c r="F80" s="23"/>
    </row>
    <row r="81" spans="1:6" x14ac:dyDescent="0.2">
      <c r="A81" s="112"/>
      <c r="B81" s="21"/>
      <c r="C81" s="124"/>
      <c r="D81" s="133"/>
      <c r="E81" s="116"/>
      <c r="F81" s="116"/>
    </row>
    <row r="82" spans="1:6" x14ac:dyDescent="0.2">
      <c r="A82" s="204">
        <f>COUNT($A$7:A80)+1</f>
        <v>16</v>
      </c>
      <c r="B82" s="135" t="s">
        <v>147</v>
      </c>
      <c r="C82" s="88"/>
      <c r="D82" s="136"/>
      <c r="E82" s="137"/>
      <c r="F82" s="93"/>
    </row>
    <row r="83" spans="1:6" ht="25.5" x14ac:dyDescent="0.2">
      <c r="A83" s="85"/>
      <c r="B83" s="143" t="s">
        <v>133</v>
      </c>
      <c r="C83" s="88"/>
      <c r="D83" s="136"/>
      <c r="E83" s="137"/>
      <c r="F83" s="93"/>
    </row>
    <row r="84" spans="1:6" ht="14.25" x14ac:dyDescent="0.2">
      <c r="A84" s="85"/>
      <c r="B84" s="153"/>
      <c r="C84" s="88">
        <v>50</v>
      </c>
      <c r="D84" s="140" t="s">
        <v>8</v>
      </c>
      <c r="E84" s="92"/>
      <c r="F84" s="93">
        <f>C84*E84</f>
        <v>0</v>
      </c>
    </row>
    <row r="85" spans="1:6" x14ac:dyDescent="0.2">
      <c r="A85" s="94"/>
      <c r="B85" s="154"/>
      <c r="C85" s="155"/>
      <c r="D85" s="144"/>
      <c r="E85" s="156"/>
      <c r="F85" s="78"/>
    </row>
    <row r="86" spans="1:6" x14ac:dyDescent="0.2">
      <c r="A86" s="112"/>
      <c r="B86" s="21"/>
      <c r="C86" s="124"/>
      <c r="D86" s="133"/>
      <c r="E86" s="134"/>
      <c r="F86" s="116"/>
    </row>
    <row r="87" spans="1:6" x14ac:dyDescent="0.2">
      <c r="A87" s="204">
        <f>COUNT($A$7:A86)+1</f>
        <v>17</v>
      </c>
      <c r="B87" s="135" t="s">
        <v>148</v>
      </c>
      <c r="C87" s="88"/>
      <c r="D87" s="136"/>
      <c r="E87" s="137"/>
      <c r="F87" s="93"/>
    </row>
    <row r="88" spans="1:6" x14ac:dyDescent="0.2">
      <c r="A88" s="85"/>
      <c r="B88" s="143" t="s">
        <v>149</v>
      </c>
      <c r="C88" s="88"/>
      <c r="D88" s="136"/>
      <c r="E88" s="137"/>
      <c r="F88" s="137"/>
    </row>
    <row r="89" spans="1:6" x14ac:dyDescent="0.2">
      <c r="A89" s="85"/>
      <c r="B89" s="153"/>
      <c r="C89" s="88"/>
      <c r="D89" s="157">
        <v>0.02</v>
      </c>
      <c r="E89" s="93"/>
      <c r="F89" s="93">
        <f>D89*(SUM(F9:F84))</f>
        <v>0</v>
      </c>
    </row>
    <row r="90" spans="1:6" x14ac:dyDescent="0.2">
      <c r="A90" s="94"/>
      <c r="B90" s="154"/>
      <c r="C90" s="155"/>
      <c r="D90" s="144"/>
      <c r="E90" s="156"/>
      <c r="F90" s="78"/>
    </row>
    <row r="91" spans="1:6" x14ac:dyDescent="0.2">
      <c r="A91" s="112"/>
      <c r="B91" s="21"/>
      <c r="C91" s="124"/>
      <c r="D91" s="133"/>
      <c r="E91" s="134"/>
      <c r="F91" s="116"/>
    </row>
    <row r="92" spans="1:6" x14ac:dyDescent="0.2">
      <c r="A92" s="204">
        <f>COUNT($A$7:A90)+1</f>
        <v>18</v>
      </c>
      <c r="B92" s="135" t="s">
        <v>150</v>
      </c>
      <c r="C92" s="88"/>
      <c r="D92" s="136"/>
      <c r="E92" s="137"/>
      <c r="F92" s="93"/>
    </row>
    <row r="93" spans="1:6" ht="38.25" x14ac:dyDescent="0.2">
      <c r="A93" s="85"/>
      <c r="B93" s="143" t="s">
        <v>151</v>
      </c>
      <c r="C93" s="88"/>
      <c r="D93" s="136"/>
      <c r="E93" s="137"/>
      <c r="F93" s="137"/>
    </row>
    <row r="94" spans="1:6" x14ac:dyDescent="0.2">
      <c r="A94" s="85"/>
      <c r="B94" s="153"/>
      <c r="C94" s="88"/>
      <c r="D94" s="157">
        <v>0.02</v>
      </c>
      <c r="E94" s="93"/>
      <c r="F94" s="93">
        <f>D94*(SUM(F9:F84))</f>
        <v>0</v>
      </c>
    </row>
    <row r="95" spans="1:6" x14ac:dyDescent="0.2">
      <c r="A95" s="94"/>
      <c r="B95" s="154"/>
      <c r="C95" s="155"/>
      <c r="D95" s="144"/>
      <c r="E95" s="78"/>
      <c r="F95" s="78"/>
    </row>
    <row r="96" spans="1:6" x14ac:dyDescent="0.2">
      <c r="A96" s="112"/>
      <c r="B96" s="21"/>
      <c r="C96" s="124"/>
      <c r="D96" s="133"/>
      <c r="E96" s="116"/>
      <c r="F96" s="116"/>
    </row>
    <row r="97" spans="1:6" x14ac:dyDescent="0.2">
      <c r="A97" s="204">
        <f>COUNT($A$7:A95)+1</f>
        <v>19</v>
      </c>
      <c r="B97" s="135" t="s">
        <v>220</v>
      </c>
      <c r="C97" s="88"/>
      <c r="D97" s="136"/>
      <c r="E97" s="93"/>
      <c r="F97" s="93"/>
    </row>
    <row r="98" spans="1:6" ht="38.25" x14ac:dyDescent="0.2">
      <c r="A98" s="85"/>
      <c r="B98" s="119" t="s">
        <v>221</v>
      </c>
      <c r="C98" s="88"/>
      <c r="D98" s="136"/>
      <c r="E98" s="137"/>
      <c r="F98" s="93"/>
    </row>
    <row r="99" spans="1:6" x14ac:dyDescent="0.2">
      <c r="A99" s="118"/>
      <c r="B99" s="153"/>
      <c r="C99" s="88"/>
      <c r="D99" s="157">
        <v>0.1</v>
      </c>
      <c r="E99" s="137"/>
      <c r="F99" s="93">
        <f>D99*(SUM(F9:F84))</f>
        <v>0</v>
      </c>
    </row>
    <row r="100" spans="1:6" x14ac:dyDescent="0.2">
      <c r="A100" s="209"/>
      <c r="B100" s="154"/>
      <c r="C100" s="155"/>
      <c r="D100" s="144"/>
      <c r="E100" s="78"/>
      <c r="F100" s="78"/>
    </row>
    <row r="101" spans="1:6" x14ac:dyDescent="0.2">
      <c r="A101" s="131"/>
      <c r="B101" s="160" t="s">
        <v>153</v>
      </c>
      <c r="C101" s="161"/>
      <c r="D101" s="162"/>
      <c r="E101" s="132" t="s">
        <v>12</v>
      </c>
      <c r="F101" s="63">
        <f>SUM(F9:F100)</f>
        <v>0</v>
      </c>
    </row>
  </sheetData>
  <sheetProtection algorithmName="SHA-512" hashValue="bSC/eM5jwSCl9a8VCxOqzn7Zxuc57GIZNMJCyuCKzLtl09KLi27D9T/W2FoxXbUX6QdD/xSb/2lvFe81hGenPg==" saltValue="4bkAO+WTTQFB6YjgT74GA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45" max="16383" man="1"/>
    <brk id="7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3"/>
  <sheetViews>
    <sheetView topLeftCell="A22" zoomScaleNormal="100" zoomScaleSheetLayoutView="130" workbookViewId="0">
      <selection activeCell="E17" sqref="E17"/>
    </sheetView>
  </sheetViews>
  <sheetFormatPr defaultColWidth="9" defaultRowHeight="12.75" x14ac:dyDescent="0.2"/>
  <cols>
    <col min="1" max="1" width="5.7109375" style="67" customWidth="1"/>
    <col min="2" max="2" width="50.7109375" style="68" customWidth="1"/>
    <col min="3" max="3" width="7.7109375" style="69" customWidth="1"/>
    <col min="4" max="4" width="4.7109375" style="70" customWidth="1"/>
    <col min="5" max="5" width="11.7109375" style="71" customWidth="1"/>
    <col min="6" max="6" width="12.7109375" style="71" customWidth="1"/>
    <col min="7" max="256" width="9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" style="60"/>
  </cols>
  <sheetData>
    <row r="1" spans="1:7" x14ac:dyDescent="0.2">
      <c r="A1" s="14" t="s">
        <v>123</v>
      </c>
      <c r="B1" s="72" t="s">
        <v>124</v>
      </c>
      <c r="C1" s="58"/>
      <c r="D1" s="72"/>
      <c r="E1" s="59"/>
      <c r="F1" s="59"/>
    </row>
    <row r="2" spans="1:7" x14ac:dyDescent="0.2">
      <c r="A2" s="14" t="s">
        <v>126</v>
      </c>
      <c r="B2" s="72" t="s">
        <v>24</v>
      </c>
      <c r="C2" s="58"/>
      <c r="D2" s="72"/>
      <c r="E2" s="59"/>
      <c r="F2" s="59"/>
    </row>
    <row r="3" spans="1:7" x14ac:dyDescent="0.2">
      <c r="A3" s="14" t="s">
        <v>128</v>
      </c>
      <c r="B3" s="72" t="s">
        <v>271</v>
      </c>
      <c r="C3" s="58"/>
      <c r="D3" s="72"/>
      <c r="E3" s="59"/>
      <c r="F3" s="59"/>
    </row>
    <row r="4" spans="1:7" x14ac:dyDescent="0.2">
      <c r="A4" s="189"/>
      <c r="B4" s="36" t="s">
        <v>272</v>
      </c>
      <c r="C4" s="58"/>
      <c r="D4" s="72"/>
      <c r="E4" s="59"/>
      <c r="F4" s="59"/>
    </row>
    <row r="5" spans="1:7" s="19" customFormat="1" ht="76.5" x14ac:dyDescent="0.2">
      <c r="A5" s="46" t="s">
        <v>0</v>
      </c>
      <c r="B5" s="73" t="s">
        <v>7</v>
      </c>
      <c r="C5" s="74" t="s">
        <v>5</v>
      </c>
      <c r="D5" s="75" t="s">
        <v>6</v>
      </c>
      <c r="E5" s="49" t="s">
        <v>9</v>
      </c>
      <c r="F5" s="49" t="s">
        <v>10</v>
      </c>
    </row>
    <row r="6" spans="1:7" s="84" customFormat="1" x14ac:dyDescent="0.2">
      <c r="A6" s="79">
        <v>1</v>
      </c>
      <c r="B6" s="80"/>
      <c r="C6" s="81"/>
      <c r="D6" s="82"/>
      <c r="E6" s="83"/>
      <c r="F6" s="83"/>
    </row>
    <row r="7" spans="1:7" x14ac:dyDescent="0.2">
      <c r="A7" s="212"/>
      <c r="B7" s="213" t="s">
        <v>271</v>
      </c>
      <c r="C7" s="214">
        <v>1</v>
      </c>
      <c r="D7" s="215" t="s">
        <v>1</v>
      </c>
      <c r="E7" s="216">
        <f>F9/C7</f>
        <v>0</v>
      </c>
      <c r="F7" s="216">
        <f>C7*E7</f>
        <v>0</v>
      </c>
      <c r="G7" s="217"/>
    </row>
    <row r="8" spans="1:7" x14ac:dyDescent="0.2">
      <c r="A8" s="218"/>
      <c r="B8" s="215"/>
      <c r="C8" s="264"/>
      <c r="D8" s="215"/>
      <c r="E8" s="220"/>
      <c r="F8" s="221"/>
      <c r="G8" s="217"/>
    </row>
    <row r="9" spans="1:7" x14ac:dyDescent="0.2">
      <c r="A9" s="222"/>
      <c r="B9" s="223" t="s">
        <v>229</v>
      </c>
      <c r="C9" s="265"/>
      <c r="D9" s="225"/>
      <c r="E9" s="226"/>
      <c r="F9" s="226">
        <f>SUM(F13:F63)</f>
        <v>0</v>
      </c>
      <c r="G9" s="217"/>
    </row>
    <row r="10" spans="1:7" x14ac:dyDescent="0.2">
      <c r="A10" s="227"/>
      <c r="B10" s="228"/>
      <c r="C10" s="266"/>
      <c r="D10" s="230"/>
      <c r="E10" s="231"/>
      <c r="F10" s="231"/>
    </row>
    <row r="11" spans="1:7" x14ac:dyDescent="0.2">
      <c r="A11" s="85">
        <f>COUNT(A6+1)</f>
        <v>1</v>
      </c>
      <c r="B11" s="86" t="s">
        <v>191</v>
      </c>
      <c r="C11" s="62"/>
      <c r="D11" s="61"/>
      <c r="E11" s="64"/>
      <c r="F11" s="64"/>
    </row>
    <row r="12" spans="1:7" ht="25.5" x14ac:dyDescent="0.2">
      <c r="A12" s="85"/>
      <c r="B12" s="87" t="s">
        <v>192</v>
      </c>
      <c r="C12" s="88"/>
      <c r="D12" s="89"/>
      <c r="E12" s="90"/>
      <c r="F12" s="90"/>
    </row>
    <row r="13" spans="1:7" ht="14.25" x14ac:dyDescent="0.2">
      <c r="A13" s="85"/>
      <c r="B13" s="122" t="s">
        <v>273</v>
      </c>
      <c r="C13" s="32">
        <v>13</v>
      </c>
      <c r="D13" s="89" t="s">
        <v>8</v>
      </c>
      <c r="E13" s="92"/>
      <c r="F13" s="23">
        <f>C13*E13</f>
        <v>0</v>
      </c>
    </row>
    <row r="14" spans="1:7" x14ac:dyDescent="0.2">
      <c r="A14" s="94"/>
      <c r="B14" s="95"/>
      <c r="C14" s="33"/>
      <c r="D14" s="76"/>
      <c r="E14" s="78"/>
      <c r="F14" s="78"/>
    </row>
    <row r="15" spans="1:7" x14ac:dyDescent="0.2">
      <c r="A15" s="112"/>
      <c r="B15" s="120"/>
      <c r="C15" s="97"/>
      <c r="D15" s="114"/>
      <c r="E15" s="115"/>
      <c r="F15" s="121"/>
    </row>
    <row r="16" spans="1:7" x14ac:dyDescent="0.2">
      <c r="A16" s="85">
        <f>COUNT($A$11:A14)+1</f>
        <v>2</v>
      </c>
      <c r="B16" s="86" t="s">
        <v>274</v>
      </c>
      <c r="C16" s="32"/>
      <c r="D16" s="89"/>
      <c r="E16" s="117"/>
      <c r="F16" s="90"/>
    </row>
    <row r="17" spans="1:6" ht="25.5" x14ac:dyDescent="0.2">
      <c r="A17" s="85"/>
      <c r="B17" s="119" t="s">
        <v>275</v>
      </c>
      <c r="C17" s="32"/>
      <c r="D17" s="89"/>
      <c r="E17" s="117"/>
      <c r="F17" s="90"/>
    </row>
    <row r="18" spans="1:6" x14ac:dyDescent="0.2">
      <c r="A18" s="85"/>
      <c r="B18" s="122" t="s">
        <v>276</v>
      </c>
      <c r="C18" s="32">
        <v>1</v>
      </c>
      <c r="D18" s="89" t="s">
        <v>1</v>
      </c>
      <c r="E18" s="92"/>
      <c r="F18" s="93">
        <f t="shared" ref="F18" si="0">C18*E18</f>
        <v>0</v>
      </c>
    </row>
    <row r="19" spans="1:6" x14ac:dyDescent="0.2">
      <c r="A19" s="94"/>
      <c r="B19" s="95"/>
      <c r="C19" s="33"/>
      <c r="D19" s="76"/>
      <c r="E19" s="78"/>
      <c r="F19" s="78"/>
    </row>
    <row r="20" spans="1:6" x14ac:dyDescent="0.2">
      <c r="A20" s="112"/>
      <c r="B20" s="113"/>
      <c r="C20" s="97"/>
      <c r="D20" s="114"/>
      <c r="E20" s="115"/>
      <c r="F20" s="116"/>
    </row>
    <row r="21" spans="1:6" x14ac:dyDescent="0.2">
      <c r="A21" s="85">
        <f>COUNT($A$11:A20)+1</f>
        <v>3</v>
      </c>
      <c r="B21" s="267" t="s">
        <v>277</v>
      </c>
      <c r="C21" s="32"/>
      <c r="D21" s="268"/>
      <c r="E21" s="93"/>
      <c r="F21" s="269"/>
    </row>
    <row r="22" spans="1:6" ht="38.25" x14ac:dyDescent="0.2">
      <c r="A22" s="85"/>
      <c r="B22" s="26" t="s">
        <v>278</v>
      </c>
      <c r="C22" s="32"/>
      <c r="D22" s="103"/>
      <c r="E22" s="23"/>
      <c r="F22" s="23"/>
    </row>
    <row r="23" spans="1:6" x14ac:dyDescent="0.2">
      <c r="A23" s="85"/>
      <c r="B23" s="270" t="s">
        <v>279</v>
      </c>
      <c r="C23" s="32">
        <v>1</v>
      </c>
      <c r="D23" s="103" t="s">
        <v>1</v>
      </c>
      <c r="E23" s="92"/>
      <c r="F23" s="93">
        <f>C23*E23</f>
        <v>0</v>
      </c>
    </row>
    <row r="24" spans="1:6" x14ac:dyDescent="0.2">
      <c r="A24" s="94"/>
      <c r="B24" s="271"/>
      <c r="C24" s="33"/>
      <c r="D24" s="109"/>
      <c r="E24" s="78"/>
      <c r="F24" s="78"/>
    </row>
    <row r="25" spans="1:6" x14ac:dyDescent="0.2">
      <c r="A25" s="112"/>
      <c r="B25" s="120" t="s">
        <v>132</v>
      </c>
      <c r="C25" s="97"/>
      <c r="D25" s="114"/>
      <c r="E25" s="115"/>
      <c r="F25" s="121"/>
    </row>
    <row r="26" spans="1:6" x14ac:dyDescent="0.2">
      <c r="A26" s="85">
        <f>COUNT($A$11:A25)+1</f>
        <v>4</v>
      </c>
      <c r="B26" s="86" t="s">
        <v>142</v>
      </c>
      <c r="C26" s="32"/>
      <c r="D26" s="89"/>
      <c r="E26" s="117"/>
      <c r="F26" s="90"/>
    </row>
    <row r="27" spans="1:6" ht="25.5" x14ac:dyDescent="0.2">
      <c r="A27" s="85"/>
      <c r="B27" s="119" t="s">
        <v>143</v>
      </c>
      <c r="C27" s="32"/>
      <c r="D27" s="89"/>
      <c r="E27" s="117"/>
      <c r="F27" s="90"/>
    </row>
    <row r="28" spans="1:6" x14ac:dyDescent="0.2">
      <c r="A28" s="85"/>
      <c r="B28" s="122" t="s">
        <v>280</v>
      </c>
      <c r="C28" s="32">
        <v>5</v>
      </c>
      <c r="D28" s="89" t="s">
        <v>1</v>
      </c>
      <c r="E28" s="92"/>
      <c r="F28" s="93">
        <f>C28*E28</f>
        <v>0</v>
      </c>
    </row>
    <row r="29" spans="1:6" x14ac:dyDescent="0.2">
      <c r="A29" s="94"/>
      <c r="B29" s="95"/>
      <c r="C29" s="33"/>
      <c r="D29" s="76"/>
      <c r="E29" s="78"/>
      <c r="F29" s="78"/>
    </row>
    <row r="30" spans="1:6" x14ac:dyDescent="0.2">
      <c r="A30" s="112"/>
      <c r="B30" s="113"/>
      <c r="C30" s="97"/>
      <c r="D30" s="114"/>
      <c r="E30" s="115"/>
      <c r="F30" s="116"/>
    </row>
    <row r="31" spans="1:6" x14ac:dyDescent="0.2">
      <c r="A31" s="85">
        <f>COUNT($A$11:A30)+1</f>
        <v>5</v>
      </c>
      <c r="B31" s="86" t="s">
        <v>281</v>
      </c>
      <c r="C31" s="32"/>
      <c r="D31" s="89"/>
      <c r="E31" s="117"/>
      <c r="F31" s="93"/>
    </row>
    <row r="32" spans="1:6" ht="154.5" customHeight="1" x14ac:dyDescent="0.2">
      <c r="A32" s="85"/>
      <c r="B32" s="123" t="s">
        <v>282</v>
      </c>
      <c r="C32" s="32"/>
      <c r="D32" s="89"/>
      <c r="E32" s="272"/>
      <c r="F32" s="272"/>
    </row>
    <row r="33" spans="1:10" x14ac:dyDescent="0.2">
      <c r="A33" s="85"/>
      <c r="B33" s="122" t="s">
        <v>283</v>
      </c>
      <c r="C33" s="32">
        <v>1</v>
      </c>
      <c r="D33" s="89" t="s">
        <v>1</v>
      </c>
      <c r="E33" s="92"/>
      <c r="F33" s="93">
        <f>C33*E33</f>
        <v>0</v>
      </c>
    </row>
    <row r="34" spans="1:10" x14ac:dyDescent="0.2">
      <c r="A34" s="94"/>
      <c r="B34" s="95"/>
      <c r="C34" s="33"/>
      <c r="D34" s="76"/>
      <c r="E34" s="78"/>
      <c r="F34" s="78"/>
    </row>
    <row r="35" spans="1:10" s="1" customFormat="1" x14ac:dyDescent="0.2">
      <c r="A35" s="42"/>
      <c r="B35" s="53"/>
      <c r="C35" s="97"/>
      <c r="D35" s="244"/>
      <c r="E35" s="100"/>
      <c r="F35" s="100"/>
    </row>
    <row r="36" spans="1:10" s="1" customFormat="1" x14ac:dyDescent="0.2">
      <c r="A36" s="42">
        <f>COUNT($A$10:A34)+1</f>
        <v>6</v>
      </c>
      <c r="B36" s="245" t="s">
        <v>217</v>
      </c>
      <c r="C36" s="32"/>
      <c r="D36" s="246"/>
      <c r="E36" s="23"/>
      <c r="F36" s="247"/>
    </row>
    <row r="37" spans="1:10" s="1" customFormat="1" ht="25.5" x14ac:dyDescent="0.2">
      <c r="A37" s="101"/>
      <c r="B37" s="248" t="s">
        <v>218</v>
      </c>
      <c r="C37" s="32"/>
      <c r="D37" s="249"/>
      <c r="E37" s="250"/>
      <c r="F37" s="250"/>
    </row>
    <row r="38" spans="1:10" s="1" customFormat="1" ht="14.25" x14ac:dyDescent="0.2">
      <c r="A38" s="101"/>
      <c r="B38" s="251" t="s">
        <v>250</v>
      </c>
      <c r="C38" s="32">
        <v>7</v>
      </c>
      <c r="D38" s="252" t="s">
        <v>8</v>
      </c>
      <c r="E38" s="31"/>
      <c r="F38" s="23">
        <f>C38*E38</f>
        <v>0</v>
      </c>
    </row>
    <row r="39" spans="1:10" s="1" customFormat="1" x14ac:dyDescent="0.2">
      <c r="A39" s="107"/>
      <c r="B39" s="253"/>
      <c r="C39" s="33"/>
      <c r="D39" s="254"/>
      <c r="E39" s="35"/>
      <c r="F39" s="35"/>
    </row>
    <row r="40" spans="1:10" s="1" customFormat="1" x14ac:dyDescent="0.2">
      <c r="A40" s="96"/>
      <c r="B40" s="255"/>
      <c r="C40" s="97"/>
      <c r="D40" s="244"/>
      <c r="E40" s="100"/>
      <c r="F40" s="100"/>
    </row>
    <row r="41" spans="1:10" s="1" customFormat="1" x14ac:dyDescent="0.2">
      <c r="A41" s="42">
        <f>COUNT($A$7:A31)+1</f>
        <v>6</v>
      </c>
      <c r="B41" s="245" t="s">
        <v>261</v>
      </c>
      <c r="C41" s="32"/>
      <c r="D41" s="249"/>
      <c r="E41" s="23"/>
      <c r="F41" s="23"/>
      <c r="J41" s="256"/>
    </row>
    <row r="42" spans="1:10" s="1" customFormat="1" ht="25.5" x14ac:dyDescent="0.2">
      <c r="A42" s="101"/>
      <c r="B42" s="159" t="s">
        <v>262</v>
      </c>
      <c r="C42" s="32"/>
      <c r="D42" s="249"/>
      <c r="E42" s="250"/>
      <c r="F42" s="250"/>
      <c r="J42" s="257"/>
    </row>
    <row r="43" spans="1:10" s="1" customFormat="1" x14ac:dyDescent="0.2">
      <c r="A43" s="101"/>
      <c r="B43" s="251" t="s">
        <v>284</v>
      </c>
      <c r="C43" s="32">
        <v>12</v>
      </c>
      <c r="D43" s="249" t="s">
        <v>1</v>
      </c>
      <c r="E43" s="31"/>
      <c r="F43" s="23">
        <f>C43*E43</f>
        <v>0</v>
      </c>
    </row>
    <row r="44" spans="1:10" s="1" customFormat="1" x14ac:dyDescent="0.2">
      <c r="A44" s="107"/>
      <c r="B44" s="253"/>
      <c r="C44" s="33"/>
      <c r="D44" s="258"/>
      <c r="E44" s="35"/>
      <c r="F44" s="35"/>
    </row>
    <row r="45" spans="1:10" s="1" customFormat="1" x14ac:dyDescent="0.2">
      <c r="A45" s="96"/>
      <c r="B45" s="255"/>
      <c r="C45" s="97"/>
      <c r="D45" s="147"/>
      <c r="E45" s="100"/>
      <c r="F45" s="148"/>
    </row>
    <row r="46" spans="1:10" s="1" customFormat="1" x14ac:dyDescent="0.2">
      <c r="A46" s="42">
        <f>COUNT($A$7:A45)+1</f>
        <v>8</v>
      </c>
      <c r="B46" s="245" t="s">
        <v>264</v>
      </c>
      <c r="C46" s="32"/>
      <c r="D46" s="246"/>
      <c r="E46" s="23"/>
      <c r="F46" s="247"/>
    </row>
    <row r="47" spans="1:10" s="1" customFormat="1" ht="25.5" x14ac:dyDescent="0.2">
      <c r="A47" s="101"/>
      <c r="B47" s="159" t="s">
        <v>265</v>
      </c>
      <c r="C47" s="32"/>
      <c r="D47" s="249"/>
      <c r="E47" s="250"/>
      <c r="F47" s="250"/>
    </row>
    <row r="48" spans="1:10" s="1" customFormat="1" x14ac:dyDescent="0.2">
      <c r="A48" s="101"/>
      <c r="B48" s="251" t="s">
        <v>285</v>
      </c>
      <c r="C48" s="32">
        <v>2</v>
      </c>
      <c r="D48" s="249" t="s">
        <v>1</v>
      </c>
      <c r="E48" s="31"/>
      <c r="F48" s="23">
        <f>C48*E48</f>
        <v>0</v>
      </c>
    </row>
    <row r="49" spans="1:6" s="1" customFormat="1" x14ac:dyDescent="0.2">
      <c r="A49" s="107"/>
      <c r="B49" s="253"/>
      <c r="C49" s="33"/>
      <c r="D49" s="258"/>
      <c r="E49" s="35"/>
      <c r="F49" s="35"/>
    </row>
    <row r="50" spans="1:6" x14ac:dyDescent="0.2">
      <c r="A50" s="112"/>
      <c r="B50" s="110"/>
      <c r="C50" s="97"/>
      <c r="D50" s="98"/>
      <c r="E50" s="100"/>
      <c r="F50" s="100"/>
    </row>
    <row r="51" spans="1:6" x14ac:dyDescent="0.2">
      <c r="A51" s="85">
        <f>COUNT($A$11:A49)+1</f>
        <v>9</v>
      </c>
      <c r="B51" s="86" t="s">
        <v>79</v>
      </c>
      <c r="C51" s="32"/>
      <c r="D51" s="89"/>
      <c r="E51" s="90"/>
      <c r="F51" s="90"/>
    </row>
    <row r="52" spans="1:6" ht="38.25" x14ac:dyDescent="0.2">
      <c r="A52" s="85"/>
      <c r="B52" s="123" t="s">
        <v>231</v>
      </c>
      <c r="C52" s="32"/>
      <c r="D52" s="89"/>
      <c r="E52" s="90"/>
      <c r="F52" s="90"/>
    </row>
    <row r="53" spans="1:6" ht="14.25" x14ac:dyDescent="0.2">
      <c r="A53" s="85"/>
      <c r="B53" s="91"/>
      <c r="C53" s="32">
        <v>13</v>
      </c>
      <c r="D53" s="89" t="s">
        <v>8</v>
      </c>
      <c r="E53" s="92"/>
      <c r="F53" s="93">
        <f>C53*E53</f>
        <v>0</v>
      </c>
    </row>
    <row r="54" spans="1:6" x14ac:dyDescent="0.2">
      <c r="A54" s="94"/>
      <c r="B54" s="127"/>
      <c r="C54" s="33"/>
      <c r="D54" s="76"/>
      <c r="E54" s="78"/>
      <c r="F54" s="78"/>
    </row>
    <row r="55" spans="1:6" x14ac:dyDescent="0.2">
      <c r="A55" s="112"/>
      <c r="B55" s="120"/>
      <c r="C55" s="124"/>
      <c r="D55" s="114"/>
      <c r="E55" s="121"/>
      <c r="F55" s="121"/>
    </row>
    <row r="56" spans="1:6" x14ac:dyDescent="0.2">
      <c r="A56" s="85">
        <f>COUNT($A$11:A55)+1</f>
        <v>10</v>
      </c>
      <c r="B56" s="86" t="s">
        <v>134</v>
      </c>
      <c r="C56" s="88"/>
      <c r="D56" s="89"/>
      <c r="E56" s="90"/>
      <c r="F56" s="90"/>
    </row>
    <row r="57" spans="1:6" ht="25.5" x14ac:dyDescent="0.2">
      <c r="A57" s="85"/>
      <c r="B57" s="123" t="s">
        <v>135</v>
      </c>
      <c r="C57" s="88"/>
      <c r="D57" s="89"/>
      <c r="E57" s="90"/>
      <c r="F57" s="90"/>
    </row>
    <row r="58" spans="1:6" x14ac:dyDescent="0.2">
      <c r="A58" s="85"/>
      <c r="B58" s="91"/>
      <c r="C58" s="125"/>
      <c r="D58" s="126">
        <v>0.03</v>
      </c>
      <c r="E58" s="90"/>
      <c r="F58" s="93">
        <f>D58*(SUM(F13:F53))</f>
        <v>0</v>
      </c>
    </row>
    <row r="59" spans="1:6" x14ac:dyDescent="0.2">
      <c r="A59" s="94"/>
      <c r="B59" s="127"/>
      <c r="C59" s="128"/>
      <c r="D59" s="129"/>
      <c r="E59" s="130"/>
      <c r="F59" s="78"/>
    </row>
    <row r="60" spans="1:6" x14ac:dyDescent="0.2">
      <c r="A60" s="112"/>
      <c r="B60" s="120"/>
      <c r="C60" s="124"/>
      <c r="D60" s="114"/>
      <c r="E60" s="121"/>
      <c r="F60" s="121"/>
    </row>
    <row r="61" spans="1:6" x14ac:dyDescent="0.2">
      <c r="A61" s="204">
        <f>COUNT($A$11:A60)+1</f>
        <v>11</v>
      </c>
      <c r="B61" s="86" t="s">
        <v>16</v>
      </c>
      <c r="C61" s="88"/>
      <c r="D61" s="89"/>
      <c r="E61" s="90"/>
      <c r="F61" s="90"/>
    </row>
    <row r="62" spans="1:6" ht="38.25" x14ac:dyDescent="0.2">
      <c r="A62" s="85"/>
      <c r="B62" s="123" t="s">
        <v>221</v>
      </c>
      <c r="C62" s="88"/>
      <c r="D62" s="89"/>
      <c r="E62" s="90"/>
      <c r="F62" s="93"/>
    </row>
    <row r="63" spans="1:6" x14ac:dyDescent="0.2">
      <c r="A63" s="118"/>
      <c r="B63" s="91"/>
      <c r="C63" s="125"/>
      <c r="D63" s="126">
        <v>0.1</v>
      </c>
      <c r="E63" s="90"/>
      <c r="F63" s="93">
        <f>D63*(SUM(F13:F53))</f>
        <v>0</v>
      </c>
    </row>
  </sheetData>
  <sheetProtection algorithmName="SHA-512" hashValue="JdlJ0coE801CPBAgPBHIbFPmDseB+ebyzmOCJrmyC2A0mEK2Vr9aMO4u0WINp7pSx+m7I8JcX+PsjiarQlqnwA==" saltValue="2w5PIAx/DdUuQwxI6TOYD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34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topLeftCell="A19" zoomScaleNormal="100" zoomScaleSheetLayoutView="130" workbookViewId="0">
      <selection activeCell="E12" sqref="E12"/>
    </sheetView>
  </sheetViews>
  <sheetFormatPr defaultColWidth="9" defaultRowHeight="12.75" x14ac:dyDescent="0.2"/>
  <cols>
    <col min="1" max="1" width="5.7109375" style="67" customWidth="1"/>
    <col min="2" max="2" width="50.7109375" style="68" customWidth="1"/>
    <col min="3" max="3" width="7.7109375" style="69" customWidth="1"/>
    <col min="4" max="4" width="4.7109375" style="70" customWidth="1"/>
    <col min="5" max="5" width="11.7109375" style="71" customWidth="1"/>
    <col min="6" max="6" width="12.7109375" style="71" customWidth="1"/>
    <col min="7" max="256" width="9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" style="60"/>
  </cols>
  <sheetData>
    <row r="1" spans="1:7" x14ac:dyDescent="0.2">
      <c r="A1" s="14" t="s">
        <v>123</v>
      </c>
      <c r="B1" s="57" t="s">
        <v>124</v>
      </c>
      <c r="C1" s="58"/>
      <c r="D1" s="57"/>
      <c r="E1" s="59"/>
      <c r="F1" s="59"/>
    </row>
    <row r="2" spans="1:7" x14ac:dyDescent="0.2">
      <c r="A2" s="14" t="s">
        <v>126</v>
      </c>
      <c r="B2" s="57" t="s">
        <v>24</v>
      </c>
      <c r="C2" s="58"/>
      <c r="D2" s="57"/>
      <c r="E2" s="59"/>
      <c r="F2" s="59"/>
    </row>
    <row r="3" spans="1:7" x14ac:dyDescent="0.2">
      <c r="A3" s="14" t="s">
        <v>129</v>
      </c>
      <c r="B3" s="57" t="s">
        <v>271</v>
      </c>
      <c r="C3" s="58"/>
      <c r="D3" s="57"/>
      <c r="E3" s="59"/>
      <c r="F3" s="59"/>
    </row>
    <row r="4" spans="1:7" x14ac:dyDescent="0.2">
      <c r="A4" s="189"/>
      <c r="B4" s="36" t="s">
        <v>286</v>
      </c>
      <c r="C4" s="58"/>
      <c r="D4" s="57"/>
      <c r="E4" s="59"/>
      <c r="F4" s="59"/>
    </row>
    <row r="5" spans="1:7" s="19" customFormat="1" ht="76.5" x14ac:dyDescent="0.2">
      <c r="A5" s="46" t="s">
        <v>0</v>
      </c>
      <c r="B5" s="73" t="s">
        <v>7</v>
      </c>
      <c r="C5" s="74" t="s">
        <v>5</v>
      </c>
      <c r="D5" s="75" t="s">
        <v>6</v>
      </c>
      <c r="E5" s="49" t="s">
        <v>9</v>
      </c>
      <c r="F5" s="49" t="s">
        <v>10</v>
      </c>
    </row>
    <row r="6" spans="1:7" s="84" customFormat="1" x14ac:dyDescent="0.2">
      <c r="A6" s="79">
        <v>1</v>
      </c>
      <c r="B6" s="80"/>
      <c r="C6" s="81"/>
      <c r="D6" s="82"/>
      <c r="E6" s="83"/>
      <c r="F6" s="83"/>
    </row>
    <row r="7" spans="1:7" x14ac:dyDescent="0.2">
      <c r="A7" s="212"/>
      <c r="B7" s="213" t="s">
        <v>271</v>
      </c>
      <c r="C7" s="214">
        <v>1</v>
      </c>
      <c r="D7" s="215" t="s">
        <v>1</v>
      </c>
      <c r="E7" s="216">
        <f>F9/C7</f>
        <v>0</v>
      </c>
      <c r="F7" s="216">
        <f>C7*E7</f>
        <v>0</v>
      </c>
      <c r="G7" s="217"/>
    </row>
    <row r="8" spans="1:7" x14ac:dyDescent="0.2">
      <c r="A8" s="218"/>
      <c r="B8" s="215"/>
      <c r="C8" s="264"/>
      <c r="D8" s="215"/>
      <c r="E8" s="220"/>
      <c r="F8" s="221"/>
      <c r="G8" s="217"/>
    </row>
    <row r="9" spans="1:7" x14ac:dyDescent="0.2">
      <c r="A9" s="222"/>
      <c r="B9" s="223" t="s">
        <v>229</v>
      </c>
      <c r="C9" s="265"/>
      <c r="D9" s="225"/>
      <c r="E9" s="226"/>
      <c r="F9" s="226">
        <f>SUM(F13:F48)</f>
        <v>0</v>
      </c>
      <c r="G9" s="217"/>
    </row>
    <row r="10" spans="1:7" x14ac:dyDescent="0.2">
      <c r="A10" s="227"/>
      <c r="B10" s="228"/>
      <c r="C10" s="266"/>
      <c r="D10" s="230"/>
      <c r="E10" s="231"/>
      <c r="F10" s="231"/>
    </row>
    <row r="11" spans="1:7" x14ac:dyDescent="0.2">
      <c r="A11" s="85">
        <f>COUNT(A6+1)</f>
        <v>1</v>
      </c>
      <c r="B11" s="86" t="s">
        <v>191</v>
      </c>
      <c r="C11" s="62"/>
      <c r="D11" s="61"/>
      <c r="E11" s="64"/>
      <c r="F11" s="64"/>
    </row>
    <row r="12" spans="1:7" ht="25.5" x14ac:dyDescent="0.2">
      <c r="A12" s="85"/>
      <c r="B12" s="87" t="s">
        <v>192</v>
      </c>
      <c r="C12" s="88"/>
      <c r="D12" s="89"/>
      <c r="E12" s="90"/>
      <c r="F12" s="90"/>
    </row>
    <row r="13" spans="1:7" ht="14.25" x14ac:dyDescent="0.2">
      <c r="A13" s="85"/>
      <c r="B13" s="139" t="s">
        <v>193</v>
      </c>
      <c r="C13" s="32">
        <v>21</v>
      </c>
      <c r="D13" s="140" t="s">
        <v>8</v>
      </c>
      <c r="E13" s="92"/>
      <c r="F13" s="93">
        <f>C13*E13</f>
        <v>0</v>
      </c>
    </row>
    <row r="14" spans="1:7" x14ac:dyDescent="0.2">
      <c r="A14" s="94"/>
      <c r="B14" s="95"/>
      <c r="C14" s="33"/>
      <c r="D14" s="76"/>
      <c r="E14" s="78"/>
      <c r="F14" s="78"/>
    </row>
    <row r="15" spans="1:7" x14ac:dyDescent="0.2">
      <c r="A15" s="112"/>
      <c r="B15" s="21"/>
      <c r="C15" s="97"/>
      <c r="D15" s="133"/>
      <c r="E15" s="134"/>
      <c r="F15" s="134"/>
    </row>
    <row r="16" spans="1:7" x14ac:dyDescent="0.2">
      <c r="A16" s="204">
        <f>COUNT($A$7:A15)+1</f>
        <v>2</v>
      </c>
      <c r="B16" s="135" t="s">
        <v>287</v>
      </c>
      <c r="C16" s="32"/>
      <c r="D16" s="136"/>
      <c r="E16" s="137"/>
      <c r="F16" s="137"/>
    </row>
    <row r="17" spans="1:6" x14ac:dyDescent="0.2">
      <c r="A17" s="85"/>
      <c r="B17" s="143" t="s">
        <v>288</v>
      </c>
      <c r="C17" s="32"/>
      <c r="D17" s="136"/>
      <c r="E17" s="137"/>
      <c r="F17" s="137"/>
    </row>
    <row r="18" spans="1:6" x14ac:dyDescent="0.2">
      <c r="A18" s="85"/>
      <c r="B18" s="139" t="s">
        <v>223</v>
      </c>
      <c r="C18" s="32">
        <v>1</v>
      </c>
      <c r="D18" s="136" t="s">
        <v>1</v>
      </c>
      <c r="E18" s="92"/>
      <c r="F18" s="93">
        <f t="shared" ref="F18" si="0">C18*E18</f>
        <v>0</v>
      </c>
    </row>
    <row r="19" spans="1:6" x14ac:dyDescent="0.2">
      <c r="A19" s="94"/>
      <c r="B19" s="141"/>
      <c r="C19" s="33"/>
      <c r="D19" s="144"/>
      <c r="E19" s="78"/>
      <c r="F19" s="78"/>
    </row>
    <row r="20" spans="1:6" x14ac:dyDescent="0.2">
      <c r="A20" s="112"/>
      <c r="B20" s="202"/>
      <c r="C20" s="97"/>
      <c r="D20" s="133"/>
      <c r="E20" s="116"/>
      <c r="F20" s="116"/>
    </row>
    <row r="21" spans="1:6" x14ac:dyDescent="0.2">
      <c r="A21" s="204">
        <f>COUNT($A$7:A20)+1</f>
        <v>3</v>
      </c>
      <c r="B21" s="135" t="s">
        <v>225</v>
      </c>
      <c r="C21" s="32"/>
      <c r="D21" s="136"/>
      <c r="E21" s="137"/>
      <c r="F21" s="137"/>
    </row>
    <row r="22" spans="1:6" ht="38.25" x14ac:dyDescent="0.2">
      <c r="A22" s="85"/>
      <c r="B22" s="143" t="s">
        <v>224</v>
      </c>
      <c r="C22" s="32"/>
      <c r="D22" s="136"/>
      <c r="E22" s="137"/>
      <c r="F22" s="137"/>
    </row>
    <row r="23" spans="1:6" x14ac:dyDescent="0.2">
      <c r="A23" s="85"/>
      <c r="B23" s="139" t="s">
        <v>223</v>
      </c>
      <c r="C23" s="32">
        <v>1</v>
      </c>
      <c r="D23" s="136" t="s">
        <v>1</v>
      </c>
      <c r="E23" s="92"/>
      <c r="F23" s="93">
        <f>C23*E23</f>
        <v>0</v>
      </c>
    </row>
    <row r="24" spans="1:6" x14ac:dyDescent="0.2">
      <c r="A24" s="94"/>
      <c r="B24" s="141"/>
      <c r="C24" s="33"/>
      <c r="D24" s="144"/>
      <c r="E24" s="78"/>
      <c r="F24" s="78"/>
    </row>
    <row r="25" spans="1:6" x14ac:dyDescent="0.2">
      <c r="A25" s="112"/>
      <c r="B25" s="120" t="s">
        <v>132</v>
      </c>
      <c r="C25" s="97"/>
      <c r="D25" s="114"/>
      <c r="E25" s="115"/>
      <c r="F25" s="121"/>
    </row>
    <row r="26" spans="1:6" x14ac:dyDescent="0.2">
      <c r="A26" s="85">
        <f>COUNT($A$11:A25)+1</f>
        <v>4</v>
      </c>
      <c r="B26" s="86" t="s">
        <v>142</v>
      </c>
      <c r="C26" s="32"/>
      <c r="D26" s="89"/>
      <c r="E26" s="117"/>
      <c r="F26" s="90"/>
    </row>
    <row r="27" spans="1:6" ht="25.5" x14ac:dyDescent="0.2">
      <c r="A27" s="85"/>
      <c r="B27" s="119" t="s">
        <v>143</v>
      </c>
      <c r="C27" s="32"/>
      <c r="D27" s="89"/>
      <c r="E27" s="117"/>
      <c r="F27" s="90"/>
    </row>
    <row r="28" spans="1:6" x14ac:dyDescent="0.2">
      <c r="A28" s="85"/>
      <c r="B28" s="139" t="s">
        <v>208</v>
      </c>
      <c r="C28" s="32">
        <v>6</v>
      </c>
      <c r="D28" s="136" t="s">
        <v>1</v>
      </c>
      <c r="E28" s="92"/>
      <c r="F28" s="93">
        <f t="shared" ref="F28" si="1">C28*E28</f>
        <v>0</v>
      </c>
    </row>
    <row r="29" spans="1:6" x14ac:dyDescent="0.2">
      <c r="A29" s="94"/>
      <c r="B29" s="95"/>
      <c r="C29" s="33"/>
      <c r="D29" s="76"/>
      <c r="E29" s="78"/>
      <c r="F29" s="78"/>
    </row>
    <row r="30" spans="1:6" x14ac:dyDescent="0.2">
      <c r="A30" s="112"/>
      <c r="B30" s="120"/>
      <c r="C30" s="97"/>
      <c r="D30" s="114"/>
      <c r="E30" s="273"/>
      <c r="F30" s="273"/>
    </row>
    <row r="31" spans="1:6" x14ac:dyDescent="0.2">
      <c r="A31" s="85">
        <f>COUNT($A$11:A30)+1</f>
        <v>5</v>
      </c>
      <c r="B31" s="86" t="s">
        <v>289</v>
      </c>
      <c r="C31" s="32"/>
      <c r="D31" s="89"/>
      <c r="E31" s="272"/>
      <c r="F31" s="272"/>
    </row>
    <row r="32" spans="1:6" ht="165.75" x14ac:dyDescent="0.2">
      <c r="A32" s="85"/>
      <c r="B32" s="123" t="s">
        <v>290</v>
      </c>
      <c r="C32" s="32"/>
      <c r="D32" s="89"/>
      <c r="E32" s="272"/>
      <c r="F32" s="272"/>
    </row>
    <row r="33" spans="1:6" x14ac:dyDescent="0.2">
      <c r="A33" s="85"/>
      <c r="B33" s="122" t="s">
        <v>291</v>
      </c>
      <c r="C33" s="32">
        <v>1</v>
      </c>
      <c r="D33" s="89" t="s">
        <v>1</v>
      </c>
      <c r="E33" s="92"/>
      <c r="F33" s="93">
        <f>C33*E33</f>
        <v>0</v>
      </c>
    </row>
    <row r="34" spans="1:6" x14ac:dyDescent="0.2">
      <c r="A34" s="94"/>
      <c r="B34" s="95"/>
      <c r="C34" s="33"/>
      <c r="D34" s="76"/>
      <c r="E34" s="78"/>
      <c r="F34" s="78"/>
    </row>
    <row r="35" spans="1:6" x14ac:dyDescent="0.2">
      <c r="A35" s="112"/>
      <c r="B35" s="110"/>
      <c r="C35" s="97"/>
      <c r="D35" s="98"/>
      <c r="E35" s="100"/>
      <c r="F35" s="100"/>
    </row>
    <row r="36" spans="1:6" x14ac:dyDescent="0.2">
      <c r="A36" s="85">
        <f>COUNT($A$11:A34)+1</f>
        <v>6</v>
      </c>
      <c r="B36" s="86" t="s">
        <v>79</v>
      </c>
      <c r="C36" s="32"/>
      <c r="D36" s="89"/>
      <c r="E36" s="90"/>
      <c r="F36" s="90"/>
    </row>
    <row r="37" spans="1:6" ht="38.25" x14ac:dyDescent="0.2">
      <c r="A37" s="85"/>
      <c r="B37" s="123" t="s">
        <v>231</v>
      </c>
      <c r="C37" s="32"/>
      <c r="D37" s="89"/>
      <c r="E37" s="90"/>
      <c r="F37" s="90"/>
    </row>
    <row r="38" spans="1:6" ht="14.25" x14ac:dyDescent="0.2">
      <c r="A38" s="85"/>
      <c r="B38" s="91"/>
      <c r="C38" s="32">
        <v>21</v>
      </c>
      <c r="D38" s="89" t="s">
        <v>8</v>
      </c>
      <c r="E38" s="92"/>
      <c r="F38" s="93">
        <f>C38*E38</f>
        <v>0</v>
      </c>
    </row>
    <row r="39" spans="1:6" x14ac:dyDescent="0.2">
      <c r="A39" s="94"/>
      <c r="B39" s="127"/>
      <c r="C39" s="33"/>
      <c r="D39" s="76"/>
      <c r="E39" s="78"/>
      <c r="F39" s="78"/>
    </row>
    <row r="40" spans="1:6" x14ac:dyDescent="0.2">
      <c r="A40" s="112"/>
      <c r="B40" s="120"/>
      <c r="C40" s="124"/>
      <c r="D40" s="114"/>
      <c r="E40" s="121"/>
      <c r="F40" s="121"/>
    </row>
    <row r="41" spans="1:6" x14ac:dyDescent="0.2">
      <c r="A41" s="85">
        <f>COUNT($A$11:A40)+1</f>
        <v>7</v>
      </c>
      <c r="B41" s="86" t="s">
        <v>134</v>
      </c>
      <c r="C41" s="88"/>
      <c r="D41" s="89"/>
      <c r="E41" s="90"/>
      <c r="F41" s="90"/>
    </row>
    <row r="42" spans="1:6" ht="25.5" x14ac:dyDescent="0.2">
      <c r="A42" s="85"/>
      <c r="B42" s="123" t="s">
        <v>135</v>
      </c>
      <c r="C42" s="88"/>
      <c r="D42" s="89"/>
      <c r="E42" s="90"/>
      <c r="F42" s="90"/>
    </row>
    <row r="43" spans="1:6" x14ac:dyDescent="0.2">
      <c r="A43" s="85"/>
      <c r="B43" s="91"/>
      <c r="C43" s="125"/>
      <c r="D43" s="126">
        <v>0.03</v>
      </c>
      <c r="E43" s="90"/>
      <c r="F43" s="93">
        <f>D43*(SUM(F13:F38))</f>
        <v>0</v>
      </c>
    </row>
    <row r="44" spans="1:6" x14ac:dyDescent="0.2">
      <c r="A44" s="94"/>
      <c r="B44" s="127"/>
      <c r="C44" s="128"/>
      <c r="D44" s="129"/>
      <c r="E44" s="130"/>
      <c r="F44" s="78"/>
    </row>
    <row r="45" spans="1:6" x14ac:dyDescent="0.2">
      <c r="A45" s="112"/>
      <c r="B45" s="120"/>
      <c r="C45" s="124"/>
      <c r="D45" s="114"/>
      <c r="E45" s="121"/>
      <c r="F45" s="121"/>
    </row>
    <row r="46" spans="1:6" x14ac:dyDescent="0.2">
      <c r="A46" s="204">
        <f>COUNT($A$11:A45)+1</f>
        <v>8</v>
      </c>
      <c r="B46" s="86" t="s">
        <v>16</v>
      </c>
      <c r="C46" s="88"/>
      <c r="D46" s="89"/>
      <c r="E46" s="90"/>
      <c r="F46" s="90"/>
    </row>
    <row r="47" spans="1:6" ht="38.25" x14ac:dyDescent="0.2">
      <c r="A47" s="85"/>
      <c r="B47" s="123" t="s">
        <v>221</v>
      </c>
      <c r="C47" s="88"/>
      <c r="D47" s="89"/>
      <c r="E47" s="90"/>
      <c r="F47" s="93"/>
    </row>
    <row r="48" spans="1:6" x14ac:dyDescent="0.2">
      <c r="A48" s="118"/>
      <c r="B48" s="91"/>
      <c r="C48" s="125"/>
      <c r="D48" s="126">
        <v>0.1</v>
      </c>
      <c r="E48" s="90"/>
      <c r="F48" s="93">
        <f>D48*(SUM(F13:F38))</f>
        <v>0</v>
      </c>
    </row>
    <row r="49" spans="1:6" x14ac:dyDescent="0.2">
      <c r="A49" s="209"/>
      <c r="B49" s="127"/>
      <c r="C49" s="155"/>
      <c r="D49" s="76"/>
      <c r="E49" s="130"/>
      <c r="F49" s="130"/>
    </row>
  </sheetData>
  <sheetProtection algorithmName="SHA-512" hashValue="CqE91DrYJglBiyT3zJWRPZzrueCChKUhhZdzkmk9Fuj4hKZwhseEk2JvpnSxgSBn5dgNMfgp451NzXxINXV6wA==" saltValue="Iif0hpxPjgro3ePIaflrL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34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4"/>
  <sheetViews>
    <sheetView topLeftCell="A13" zoomScaleNormal="100" zoomScaleSheetLayoutView="130" workbookViewId="0">
      <selection activeCell="E28" sqref="E28"/>
    </sheetView>
  </sheetViews>
  <sheetFormatPr defaultColWidth="9" defaultRowHeight="12.75" x14ac:dyDescent="0.2"/>
  <cols>
    <col min="1" max="1" width="5.7109375" style="67" customWidth="1"/>
    <col min="2" max="2" width="50.7109375" style="68" customWidth="1"/>
    <col min="3" max="3" width="7.7109375" style="69" customWidth="1"/>
    <col min="4" max="4" width="4.7109375" style="70" customWidth="1"/>
    <col min="5" max="5" width="11.7109375" style="71" customWidth="1"/>
    <col min="6" max="6" width="12.7109375" style="71" customWidth="1"/>
    <col min="7" max="256" width="9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" style="60"/>
  </cols>
  <sheetData>
    <row r="1" spans="1:7" x14ac:dyDescent="0.2">
      <c r="A1" s="14" t="s">
        <v>123</v>
      </c>
      <c r="B1" s="57" t="s">
        <v>124</v>
      </c>
      <c r="C1" s="58"/>
      <c r="D1" s="57"/>
      <c r="E1" s="59"/>
      <c r="F1" s="59"/>
    </row>
    <row r="2" spans="1:7" x14ac:dyDescent="0.2">
      <c r="A2" s="14" t="s">
        <v>126</v>
      </c>
      <c r="B2" s="57" t="s">
        <v>24</v>
      </c>
      <c r="C2" s="58"/>
      <c r="D2" s="57"/>
      <c r="E2" s="59"/>
      <c r="F2" s="59"/>
    </row>
    <row r="3" spans="1:7" x14ac:dyDescent="0.2">
      <c r="A3" s="14" t="s">
        <v>129</v>
      </c>
      <c r="B3" s="57" t="s">
        <v>271</v>
      </c>
      <c r="C3" s="58"/>
      <c r="D3" s="57"/>
      <c r="E3" s="59"/>
      <c r="F3" s="59"/>
    </row>
    <row r="4" spans="1:7" x14ac:dyDescent="0.2">
      <c r="A4" s="189"/>
      <c r="B4" s="36" t="s">
        <v>292</v>
      </c>
      <c r="C4" s="58"/>
      <c r="D4" s="57"/>
      <c r="E4" s="59"/>
      <c r="F4" s="59"/>
    </row>
    <row r="5" spans="1:7" s="19" customFormat="1" ht="76.5" x14ac:dyDescent="0.2">
      <c r="A5" s="46" t="s">
        <v>0</v>
      </c>
      <c r="B5" s="73" t="s">
        <v>7</v>
      </c>
      <c r="C5" s="74" t="s">
        <v>5</v>
      </c>
      <c r="D5" s="75" t="s">
        <v>6</v>
      </c>
      <c r="E5" s="49" t="s">
        <v>9</v>
      </c>
      <c r="F5" s="49" t="s">
        <v>10</v>
      </c>
    </row>
    <row r="6" spans="1:7" s="84" customFormat="1" x14ac:dyDescent="0.2">
      <c r="A6" s="79">
        <v>1</v>
      </c>
      <c r="B6" s="80"/>
      <c r="C6" s="81"/>
      <c r="D6" s="82"/>
      <c r="E6" s="83"/>
      <c r="F6" s="83"/>
    </row>
    <row r="7" spans="1:7" x14ac:dyDescent="0.2">
      <c r="A7" s="212"/>
      <c r="B7" s="213" t="s">
        <v>271</v>
      </c>
      <c r="C7" s="214">
        <v>1</v>
      </c>
      <c r="D7" s="215" t="s">
        <v>1</v>
      </c>
      <c r="E7" s="216">
        <f>F9/C7</f>
        <v>0</v>
      </c>
      <c r="F7" s="216">
        <f>C7*E7</f>
        <v>0</v>
      </c>
      <c r="G7" s="217"/>
    </row>
    <row r="8" spans="1:7" x14ac:dyDescent="0.2">
      <c r="A8" s="218"/>
      <c r="B8" s="215"/>
      <c r="C8" s="264"/>
      <c r="D8" s="215"/>
      <c r="E8" s="220"/>
      <c r="F8" s="221"/>
      <c r="G8" s="217"/>
    </row>
    <row r="9" spans="1:7" x14ac:dyDescent="0.2">
      <c r="A9" s="222"/>
      <c r="B9" s="223" t="s">
        <v>229</v>
      </c>
      <c r="C9" s="265"/>
      <c r="D9" s="225"/>
      <c r="E9" s="226"/>
      <c r="F9" s="226">
        <f>SUM(F13:F53)</f>
        <v>0</v>
      </c>
      <c r="G9" s="217"/>
    </row>
    <row r="10" spans="1:7" x14ac:dyDescent="0.2">
      <c r="A10" s="227"/>
      <c r="B10" s="228"/>
      <c r="C10" s="266"/>
      <c r="D10" s="230"/>
      <c r="E10" s="231"/>
      <c r="F10" s="231"/>
    </row>
    <row r="11" spans="1:7" x14ac:dyDescent="0.2">
      <c r="A11" s="85">
        <f>COUNT(A6+1)</f>
        <v>1</v>
      </c>
      <c r="B11" s="86" t="s">
        <v>191</v>
      </c>
      <c r="C11" s="62"/>
      <c r="D11" s="61"/>
      <c r="E11" s="64"/>
      <c r="F11" s="64"/>
    </row>
    <row r="12" spans="1:7" ht="25.5" x14ac:dyDescent="0.2">
      <c r="A12" s="85"/>
      <c r="B12" s="87" t="s">
        <v>192</v>
      </c>
      <c r="C12" s="88"/>
      <c r="D12" s="89"/>
      <c r="E12" s="90"/>
      <c r="F12" s="90"/>
    </row>
    <row r="13" spans="1:7" ht="14.25" x14ac:dyDescent="0.2">
      <c r="A13" s="85"/>
      <c r="B13" s="122" t="s">
        <v>273</v>
      </c>
      <c r="C13" s="32">
        <v>21</v>
      </c>
      <c r="D13" s="89" t="s">
        <v>8</v>
      </c>
      <c r="E13" s="92"/>
      <c r="F13" s="23">
        <f>C13*E13</f>
        <v>0</v>
      </c>
    </row>
    <row r="14" spans="1:7" x14ac:dyDescent="0.2">
      <c r="A14" s="94"/>
      <c r="B14" s="95"/>
      <c r="C14" s="33"/>
      <c r="D14" s="76"/>
      <c r="E14" s="78"/>
      <c r="F14" s="78"/>
    </row>
    <row r="15" spans="1:7" x14ac:dyDescent="0.2">
      <c r="A15" s="112"/>
      <c r="B15" s="21"/>
      <c r="C15" s="97"/>
      <c r="D15" s="133"/>
      <c r="E15" s="134"/>
      <c r="F15" s="134"/>
    </row>
    <row r="16" spans="1:7" x14ac:dyDescent="0.2">
      <c r="A16" s="204">
        <f>COUNT($A$7:A15)+1</f>
        <v>2</v>
      </c>
      <c r="B16" s="135" t="s">
        <v>287</v>
      </c>
      <c r="C16" s="32"/>
      <c r="D16" s="136"/>
      <c r="E16" s="137"/>
      <c r="F16" s="137"/>
    </row>
    <row r="17" spans="1:6" x14ac:dyDescent="0.2">
      <c r="A17" s="85"/>
      <c r="B17" s="143" t="s">
        <v>288</v>
      </c>
      <c r="C17" s="32"/>
      <c r="D17" s="136"/>
      <c r="E17" s="137"/>
      <c r="F17" s="137"/>
    </row>
    <row r="18" spans="1:6" x14ac:dyDescent="0.2">
      <c r="A18" s="85"/>
      <c r="B18" s="139" t="s">
        <v>293</v>
      </c>
      <c r="C18" s="32">
        <v>1</v>
      </c>
      <c r="D18" s="136" t="s">
        <v>1</v>
      </c>
      <c r="E18" s="92"/>
      <c r="F18" s="93">
        <f t="shared" ref="F18" si="0">C18*E18</f>
        <v>0</v>
      </c>
    </row>
    <row r="19" spans="1:6" x14ac:dyDescent="0.2">
      <c r="A19" s="94"/>
      <c r="B19" s="141"/>
      <c r="C19" s="33"/>
      <c r="D19" s="144"/>
      <c r="E19" s="78"/>
      <c r="F19" s="78"/>
    </row>
    <row r="20" spans="1:6" x14ac:dyDescent="0.2">
      <c r="A20" s="112"/>
      <c r="B20" s="120"/>
      <c r="C20" s="97"/>
      <c r="D20" s="114"/>
      <c r="E20" s="115"/>
      <c r="F20" s="121"/>
    </row>
    <row r="21" spans="1:6" x14ac:dyDescent="0.2">
      <c r="A21" s="85">
        <f>COUNT($A$11:A14)+1</f>
        <v>2</v>
      </c>
      <c r="B21" s="86" t="s">
        <v>274</v>
      </c>
      <c r="C21" s="32"/>
      <c r="D21" s="89"/>
      <c r="E21" s="117"/>
      <c r="F21" s="90"/>
    </row>
    <row r="22" spans="1:6" ht="25.5" x14ac:dyDescent="0.2">
      <c r="A22" s="85"/>
      <c r="B22" s="119" t="s">
        <v>275</v>
      </c>
      <c r="C22" s="32"/>
      <c r="D22" s="89"/>
      <c r="E22" s="117"/>
      <c r="F22" s="90"/>
    </row>
    <row r="23" spans="1:6" x14ac:dyDescent="0.2">
      <c r="A23" s="85"/>
      <c r="B23" s="122" t="s">
        <v>276</v>
      </c>
      <c r="C23" s="32">
        <v>1</v>
      </c>
      <c r="D23" s="89" t="s">
        <v>1</v>
      </c>
      <c r="E23" s="92"/>
      <c r="F23" s="93">
        <f t="shared" ref="F23" si="1">C23*E23</f>
        <v>0</v>
      </c>
    </row>
    <row r="24" spans="1:6" x14ac:dyDescent="0.2">
      <c r="A24" s="94"/>
      <c r="B24" s="95"/>
      <c r="C24" s="33"/>
      <c r="D24" s="76"/>
      <c r="E24" s="78"/>
      <c r="F24" s="78"/>
    </row>
    <row r="25" spans="1:6" x14ac:dyDescent="0.2">
      <c r="A25" s="112"/>
      <c r="B25" s="113"/>
      <c r="C25" s="97"/>
      <c r="D25" s="114"/>
      <c r="E25" s="115"/>
      <c r="F25" s="116"/>
    </row>
    <row r="26" spans="1:6" x14ac:dyDescent="0.2">
      <c r="A26" s="85">
        <f>COUNT($A$11:A25)+1</f>
        <v>4</v>
      </c>
      <c r="B26" s="267" t="s">
        <v>277</v>
      </c>
      <c r="C26" s="32"/>
      <c r="D26" s="268"/>
      <c r="E26" s="93"/>
      <c r="F26" s="269"/>
    </row>
    <row r="27" spans="1:6" ht="38.25" x14ac:dyDescent="0.2">
      <c r="A27" s="85"/>
      <c r="B27" s="26" t="s">
        <v>278</v>
      </c>
      <c r="C27" s="32"/>
      <c r="D27" s="103"/>
      <c r="E27" s="23"/>
      <c r="F27" s="23"/>
    </row>
    <row r="28" spans="1:6" x14ac:dyDescent="0.2">
      <c r="A28" s="85"/>
      <c r="B28" s="270" t="s">
        <v>279</v>
      </c>
      <c r="C28" s="32">
        <v>1</v>
      </c>
      <c r="D28" s="103" t="s">
        <v>1</v>
      </c>
      <c r="E28" s="92"/>
      <c r="F28" s="93">
        <f>C28*E28</f>
        <v>0</v>
      </c>
    </row>
    <row r="29" spans="1:6" x14ac:dyDescent="0.2">
      <c r="A29" s="94"/>
      <c r="B29" s="271"/>
      <c r="C29" s="33"/>
      <c r="D29" s="109"/>
      <c r="E29" s="78"/>
      <c r="F29" s="78"/>
    </row>
    <row r="30" spans="1:6" x14ac:dyDescent="0.2">
      <c r="A30" s="112"/>
      <c r="B30" s="120" t="s">
        <v>132</v>
      </c>
      <c r="C30" s="97"/>
      <c r="D30" s="114"/>
      <c r="E30" s="115"/>
      <c r="F30" s="121"/>
    </row>
    <row r="31" spans="1:6" x14ac:dyDescent="0.2">
      <c r="A31" s="85">
        <f>COUNT($A$11:A30)+1</f>
        <v>5</v>
      </c>
      <c r="B31" s="86" t="s">
        <v>142</v>
      </c>
      <c r="C31" s="32"/>
      <c r="D31" s="89"/>
      <c r="E31" s="117"/>
      <c r="F31" s="90"/>
    </row>
    <row r="32" spans="1:6" ht="25.5" x14ac:dyDescent="0.2">
      <c r="A32" s="85"/>
      <c r="B32" s="119" t="s">
        <v>143</v>
      </c>
      <c r="C32" s="32"/>
      <c r="D32" s="89"/>
      <c r="E32" s="117"/>
      <c r="F32" s="90"/>
    </row>
    <row r="33" spans="1:6" x14ac:dyDescent="0.2">
      <c r="A33" s="85"/>
      <c r="B33" s="122" t="s">
        <v>280</v>
      </c>
      <c r="C33" s="32">
        <v>5</v>
      </c>
      <c r="D33" s="89" t="s">
        <v>1</v>
      </c>
      <c r="E33" s="92"/>
      <c r="F33" s="93">
        <f>C33*E33</f>
        <v>0</v>
      </c>
    </row>
    <row r="34" spans="1:6" x14ac:dyDescent="0.2">
      <c r="A34" s="94"/>
      <c r="B34" s="95"/>
      <c r="C34" s="33"/>
      <c r="D34" s="76"/>
      <c r="E34" s="78"/>
      <c r="F34" s="78"/>
    </row>
    <row r="35" spans="1:6" x14ac:dyDescent="0.2">
      <c r="A35" s="112"/>
      <c r="B35" s="113"/>
      <c r="C35" s="97"/>
      <c r="D35" s="114"/>
      <c r="E35" s="115"/>
      <c r="F35" s="116"/>
    </row>
    <row r="36" spans="1:6" x14ac:dyDescent="0.2">
      <c r="A36" s="85">
        <f>COUNT($A$11:A35)+1</f>
        <v>6</v>
      </c>
      <c r="B36" s="86" t="s">
        <v>281</v>
      </c>
      <c r="C36" s="32"/>
      <c r="D36" s="89"/>
      <c r="E36" s="117"/>
      <c r="F36" s="93"/>
    </row>
    <row r="37" spans="1:6" ht="165.75" x14ac:dyDescent="0.2">
      <c r="A37" s="85"/>
      <c r="B37" s="123" t="s">
        <v>282</v>
      </c>
      <c r="C37" s="32"/>
      <c r="D37" s="89"/>
      <c r="E37" s="272"/>
      <c r="F37" s="272"/>
    </row>
    <row r="38" spans="1:6" x14ac:dyDescent="0.2">
      <c r="A38" s="85"/>
      <c r="B38" s="122" t="s">
        <v>283</v>
      </c>
      <c r="C38" s="32">
        <v>1</v>
      </c>
      <c r="D38" s="89" t="s">
        <v>1</v>
      </c>
      <c r="E38" s="92"/>
      <c r="F38" s="93">
        <f>C38*E38</f>
        <v>0</v>
      </c>
    </row>
    <row r="39" spans="1:6" x14ac:dyDescent="0.2">
      <c r="A39" s="94"/>
      <c r="B39" s="95"/>
      <c r="C39" s="33"/>
      <c r="D39" s="76"/>
      <c r="E39" s="78"/>
      <c r="F39" s="78"/>
    </row>
    <row r="40" spans="1:6" x14ac:dyDescent="0.2">
      <c r="A40" s="112"/>
      <c r="B40" s="110"/>
      <c r="C40" s="97"/>
      <c r="D40" s="98"/>
      <c r="E40" s="100"/>
      <c r="F40" s="100"/>
    </row>
    <row r="41" spans="1:6" x14ac:dyDescent="0.2">
      <c r="A41" s="85">
        <f>COUNT($A$11:A39)+1</f>
        <v>7</v>
      </c>
      <c r="B41" s="86" t="s">
        <v>79</v>
      </c>
      <c r="C41" s="32"/>
      <c r="D41" s="89"/>
      <c r="E41" s="90"/>
      <c r="F41" s="90"/>
    </row>
    <row r="42" spans="1:6" ht="38.25" x14ac:dyDescent="0.2">
      <c r="A42" s="85"/>
      <c r="B42" s="123" t="s">
        <v>231</v>
      </c>
      <c r="C42" s="32"/>
      <c r="D42" s="89"/>
      <c r="E42" s="90"/>
      <c r="F42" s="90"/>
    </row>
    <row r="43" spans="1:6" ht="14.25" x14ac:dyDescent="0.2">
      <c r="A43" s="85"/>
      <c r="B43" s="91"/>
      <c r="C43" s="32">
        <v>21</v>
      </c>
      <c r="D43" s="89" t="s">
        <v>8</v>
      </c>
      <c r="E43" s="92"/>
      <c r="F43" s="93">
        <f>C43*E43</f>
        <v>0</v>
      </c>
    </row>
    <row r="44" spans="1:6" x14ac:dyDescent="0.2">
      <c r="A44" s="94"/>
      <c r="B44" s="127"/>
      <c r="C44" s="33"/>
      <c r="D44" s="76"/>
      <c r="E44" s="78"/>
      <c r="F44" s="78"/>
    </row>
    <row r="45" spans="1:6" x14ac:dyDescent="0.2">
      <c r="A45" s="112"/>
      <c r="B45" s="120"/>
      <c r="C45" s="124"/>
      <c r="D45" s="114"/>
      <c r="E45" s="121"/>
      <c r="F45" s="121"/>
    </row>
    <row r="46" spans="1:6" x14ac:dyDescent="0.2">
      <c r="A46" s="85">
        <f>COUNT($A$11:A45)+1</f>
        <v>8</v>
      </c>
      <c r="B46" s="86" t="s">
        <v>134</v>
      </c>
      <c r="C46" s="88"/>
      <c r="D46" s="89"/>
      <c r="E46" s="90"/>
      <c r="F46" s="90"/>
    </row>
    <row r="47" spans="1:6" ht="25.5" x14ac:dyDescent="0.2">
      <c r="A47" s="85"/>
      <c r="B47" s="123" t="s">
        <v>135</v>
      </c>
      <c r="C47" s="88"/>
      <c r="D47" s="89"/>
      <c r="E47" s="90"/>
      <c r="F47" s="90"/>
    </row>
    <row r="48" spans="1:6" x14ac:dyDescent="0.2">
      <c r="A48" s="85"/>
      <c r="B48" s="91"/>
      <c r="C48" s="125"/>
      <c r="D48" s="126">
        <v>0.03</v>
      </c>
      <c r="E48" s="90"/>
      <c r="F48" s="93">
        <f>D48*(SUM(F13:F43))</f>
        <v>0</v>
      </c>
    </row>
    <row r="49" spans="1:6" x14ac:dyDescent="0.2">
      <c r="A49" s="94"/>
      <c r="B49" s="127"/>
      <c r="C49" s="128"/>
      <c r="D49" s="129"/>
      <c r="E49" s="130"/>
      <c r="F49" s="78"/>
    </row>
    <row r="50" spans="1:6" x14ac:dyDescent="0.2">
      <c r="A50" s="112"/>
      <c r="B50" s="120"/>
      <c r="C50" s="124"/>
      <c r="D50" s="114"/>
      <c r="E50" s="121"/>
      <c r="F50" s="121"/>
    </row>
    <row r="51" spans="1:6" x14ac:dyDescent="0.2">
      <c r="A51" s="204">
        <f>COUNT($A$11:A50)+1</f>
        <v>9</v>
      </c>
      <c r="B51" s="86" t="s">
        <v>16</v>
      </c>
      <c r="C51" s="88"/>
      <c r="D51" s="89"/>
      <c r="E51" s="90"/>
      <c r="F51" s="90"/>
    </row>
    <row r="52" spans="1:6" ht="38.25" x14ac:dyDescent="0.2">
      <c r="A52" s="85"/>
      <c r="B52" s="123" t="s">
        <v>221</v>
      </c>
      <c r="C52" s="88"/>
      <c r="D52" s="89"/>
      <c r="E52" s="90"/>
      <c r="F52" s="93"/>
    </row>
    <row r="53" spans="1:6" x14ac:dyDescent="0.2">
      <c r="A53" s="118"/>
      <c r="B53" s="91"/>
      <c r="C53" s="125"/>
      <c r="D53" s="126">
        <v>0.1</v>
      </c>
      <c r="E53" s="90"/>
      <c r="F53" s="93">
        <f>D53*(SUM(F13:F43))</f>
        <v>0</v>
      </c>
    </row>
    <row r="54" spans="1:6" x14ac:dyDescent="0.2">
      <c r="A54" s="209"/>
      <c r="B54" s="127"/>
      <c r="C54" s="155"/>
      <c r="D54" s="76"/>
      <c r="E54" s="130"/>
      <c r="F54" s="130"/>
    </row>
  </sheetData>
  <sheetProtection algorithmName="SHA-512" hashValue="Zv9K/XKvoV7o57ZhAxCn7RDhCu0qe0MRBU94qTqOR2pyrjZYBaO6ItAfwq5MohIhcXTZMdVl5X+VCHJ/ADrY9g==" saltValue="3oQDoLB4iOC/eYL8vocDC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34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3"/>
  <sheetViews>
    <sheetView showGridLines="0" topLeftCell="A34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130</v>
      </c>
      <c r="B3" s="72" t="s">
        <v>665</v>
      </c>
      <c r="C3" s="58"/>
      <c r="D3" s="187"/>
      <c r="E3" s="188"/>
      <c r="F3" s="188"/>
    </row>
    <row r="4" spans="1:6" x14ac:dyDescent="0.2">
      <c r="A4" s="189"/>
      <c r="B4" s="72"/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386</v>
      </c>
      <c r="C9" s="32">
        <v>55</v>
      </c>
      <c r="D9" s="140" t="s">
        <v>8</v>
      </c>
      <c r="E9" s="92"/>
      <c r="F9" s="2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COUNT($A$7:A10)+1</f>
        <v>2</v>
      </c>
      <c r="B12" s="135" t="s">
        <v>206</v>
      </c>
      <c r="C12" s="32"/>
      <c r="D12" s="136"/>
      <c r="E12" s="137"/>
      <c r="F12" s="137"/>
    </row>
    <row r="13" spans="1:6" x14ac:dyDescent="0.2">
      <c r="A13" s="85"/>
      <c r="B13" s="143" t="s">
        <v>207</v>
      </c>
      <c r="C13" s="32"/>
      <c r="D13" s="136"/>
      <c r="E13" s="137"/>
      <c r="F13" s="137"/>
    </row>
    <row r="14" spans="1:6" x14ac:dyDescent="0.2">
      <c r="A14" s="85"/>
      <c r="B14" s="139" t="s">
        <v>293</v>
      </c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86" t="s">
        <v>274</v>
      </c>
      <c r="C17" s="32"/>
      <c r="D17" s="136"/>
      <c r="E17" s="93"/>
      <c r="F17" s="137"/>
    </row>
    <row r="18" spans="1:6" ht="25.5" x14ac:dyDescent="0.2">
      <c r="A18" s="85"/>
      <c r="B18" s="119" t="s">
        <v>275</v>
      </c>
      <c r="C18" s="32"/>
      <c r="D18" s="136"/>
      <c r="E18" s="137"/>
      <c r="F18" s="137"/>
    </row>
    <row r="19" spans="1:6" x14ac:dyDescent="0.2">
      <c r="A19" s="85"/>
      <c r="B19" s="122" t="s">
        <v>416</v>
      </c>
      <c r="C19" s="32">
        <v>3</v>
      </c>
      <c r="D19" s="89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113"/>
      <c r="C21" s="97"/>
      <c r="D21" s="114"/>
      <c r="E21" s="115"/>
      <c r="F21" s="116"/>
    </row>
    <row r="22" spans="1:6" s="1" customFormat="1" x14ac:dyDescent="0.2">
      <c r="A22" s="85">
        <f>COUNT($A$11:A21)+1</f>
        <v>3</v>
      </c>
      <c r="B22" s="267" t="s">
        <v>277</v>
      </c>
      <c r="C22" s="32"/>
      <c r="D22" s="268"/>
      <c r="E22" s="93"/>
      <c r="F22" s="269"/>
    </row>
    <row r="23" spans="1:6" s="1" customFormat="1" ht="38.25" x14ac:dyDescent="0.2">
      <c r="A23" s="85"/>
      <c r="B23" s="26" t="s">
        <v>278</v>
      </c>
      <c r="C23" s="32"/>
      <c r="D23" s="103"/>
      <c r="E23" s="23"/>
      <c r="F23" s="23"/>
    </row>
    <row r="24" spans="1:6" s="1" customFormat="1" x14ac:dyDescent="0.2">
      <c r="A24" s="85"/>
      <c r="B24" s="270" t="s">
        <v>279</v>
      </c>
      <c r="C24" s="32">
        <v>3</v>
      </c>
      <c r="D24" s="103" t="s">
        <v>1</v>
      </c>
      <c r="E24" s="92"/>
      <c r="F24" s="93">
        <f>C24*E24</f>
        <v>0</v>
      </c>
    </row>
    <row r="25" spans="1:6" s="1" customFormat="1" x14ac:dyDescent="0.2">
      <c r="A25" s="94"/>
      <c r="B25" s="271"/>
      <c r="C25" s="33"/>
      <c r="D25" s="109"/>
      <c r="E25" s="78"/>
      <c r="F25" s="78"/>
    </row>
    <row r="26" spans="1:6" s="1" customFormat="1" x14ac:dyDescent="0.2">
      <c r="A26" s="112"/>
      <c r="B26" s="113"/>
      <c r="C26" s="97"/>
      <c r="D26" s="114"/>
      <c r="E26" s="115"/>
      <c r="F26" s="116"/>
    </row>
    <row r="27" spans="1:6" s="1" customFormat="1" x14ac:dyDescent="0.2">
      <c r="A27" s="85">
        <f>COUNT($A$11:A26)+1</f>
        <v>4</v>
      </c>
      <c r="B27" s="86" t="s">
        <v>415</v>
      </c>
      <c r="C27" s="32"/>
      <c r="D27" s="89"/>
      <c r="E27" s="117"/>
      <c r="F27" s="93"/>
    </row>
    <row r="28" spans="1:6" s="1" customFormat="1" x14ac:dyDescent="0.2">
      <c r="A28" s="118"/>
      <c r="B28" s="119" t="s">
        <v>414</v>
      </c>
      <c r="C28" s="32"/>
      <c r="D28" s="89"/>
      <c r="E28" s="117"/>
      <c r="F28" s="90"/>
    </row>
    <row r="29" spans="1:6" s="1" customFormat="1" x14ac:dyDescent="0.2">
      <c r="A29" s="85"/>
      <c r="B29" s="122" t="s">
        <v>293</v>
      </c>
      <c r="C29" s="32">
        <v>5</v>
      </c>
      <c r="D29" s="89" t="s">
        <v>1</v>
      </c>
      <c r="E29" s="92"/>
      <c r="F29" s="93">
        <f>C29*E29</f>
        <v>0</v>
      </c>
    </row>
    <row r="30" spans="1:6" s="1" customFormat="1" x14ac:dyDescent="0.2">
      <c r="A30" s="94"/>
      <c r="B30" s="95"/>
      <c r="C30" s="33"/>
      <c r="D30" s="76"/>
      <c r="E30" s="78"/>
      <c r="F30" s="78"/>
    </row>
    <row r="31" spans="1:6" s="1" customFormat="1" x14ac:dyDescent="0.2">
      <c r="A31" s="112"/>
      <c r="B31" s="120"/>
      <c r="C31" s="97"/>
      <c r="D31" s="114"/>
      <c r="E31" s="115"/>
      <c r="F31" s="121"/>
    </row>
    <row r="32" spans="1:6" s="1" customFormat="1" x14ac:dyDescent="0.2">
      <c r="A32" s="85">
        <f>COUNT($A$11:A31)+1</f>
        <v>5</v>
      </c>
      <c r="B32" s="86" t="s">
        <v>139</v>
      </c>
      <c r="C32" s="32"/>
      <c r="D32" s="89"/>
      <c r="E32" s="117"/>
      <c r="F32" s="90"/>
    </row>
    <row r="33" spans="1:6" s="1" customFormat="1" x14ac:dyDescent="0.2">
      <c r="A33" s="85"/>
      <c r="B33" s="119" t="s">
        <v>140</v>
      </c>
      <c r="C33" s="32"/>
      <c r="D33" s="89"/>
      <c r="E33" s="117"/>
      <c r="F33" s="90"/>
    </row>
    <row r="34" spans="1:6" s="1" customFormat="1" x14ac:dyDescent="0.2">
      <c r="A34" s="85"/>
      <c r="B34" s="122" t="s">
        <v>293</v>
      </c>
      <c r="C34" s="32">
        <v>5</v>
      </c>
      <c r="D34" s="89" t="s">
        <v>1</v>
      </c>
      <c r="E34" s="92"/>
      <c r="F34" s="93">
        <f>C34*E34</f>
        <v>0</v>
      </c>
    </row>
    <row r="35" spans="1:6" s="1" customFormat="1" x14ac:dyDescent="0.2">
      <c r="A35" s="94"/>
      <c r="B35" s="95"/>
      <c r="C35" s="33"/>
      <c r="D35" s="76"/>
      <c r="E35" s="78"/>
      <c r="F35" s="78"/>
    </row>
    <row r="36" spans="1:6" x14ac:dyDescent="0.2">
      <c r="A36" s="112"/>
      <c r="B36" s="120" t="s">
        <v>132</v>
      </c>
      <c r="C36" s="97"/>
      <c r="D36" s="114"/>
      <c r="E36" s="115"/>
      <c r="F36" s="121"/>
    </row>
    <row r="37" spans="1:6" x14ac:dyDescent="0.2">
      <c r="A37" s="85">
        <f>COUNT($A$11:A36)+1</f>
        <v>6</v>
      </c>
      <c r="B37" s="86" t="s">
        <v>142</v>
      </c>
      <c r="C37" s="32"/>
      <c r="D37" s="89"/>
      <c r="E37" s="117"/>
      <c r="F37" s="90"/>
    </row>
    <row r="38" spans="1:6" ht="25.5" x14ac:dyDescent="0.2">
      <c r="A38" s="85"/>
      <c r="B38" s="119" t="s">
        <v>143</v>
      </c>
      <c r="C38" s="32"/>
      <c r="D38" s="89"/>
      <c r="E38" s="117"/>
      <c r="F38" s="90"/>
    </row>
    <row r="39" spans="1:6" x14ac:dyDescent="0.2">
      <c r="A39" s="85"/>
      <c r="B39" s="122" t="s">
        <v>280</v>
      </c>
      <c r="C39" s="32">
        <v>9</v>
      </c>
      <c r="D39" s="89" t="s">
        <v>1</v>
      </c>
      <c r="E39" s="92"/>
      <c r="F39" s="93">
        <f>C39*E39</f>
        <v>0</v>
      </c>
    </row>
    <row r="40" spans="1:6" x14ac:dyDescent="0.2">
      <c r="A40" s="94"/>
      <c r="B40" s="95"/>
      <c r="C40" s="33"/>
      <c r="D40" s="76"/>
      <c r="E40" s="78"/>
      <c r="F40" s="78"/>
    </row>
    <row r="41" spans="1:6" x14ac:dyDescent="0.2">
      <c r="A41" s="112"/>
      <c r="B41" s="113"/>
      <c r="C41" s="97"/>
      <c r="D41" s="114"/>
      <c r="E41" s="115"/>
      <c r="F41" s="116"/>
    </row>
    <row r="42" spans="1:6" x14ac:dyDescent="0.2">
      <c r="A42" s="85">
        <f>COUNT($A$11:A41)+1</f>
        <v>7</v>
      </c>
      <c r="B42" s="86" t="s">
        <v>413</v>
      </c>
      <c r="C42" s="32"/>
      <c r="D42" s="89"/>
      <c r="E42" s="117"/>
      <c r="F42" s="93"/>
    </row>
    <row r="43" spans="1:6" ht="76.5" x14ac:dyDescent="0.2">
      <c r="A43" s="85"/>
      <c r="B43" s="123" t="s">
        <v>412</v>
      </c>
      <c r="C43" s="32"/>
      <c r="D43" s="89"/>
      <c r="E43" s="117"/>
      <c r="F43" s="90"/>
    </row>
    <row r="44" spans="1:6" x14ac:dyDescent="0.2">
      <c r="A44" s="85"/>
      <c r="B44" s="122" t="s">
        <v>411</v>
      </c>
      <c r="C44" s="32">
        <v>1</v>
      </c>
      <c r="D44" s="89" t="s">
        <v>1</v>
      </c>
      <c r="E44" s="92"/>
      <c r="F44" s="93">
        <f>C44*E44</f>
        <v>0</v>
      </c>
    </row>
    <row r="45" spans="1:6" x14ac:dyDescent="0.2">
      <c r="A45" s="94"/>
      <c r="B45" s="95"/>
      <c r="C45" s="33"/>
      <c r="D45" s="76"/>
      <c r="E45" s="78"/>
      <c r="F45" s="78"/>
    </row>
    <row r="46" spans="1:6" x14ac:dyDescent="0.2">
      <c r="A46" s="112"/>
      <c r="B46" s="113"/>
      <c r="C46" s="97"/>
      <c r="D46" s="114"/>
      <c r="E46" s="115"/>
      <c r="F46" s="116"/>
    </row>
    <row r="47" spans="1:6" x14ac:dyDescent="0.2">
      <c r="A47" s="85">
        <f>COUNT($A$11:A46)+1</f>
        <v>8</v>
      </c>
      <c r="B47" s="86" t="s">
        <v>315</v>
      </c>
      <c r="C47" s="32"/>
      <c r="D47" s="89"/>
      <c r="E47" s="117"/>
      <c r="F47" s="93"/>
    </row>
    <row r="48" spans="1:6" ht="165.75" x14ac:dyDescent="0.2">
      <c r="A48" s="85"/>
      <c r="B48" s="123" t="s">
        <v>410</v>
      </c>
      <c r="C48" s="32"/>
      <c r="D48" s="89"/>
      <c r="E48" s="272"/>
      <c r="F48" s="272"/>
    </row>
    <row r="49" spans="1:6" x14ac:dyDescent="0.2">
      <c r="A49" s="85"/>
      <c r="B49" s="122" t="s">
        <v>283</v>
      </c>
      <c r="C49" s="32">
        <v>1</v>
      </c>
      <c r="D49" s="89" t="s">
        <v>1</v>
      </c>
      <c r="E49" s="92"/>
      <c r="F49" s="93">
        <f>C49*E49</f>
        <v>0</v>
      </c>
    </row>
    <row r="50" spans="1:6" x14ac:dyDescent="0.2">
      <c r="A50" s="94"/>
      <c r="B50" s="95"/>
      <c r="C50" s="33"/>
      <c r="D50" s="76"/>
      <c r="E50" s="78"/>
      <c r="F50" s="78"/>
    </row>
    <row r="51" spans="1:6" x14ac:dyDescent="0.2">
      <c r="A51" s="112"/>
      <c r="B51" s="113"/>
      <c r="C51" s="97"/>
      <c r="D51" s="114"/>
      <c r="E51" s="115"/>
      <c r="F51" s="116"/>
    </row>
    <row r="52" spans="1:6" x14ac:dyDescent="0.2">
      <c r="A52" s="85">
        <f>COUNT($A$11:A51)+1</f>
        <v>9</v>
      </c>
      <c r="B52" s="86" t="s">
        <v>281</v>
      </c>
      <c r="C52" s="32"/>
      <c r="D52" s="89"/>
      <c r="E52" s="117"/>
      <c r="F52" s="93"/>
    </row>
    <row r="53" spans="1:6" ht="165.75" x14ac:dyDescent="0.2">
      <c r="A53" s="85"/>
      <c r="B53" s="123" t="s">
        <v>282</v>
      </c>
      <c r="C53" s="32"/>
      <c r="D53" s="89"/>
      <c r="E53" s="272"/>
      <c r="F53" s="272"/>
    </row>
    <row r="54" spans="1:6" x14ac:dyDescent="0.2">
      <c r="A54" s="85"/>
      <c r="B54" s="122" t="s">
        <v>283</v>
      </c>
      <c r="C54" s="32">
        <v>1</v>
      </c>
      <c r="D54" s="89" t="s">
        <v>1</v>
      </c>
      <c r="E54" s="92"/>
      <c r="F54" s="93">
        <f>C54*E54</f>
        <v>0</v>
      </c>
    </row>
    <row r="55" spans="1:6" x14ac:dyDescent="0.2">
      <c r="A55" s="94"/>
      <c r="B55" s="95"/>
      <c r="C55" s="33"/>
      <c r="D55" s="76"/>
      <c r="E55" s="78"/>
      <c r="F55" s="78"/>
    </row>
    <row r="56" spans="1:6" x14ac:dyDescent="0.2">
      <c r="A56" s="112"/>
      <c r="B56" s="110"/>
      <c r="C56" s="97"/>
      <c r="D56" s="98"/>
      <c r="E56" s="100"/>
      <c r="F56" s="100"/>
    </row>
    <row r="57" spans="1:6" x14ac:dyDescent="0.2">
      <c r="A57" s="85">
        <f>COUNT($A$11:A55)+1</f>
        <v>10</v>
      </c>
      <c r="B57" s="86" t="s">
        <v>79</v>
      </c>
      <c r="C57" s="32"/>
      <c r="D57" s="89"/>
      <c r="E57" s="90"/>
      <c r="F57" s="90"/>
    </row>
    <row r="58" spans="1:6" ht="38.25" x14ac:dyDescent="0.2">
      <c r="A58" s="85"/>
      <c r="B58" s="123" t="s">
        <v>231</v>
      </c>
      <c r="C58" s="32"/>
      <c r="D58" s="89"/>
      <c r="E58" s="90"/>
      <c r="F58" s="90"/>
    </row>
    <row r="59" spans="1:6" ht="14.25" x14ac:dyDescent="0.2">
      <c r="A59" s="85"/>
      <c r="B59" s="91"/>
      <c r="C59" s="32">
        <v>55</v>
      </c>
      <c r="D59" s="89" t="s">
        <v>8</v>
      </c>
      <c r="E59" s="92"/>
      <c r="F59" s="93">
        <f>C59*E59</f>
        <v>0</v>
      </c>
    </row>
    <row r="60" spans="1:6" x14ac:dyDescent="0.2">
      <c r="A60" s="94"/>
      <c r="B60" s="127"/>
      <c r="C60" s="33"/>
      <c r="D60" s="76"/>
      <c r="E60" s="78"/>
      <c r="F60" s="78"/>
    </row>
    <row r="61" spans="1:6" x14ac:dyDescent="0.2">
      <c r="A61" s="112"/>
      <c r="B61" s="120"/>
      <c r="C61" s="124"/>
      <c r="D61" s="114"/>
      <c r="E61" s="121"/>
      <c r="F61" s="121"/>
    </row>
    <row r="62" spans="1:6" x14ac:dyDescent="0.2">
      <c r="A62" s="85">
        <f>COUNT($A$11:A61)+1</f>
        <v>11</v>
      </c>
      <c r="B62" s="86" t="s">
        <v>134</v>
      </c>
      <c r="C62" s="88"/>
      <c r="D62" s="89"/>
      <c r="E62" s="90"/>
      <c r="F62" s="90"/>
    </row>
    <row r="63" spans="1:6" ht="25.5" x14ac:dyDescent="0.2">
      <c r="A63" s="85"/>
      <c r="B63" s="123" t="s">
        <v>135</v>
      </c>
      <c r="C63" s="88"/>
      <c r="D63" s="89"/>
      <c r="E63" s="90"/>
      <c r="F63" s="90"/>
    </row>
    <row r="64" spans="1:6" x14ac:dyDescent="0.2">
      <c r="A64" s="85"/>
      <c r="B64" s="91"/>
      <c r="C64" s="125"/>
      <c r="D64" s="126">
        <v>0.03</v>
      </c>
      <c r="E64" s="90"/>
      <c r="F64" s="93">
        <f>D64*(SUM(F9:F59))</f>
        <v>0</v>
      </c>
    </row>
    <row r="65" spans="1:6" x14ac:dyDescent="0.2">
      <c r="A65" s="94"/>
      <c r="B65" s="127"/>
      <c r="C65" s="128"/>
      <c r="D65" s="129"/>
      <c r="E65" s="130"/>
      <c r="F65" s="78"/>
    </row>
    <row r="66" spans="1:6" x14ac:dyDescent="0.2">
      <c r="A66" s="112"/>
      <c r="B66" s="120"/>
      <c r="C66" s="124"/>
      <c r="D66" s="114"/>
      <c r="E66" s="121"/>
      <c r="F66" s="121"/>
    </row>
    <row r="67" spans="1:6" x14ac:dyDescent="0.2">
      <c r="A67" s="204">
        <f>COUNT($A$11:A66)+1</f>
        <v>12</v>
      </c>
      <c r="B67" s="86" t="s">
        <v>16</v>
      </c>
      <c r="C67" s="88"/>
      <c r="D67" s="89"/>
      <c r="E67" s="90"/>
      <c r="F67" s="90"/>
    </row>
    <row r="68" spans="1:6" ht="38.25" x14ac:dyDescent="0.2">
      <c r="A68" s="85"/>
      <c r="B68" s="123" t="s">
        <v>221</v>
      </c>
      <c r="C68" s="88"/>
      <c r="D68" s="89"/>
      <c r="E68" s="90"/>
      <c r="F68" s="93"/>
    </row>
    <row r="69" spans="1:6" x14ac:dyDescent="0.2">
      <c r="A69" s="118"/>
      <c r="B69" s="91"/>
      <c r="C69" s="125"/>
      <c r="D69" s="126">
        <v>0.1</v>
      </c>
      <c r="E69" s="90"/>
      <c r="F69" s="93">
        <f>D69*(SUM(F9:F59))</f>
        <v>0</v>
      </c>
    </row>
    <row r="70" spans="1:6" x14ac:dyDescent="0.2">
      <c r="A70" s="209"/>
      <c r="B70" s="127"/>
      <c r="C70" s="155"/>
      <c r="D70" s="76"/>
      <c r="E70" s="130"/>
      <c r="F70" s="130"/>
    </row>
    <row r="71" spans="1:6" x14ac:dyDescent="0.2">
      <c r="A71" s="131"/>
      <c r="B71" s="160" t="s">
        <v>153</v>
      </c>
      <c r="C71" s="161"/>
      <c r="D71" s="162"/>
      <c r="E71" s="132" t="s">
        <v>12</v>
      </c>
      <c r="F71" s="63">
        <f>SUM(F9:F70)</f>
        <v>0</v>
      </c>
    </row>
    <row r="72" spans="1:6" x14ac:dyDescent="0.2">
      <c r="B72" s="68"/>
      <c r="D72" s="70"/>
    </row>
    <row r="73" spans="1:6" x14ac:dyDescent="0.2">
      <c r="B73" s="68"/>
      <c r="D73" s="70"/>
    </row>
  </sheetData>
  <sheetProtection algorithmName="SHA-512" hashValue="EvT2QtbVjpmesIQ80/0A9APR92WbHRjiHd+wnqqpC9CjnqMvdW3eivTP7RS5j3ua6yzKbMSFef+pF8IA5wd8zQ==" saltValue="Ogy9BMeodnvNpUZx67Qlt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40" max="5" man="1"/>
    <brk id="60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9"/>
  <sheetViews>
    <sheetView showGridLines="0" view="pageLayout" zoomScaleNormal="100" zoomScaleSheetLayoutView="100" workbookViewId="0">
      <selection activeCell="G6" sqref="G6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65" t="s">
        <v>19</v>
      </c>
      <c r="B2" s="465"/>
      <c r="C2" s="465"/>
      <c r="D2" s="465"/>
      <c r="E2" s="465"/>
      <c r="F2" s="465"/>
      <c r="G2" s="465"/>
    </row>
    <row r="3" spans="1:7" ht="15" customHeight="1" x14ac:dyDescent="0.2">
      <c r="A3" s="466" t="s">
        <v>294</v>
      </c>
      <c r="B3" s="467"/>
      <c r="C3" s="467"/>
      <c r="D3" s="467"/>
      <c r="E3" s="467"/>
      <c r="F3" s="467"/>
      <c r="G3" s="467"/>
    </row>
    <row r="4" spans="1:7" ht="15" customHeight="1" x14ac:dyDescent="0.2">
      <c r="A4" s="467"/>
      <c r="B4" s="467"/>
      <c r="C4" s="467"/>
      <c r="D4" s="467"/>
      <c r="E4" s="467"/>
      <c r="F4" s="467"/>
      <c r="G4" s="467"/>
    </row>
    <row r="5" spans="1:7" ht="25.5" x14ac:dyDescent="0.2">
      <c r="A5" s="6" t="s">
        <v>17</v>
      </c>
      <c r="B5" s="468" t="s">
        <v>24</v>
      </c>
      <c r="C5" s="468"/>
      <c r="D5" s="468"/>
      <c r="E5" s="468"/>
      <c r="F5" s="468"/>
      <c r="G5" s="375" t="s">
        <v>18</v>
      </c>
    </row>
    <row r="6" spans="1:7" x14ac:dyDescent="0.2">
      <c r="A6" s="165" t="s">
        <v>155</v>
      </c>
      <c r="B6" s="484" t="s">
        <v>295</v>
      </c>
      <c r="C6" s="485"/>
      <c r="D6" s="485"/>
      <c r="E6" s="485"/>
      <c r="F6" s="487"/>
      <c r="G6" s="324">
        <f>SUM(G7:G9)</f>
        <v>0</v>
      </c>
    </row>
    <row r="7" spans="1:7" x14ac:dyDescent="0.2">
      <c r="A7" s="165" t="s">
        <v>157</v>
      </c>
      <c r="B7" s="488" t="s">
        <v>158</v>
      </c>
      <c r="C7" s="488"/>
      <c r="D7" s="488"/>
      <c r="E7" s="488"/>
      <c r="F7" s="488"/>
      <c r="G7" s="236">
        <f>G17</f>
        <v>0</v>
      </c>
    </row>
    <row r="8" spans="1:7" x14ac:dyDescent="0.2">
      <c r="A8" s="167" t="s">
        <v>159</v>
      </c>
      <c r="B8" s="484" t="s">
        <v>296</v>
      </c>
      <c r="C8" s="485"/>
      <c r="D8" s="485"/>
      <c r="E8" s="485"/>
      <c r="F8" s="485"/>
      <c r="G8" s="236">
        <f>G24</f>
        <v>0</v>
      </c>
    </row>
    <row r="9" spans="1:7" ht="12.95" customHeight="1" thickBot="1" x14ac:dyDescent="0.25">
      <c r="A9" s="368" t="s">
        <v>235</v>
      </c>
      <c r="B9" s="484" t="s">
        <v>667</v>
      </c>
      <c r="C9" s="485"/>
      <c r="D9" s="485"/>
      <c r="E9" s="485"/>
      <c r="F9" s="485"/>
      <c r="G9" s="369">
        <f>'priključki SON SD (3)'!F76</f>
        <v>0</v>
      </c>
    </row>
    <row r="10" spans="1:7" x14ac:dyDescent="0.2">
      <c r="A10" s="174"/>
      <c r="B10" s="174"/>
      <c r="C10" s="174"/>
      <c r="D10" s="174"/>
      <c r="E10" s="174"/>
      <c r="F10" s="174"/>
      <c r="G10" s="174"/>
    </row>
    <row r="11" spans="1:7" ht="15.75" x14ac:dyDescent="0.25">
      <c r="A11" s="12" t="s">
        <v>239</v>
      </c>
      <c r="B11" s="10"/>
      <c r="C11" s="11"/>
      <c r="D11" s="11"/>
      <c r="E11" s="10"/>
      <c r="F11" s="10"/>
      <c r="G11" s="9"/>
    </row>
    <row r="12" spans="1:7" x14ac:dyDescent="0.2">
      <c r="A12" s="479" t="s">
        <v>297</v>
      </c>
      <c r="B12" s="480"/>
      <c r="C12" s="480"/>
      <c r="D12" s="480"/>
      <c r="E12" s="480"/>
      <c r="F12" s="480"/>
      <c r="G12" s="481"/>
    </row>
    <row r="13" spans="1:7" ht="25.5" x14ac:dyDescent="0.2">
      <c r="A13" s="482" t="s">
        <v>14</v>
      </c>
      <c r="B13" s="474" t="s">
        <v>240</v>
      </c>
      <c r="C13" s="475"/>
      <c r="D13" s="482" t="s">
        <v>163</v>
      </c>
      <c r="E13" s="482" t="s">
        <v>164</v>
      </c>
      <c r="F13" s="374" t="s">
        <v>165</v>
      </c>
      <c r="G13" s="374" t="s">
        <v>3</v>
      </c>
    </row>
    <row r="14" spans="1:7" x14ac:dyDescent="0.2">
      <c r="A14" s="483"/>
      <c r="B14" s="476"/>
      <c r="C14" s="477"/>
      <c r="D14" s="483"/>
      <c r="E14" s="483"/>
      <c r="F14" s="2" t="s">
        <v>4</v>
      </c>
      <c r="G14" s="2" t="s">
        <v>11</v>
      </c>
    </row>
    <row r="15" spans="1:7" x14ac:dyDescent="0.2">
      <c r="A15" s="3" t="s">
        <v>127</v>
      </c>
      <c r="B15" s="471" t="s">
        <v>298</v>
      </c>
      <c r="C15" s="472"/>
      <c r="D15" s="177" t="s">
        <v>168</v>
      </c>
      <c r="E15" s="177" t="s">
        <v>299</v>
      </c>
      <c r="F15" s="8">
        <v>615</v>
      </c>
      <c r="G15" s="4">
        <f>'S 1900_SD'!F55</f>
        <v>0</v>
      </c>
    </row>
    <row r="16" spans="1:7" x14ac:dyDescent="0.2">
      <c r="A16" s="3" t="s">
        <v>128</v>
      </c>
      <c r="B16" s="471" t="s">
        <v>300</v>
      </c>
      <c r="C16" s="472"/>
      <c r="D16" s="177" t="s">
        <v>168</v>
      </c>
      <c r="E16" s="177" t="s">
        <v>250</v>
      </c>
      <c r="F16" s="8">
        <v>77</v>
      </c>
      <c r="G16" s="4">
        <f>'S 1878_SD'!F56</f>
        <v>0</v>
      </c>
    </row>
    <row r="17" spans="1:7" x14ac:dyDescent="0.2">
      <c r="A17" s="473" t="s">
        <v>120</v>
      </c>
      <c r="B17" s="473"/>
      <c r="C17" s="473"/>
      <c r="D17" s="473"/>
      <c r="E17" s="473"/>
      <c r="F17" s="473"/>
      <c r="G17" s="5">
        <f>SUM(G15:G16)</f>
        <v>0</v>
      </c>
    </row>
    <row r="19" spans="1:7" x14ac:dyDescent="0.2">
      <c r="A19" s="479" t="s">
        <v>669</v>
      </c>
      <c r="B19" s="480"/>
      <c r="C19" s="480"/>
      <c r="D19" s="480"/>
      <c r="E19" s="480"/>
      <c r="F19" s="480"/>
      <c r="G19" s="481"/>
    </row>
    <row r="20" spans="1:7" ht="38.25" customHeight="1" x14ac:dyDescent="0.2">
      <c r="A20" s="482" t="s">
        <v>14</v>
      </c>
      <c r="B20" s="474" t="s">
        <v>181</v>
      </c>
      <c r="C20" s="475"/>
      <c r="D20" s="474" t="s">
        <v>182</v>
      </c>
      <c r="E20" s="475"/>
      <c r="F20" s="374" t="s">
        <v>183</v>
      </c>
      <c r="G20" s="374" t="s">
        <v>3</v>
      </c>
    </row>
    <row r="21" spans="1:7" x14ac:dyDescent="0.2">
      <c r="A21" s="483"/>
      <c r="B21" s="476"/>
      <c r="C21" s="477"/>
      <c r="D21" s="476"/>
      <c r="E21" s="477"/>
      <c r="F21" s="2" t="s">
        <v>184</v>
      </c>
      <c r="G21" s="2" t="s">
        <v>11</v>
      </c>
    </row>
    <row r="22" spans="1:7" x14ac:dyDescent="0.2">
      <c r="A22" s="3" t="s">
        <v>130</v>
      </c>
      <c r="B22" s="471" t="s">
        <v>303</v>
      </c>
      <c r="C22" s="472"/>
      <c r="D22" s="469" t="s">
        <v>302</v>
      </c>
      <c r="E22" s="470"/>
      <c r="F22" s="8">
        <v>15</v>
      </c>
      <c r="G22" s="4">
        <f>P_34601_SD!F49</f>
        <v>0</v>
      </c>
    </row>
    <row r="23" spans="1:7" x14ac:dyDescent="0.2">
      <c r="A23" s="3" t="s">
        <v>131</v>
      </c>
      <c r="B23" s="471" t="s">
        <v>304</v>
      </c>
      <c r="C23" s="472"/>
      <c r="D23" s="469" t="s">
        <v>305</v>
      </c>
      <c r="E23" s="470"/>
      <c r="F23" s="8">
        <v>9</v>
      </c>
      <c r="G23" s="4">
        <f>'P-34941_SD'!F51</f>
        <v>0</v>
      </c>
    </row>
    <row r="24" spans="1:7" x14ac:dyDescent="0.2">
      <c r="A24" s="473" t="s">
        <v>120</v>
      </c>
      <c r="B24" s="473"/>
      <c r="C24" s="473"/>
      <c r="D24" s="473"/>
      <c r="E24" s="473"/>
      <c r="F24" s="473"/>
      <c r="G24" s="5">
        <f>SUM(G22:G23)</f>
        <v>0</v>
      </c>
    </row>
    <row r="26" spans="1:7" x14ac:dyDescent="0.2">
      <c r="A26" s="479" t="s">
        <v>670</v>
      </c>
      <c r="B26" s="480"/>
      <c r="C26" s="480"/>
      <c r="D26" s="480"/>
      <c r="E26" s="480"/>
      <c r="F26" s="480"/>
      <c r="G26" s="481"/>
    </row>
    <row r="27" spans="1:7" ht="39" customHeight="1" x14ac:dyDescent="0.2">
      <c r="A27" s="482" t="s">
        <v>14</v>
      </c>
      <c r="B27" s="482"/>
      <c r="C27" s="482" t="s">
        <v>361</v>
      </c>
      <c r="D27" s="482" t="s">
        <v>163</v>
      </c>
      <c r="E27" s="482" t="s">
        <v>164</v>
      </c>
      <c r="F27" s="374" t="s">
        <v>183</v>
      </c>
      <c r="G27" s="374" t="s">
        <v>3</v>
      </c>
    </row>
    <row r="28" spans="1:7" x14ac:dyDescent="0.2">
      <c r="A28" s="483"/>
      <c r="B28" s="483"/>
      <c r="C28" s="483"/>
      <c r="D28" s="483"/>
      <c r="E28" s="483"/>
      <c r="F28" s="2" t="s">
        <v>184</v>
      </c>
      <c r="G28" s="2" t="s">
        <v>11</v>
      </c>
    </row>
    <row r="29" spans="1:7" x14ac:dyDescent="0.2">
      <c r="A29" s="3" t="s">
        <v>441</v>
      </c>
      <c r="B29" s="471" t="s">
        <v>442</v>
      </c>
      <c r="C29" s="472"/>
      <c r="D29" s="177" t="s">
        <v>168</v>
      </c>
      <c r="E29" s="8" t="s">
        <v>363</v>
      </c>
      <c r="F29" s="8">
        <v>2</v>
      </c>
      <c r="G29" s="370">
        <f>'priključki SON SD (3)'!F76</f>
        <v>0</v>
      </c>
    </row>
  </sheetData>
  <sheetProtection algorithmName="SHA-512" hashValue="YajZi5bZc7hikiv1YB4phMsyzSBAkQuZKAGAWbIx8ip5/7DxWaZkQvB7N+0pVKdnyGka/2kIZmpFXOrnNZyqlg==" saltValue="FLfUcJU6NvR6BrpiyNyk1A==" spinCount="100000" sheet="1" objects="1" scenarios="1"/>
  <mergeCells count="31">
    <mergeCell ref="B29:C29"/>
    <mergeCell ref="B9:F9"/>
    <mergeCell ref="A26:G26"/>
    <mergeCell ref="A27:A28"/>
    <mergeCell ref="B27:B28"/>
    <mergeCell ref="C27:C28"/>
    <mergeCell ref="D27:D28"/>
    <mergeCell ref="E27:E28"/>
    <mergeCell ref="B22:C22"/>
    <mergeCell ref="D22:E22"/>
    <mergeCell ref="B23:C23"/>
    <mergeCell ref="D23:E23"/>
    <mergeCell ref="A24:F24"/>
    <mergeCell ref="A19:G19"/>
    <mergeCell ref="A20:A21"/>
    <mergeCell ref="B20:C21"/>
    <mergeCell ref="D20:E21"/>
    <mergeCell ref="B15:C15"/>
    <mergeCell ref="B16:C16"/>
    <mergeCell ref="A17:F17"/>
    <mergeCell ref="A12:G12"/>
    <mergeCell ref="A13:A14"/>
    <mergeCell ref="B13:C14"/>
    <mergeCell ref="D13:D14"/>
    <mergeCell ref="E13:E14"/>
    <mergeCell ref="B8:F8"/>
    <mergeCell ref="A2:G2"/>
    <mergeCell ref="A3:G4"/>
    <mergeCell ref="B5:F5"/>
    <mergeCell ref="B6:F6"/>
    <mergeCell ref="B7:F7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5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 t="s">
        <v>123</v>
      </c>
      <c r="B1" s="36" t="s">
        <v>124</v>
      </c>
      <c r="C1" s="15"/>
      <c r="D1" s="16"/>
    </row>
    <row r="2" spans="1:6" x14ac:dyDescent="0.2">
      <c r="A2" s="14" t="s">
        <v>126</v>
      </c>
      <c r="B2" s="36" t="s">
        <v>125</v>
      </c>
      <c r="C2" s="15"/>
      <c r="D2" s="16"/>
    </row>
    <row r="3" spans="1:6" x14ac:dyDescent="0.2">
      <c r="A3" s="14" t="s">
        <v>127</v>
      </c>
      <c r="B3" s="36" t="s">
        <v>306</v>
      </c>
      <c r="C3" s="15"/>
      <c r="D3" s="16"/>
    </row>
    <row r="4" spans="1:6" x14ac:dyDescent="0.2">
      <c r="A4" s="14"/>
      <c r="B4" s="36" t="s">
        <v>307</v>
      </c>
      <c r="C4" s="15"/>
      <c r="D4" s="16"/>
    </row>
    <row r="5" spans="1:6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138</v>
      </c>
      <c r="C9" s="32">
        <v>615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x14ac:dyDescent="0.2">
      <c r="A12" s="204">
        <f>COUNT($A$6:A11)+1</f>
        <v>2</v>
      </c>
      <c r="B12" s="135" t="s">
        <v>308</v>
      </c>
      <c r="C12" s="32"/>
      <c r="D12" s="136"/>
      <c r="E12" s="137"/>
      <c r="F12" s="137"/>
    </row>
    <row r="13" spans="1:6" x14ac:dyDescent="0.2">
      <c r="A13" s="85"/>
      <c r="B13" s="143" t="s">
        <v>309</v>
      </c>
      <c r="C13" s="32"/>
      <c r="D13" s="136"/>
      <c r="E13" s="137"/>
      <c r="F13" s="137"/>
    </row>
    <row r="14" spans="1:6" x14ac:dyDescent="0.2">
      <c r="A14" s="85"/>
      <c r="B14" s="139" t="s">
        <v>141</v>
      </c>
      <c r="C14" s="32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287</v>
      </c>
      <c r="C17" s="32"/>
      <c r="D17" s="136"/>
      <c r="E17" s="137"/>
      <c r="F17" s="137"/>
    </row>
    <row r="18" spans="1:6" x14ac:dyDescent="0.2">
      <c r="A18" s="85"/>
      <c r="B18" s="143" t="s">
        <v>288</v>
      </c>
      <c r="C18" s="32"/>
      <c r="D18" s="136"/>
      <c r="E18" s="137"/>
      <c r="F18" s="137"/>
    </row>
    <row r="19" spans="1:6" x14ac:dyDescent="0.2">
      <c r="A19" s="85"/>
      <c r="B19" s="139" t="s">
        <v>141</v>
      </c>
      <c r="C19" s="32">
        <v>2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COUNT($A$6:A21)+1</f>
        <v>4</v>
      </c>
      <c r="B22" s="135" t="s">
        <v>142</v>
      </c>
      <c r="C22" s="32"/>
      <c r="D22" s="136"/>
      <c r="E22" s="137"/>
      <c r="F22" s="137"/>
    </row>
    <row r="23" spans="1:6" ht="25.5" x14ac:dyDescent="0.2">
      <c r="A23" s="85"/>
      <c r="B23" s="143" t="s">
        <v>143</v>
      </c>
      <c r="C23" s="32"/>
      <c r="D23" s="136"/>
      <c r="E23" s="137"/>
      <c r="F23" s="137"/>
    </row>
    <row r="24" spans="1:6" x14ac:dyDescent="0.2">
      <c r="A24" s="85"/>
      <c r="B24" s="139" t="s">
        <v>144</v>
      </c>
      <c r="C24" s="32">
        <v>66</v>
      </c>
      <c r="D24" s="136" t="s">
        <v>1</v>
      </c>
      <c r="E24" s="92"/>
      <c r="F24" s="93">
        <f t="shared" ref="F24" si="2"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1"/>
      <c r="C26" s="97"/>
      <c r="D26" s="133"/>
      <c r="E26" s="116"/>
      <c r="F26" s="134"/>
    </row>
    <row r="27" spans="1:6" x14ac:dyDescent="0.2">
      <c r="A27" s="204">
        <f>COUNT($A$6:A26)+1</f>
        <v>5</v>
      </c>
      <c r="B27" s="135" t="s">
        <v>274</v>
      </c>
      <c r="C27" s="32"/>
      <c r="D27" s="136"/>
      <c r="E27" s="93"/>
      <c r="F27" s="137"/>
    </row>
    <row r="28" spans="1:6" ht="25.5" x14ac:dyDescent="0.2">
      <c r="A28" s="85"/>
      <c r="B28" s="143" t="s">
        <v>275</v>
      </c>
      <c r="C28" s="32"/>
      <c r="D28" s="136"/>
      <c r="E28" s="137"/>
      <c r="F28" s="137"/>
    </row>
    <row r="29" spans="1:6" x14ac:dyDescent="0.2">
      <c r="A29" s="85"/>
      <c r="B29" s="139" t="s">
        <v>310</v>
      </c>
      <c r="C29" s="32">
        <v>6</v>
      </c>
      <c r="D29" s="136" t="s">
        <v>1</v>
      </c>
      <c r="E29" s="92"/>
      <c r="F29" s="93">
        <f t="shared" ref="F29" si="3"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2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97"/>
      <c r="D36" s="133"/>
      <c r="E36" s="134"/>
      <c r="F36" s="134"/>
    </row>
    <row r="37" spans="1:6" x14ac:dyDescent="0.2">
      <c r="A37" s="204">
        <f>COUNT($A$6:A34)+1</f>
        <v>7</v>
      </c>
      <c r="B37" s="135" t="s">
        <v>215</v>
      </c>
      <c r="C37" s="32"/>
      <c r="D37" s="136"/>
      <c r="E37" s="137"/>
      <c r="F37" s="137"/>
    </row>
    <row r="38" spans="1:6" ht="112.5" customHeight="1" x14ac:dyDescent="0.2">
      <c r="A38" s="85"/>
      <c r="B38" s="143" t="s">
        <v>216</v>
      </c>
      <c r="C38" s="32"/>
      <c r="D38" s="136"/>
      <c r="E38" s="137"/>
      <c r="F38" s="137"/>
    </row>
    <row r="39" spans="1:6" x14ac:dyDescent="0.2">
      <c r="A39" s="85"/>
      <c r="B39" s="153"/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97"/>
      <c r="D41" s="133"/>
      <c r="E41" s="116"/>
      <c r="F41" s="116"/>
    </row>
    <row r="42" spans="1:6" x14ac:dyDescent="0.2">
      <c r="A42" s="204">
        <f>COUNT($A$6:A39)+1</f>
        <v>8</v>
      </c>
      <c r="B42" s="135" t="s">
        <v>311</v>
      </c>
      <c r="C42" s="32"/>
      <c r="D42" s="136"/>
      <c r="E42" s="136"/>
      <c r="F42" s="137"/>
    </row>
    <row r="43" spans="1:6" ht="102" x14ac:dyDescent="0.2">
      <c r="A43" s="85"/>
      <c r="B43" s="143" t="s">
        <v>312</v>
      </c>
      <c r="C43" s="32"/>
      <c r="D43" s="136"/>
      <c r="E43" s="137"/>
      <c r="F43" s="137"/>
    </row>
    <row r="44" spans="1:6" x14ac:dyDescent="0.2">
      <c r="A44" s="85"/>
      <c r="B44" s="153"/>
      <c r="C44" s="32">
        <v>2</v>
      </c>
      <c r="D44" s="136" t="s">
        <v>1</v>
      </c>
      <c r="E44" s="92"/>
      <c r="F44" s="93">
        <f>C44*E44</f>
        <v>0</v>
      </c>
    </row>
    <row r="45" spans="1:6" x14ac:dyDescent="0.2">
      <c r="A45" s="112"/>
      <c r="B45" s="21"/>
      <c r="C45" s="124"/>
      <c r="D45" s="133"/>
      <c r="E45" s="116"/>
      <c r="F45" s="116"/>
    </row>
    <row r="46" spans="1:6" x14ac:dyDescent="0.2">
      <c r="A46" s="204">
        <f>COUNT($A$6:A44)+1</f>
        <v>9</v>
      </c>
      <c r="B46" s="135" t="s">
        <v>147</v>
      </c>
      <c r="C46" s="88"/>
      <c r="D46" s="136"/>
      <c r="E46" s="137"/>
      <c r="F46" s="93"/>
    </row>
    <row r="47" spans="1:6" ht="25.5" x14ac:dyDescent="0.2">
      <c r="A47" s="85"/>
      <c r="B47" s="143" t="s">
        <v>133</v>
      </c>
      <c r="C47" s="88"/>
      <c r="D47" s="136"/>
      <c r="E47" s="137"/>
      <c r="F47" s="93"/>
    </row>
    <row r="48" spans="1:6" ht="14.25" x14ac:dyDescent="0.2">
      <c r="A48" s="85"/>
      <c r="B48" s="153"/>
      <c r="C48" s="88">
        <v>615</v>
      </c>
      <c r="D48" s="140" t="s">
        <v>8</v>
      </c>
      <c r="E48" s="92"/>
      <c r="F48" s="93">
        <f>C48*E48</f>
        <v>0</v>
      </c>
    </row>
    <row r="49" spans="1:6" x14ac:dyDescent="0.2">
      <c r="A49" s="94"/>
      <c r="B49" s="154"/>
      <c r="C49" s="155"/>
      <c r="D49" s="144"/>
      <c r="E49" s="156"/>
      <c r="F49" s="78"/>
    </row>
    <row r="50" spans="1:6" x14ac:dyDescent="0.2">
      <c r="A50" s="112"/>
      <c r="B50" s="21"/>
      <c r="C50" s="124"/>
      <c r="D50" s="133"/>
      <c r="E50" s="116"/>
      <c r="F50" s="116"/>
    </row>
    <row r="51" spans="1:6" x14ac:dyDescent="0.2">
      <c r="A51" s="204">
        <f>COUNT($A$6:A49)+1</f>
        <v>10</v>
      </c>
      <c r="B51" s="135" t="s">
        <v>220</v>
      </c>
      <c r="C51" s="88"/>
      <c r="D51" s="136"/>
      <c r="E51" s="93"/>
      <c r="F51" s="93"/>
    </row>
    <row r="52" spans="1:6" ht="38.25" x14ac:dyDescent="0.2">
      <c r="A52" s="85"/>
      <c r="B52" s="119" t="s">
        <v>221</v>
      </c>
      <c r="C52" s="88"/>
      <c r="D52" s="136"/>
      <c r="E52" s="137"/>
      <c r="F52" s="93"/>
    </row>
    <row r="53" spans="1:6" x14ac:dyDescent="0.2">
      <c r="A53" s="118"/>
      <c r="B53" s="153"/>
      <c r="C53" s="88"/>
      <c r="D53" s="157">
        <v>0.1</v>
      </c>
      <c r="E53" s="137"/>
      <c r="F53" s="93">
        <f>D53*(SUM(F9:F48))</f>
        <v>0</v>
      </c>
    </row>
    <row r="54" spans="1:6" x14ac:dyDescent="0.2">
      <c r="A54" s="209"/>
      <c r="B54" s="154"/>
      <c r="C54" s="155"/>
      <c r="D54" s="144"/>
      <c r="E54" s="78"/>
      <c r="F54" s="78"/>
    </row>
    <row r="55" spans="1:6" x14ac:dyDescent="0.2">
      <c r="A55" s="131"/>
      <c r="B55" s="160" t="s">
        <v>153</v>
      </c>
      <c r="C55" s="161"/>
      <c r="D55" s="162"/>
      <c r="E55" s="132" t="s">
        <v>12</v>
      </c>
      <c r="F55" s="63">
        <f>SUM(F9:F54)</f>
        <v>0</v>
      </c>
    </row>
  </sheetData>
  <sheetProtection algorithmName="SHA-512" hashValue="seL+XrvnAOTCuXpMDon+noA3i9exDCjzSewL74EFjDWS6mPJJPzEruZLfh5DS9ph7ygaCAuiFcNg/YaXvi7ZKQ==" saltValue="9bqHPNCJuF/jIxIgJJ9dj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6" zoomScaleNormal="100" zoomScaleSheetLayoutView="100" workbookViewId="0">
      <selection activeCell="E14" sqref="E14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 t="s">
        <v>123</v>
      </c>
      <c r="B1" s="36" t="s">
        <v>124</v>
      </c>
      <c r="C1" s="15"/>
      <c r="D1" s="16"/>
    </row>
    <row r="2" spans="1:6" x14ac:dyDescent="0.2">
      <c r="A2" s="14" t="s">
        <v>126</v>
      </c>
      <c r="B2" s="36" t="s">
        <v>125</v>
      </c>
      <c r="C2" s="15"/>
      <c r="D2" s="16"/>
    </row>
    <row r="3" spans="1:6" x14ac:dyDescent="0.2">
      <c r="A3" s="14" t="s">
        <v>128</v>
      </c>
      <c r="B3" s="36" t="s">
        <v>313</v>
      </c>
      <c r="C3" s="15"/>
      <c r="D3" s="16"/>
    </row>
    <row r="4" spans="1:6" x14ac:dyDescent="0.2">
      <c r="A4" s="14"/>
      <c r="B4" s="36" t="s">
        <v>307</v>
      </c>
      <c r="C4" s="15"/>
      <c r="D4" s="16"/>
    </row>
    <row r="5" spans="1:6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77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x14ac:dyDescent="0.2">
      <c r="A12" s="204">
        <f>COUNT($A$7:A11)+1</f>
        <v>2</v>
      </c>
      <c r="B12" s="135" t="s">
        <v>308</v>
      </c>
      <c r="C12" s="32"/>
      <c r="D12" s="136"/>
      <c r="E12" s="137"/>
      <c r="F12" s="137"/>
    </row>
    <row r="13" spans="1:6" x14ac:dyDescent="0.2">
      <c r="A13" s="85"/>
      <c r="B13" s="143" t="s">
        <v>309</v>
      </c>
      <c r="C13" s="32"/>
      <c r="D13" s="136"/>
      <c r="E13" s="137"/>
      <c r="F13" s="137"/>
    </row>
    <row r="14" spans="1:6" x14ac:dyDescent="0.2">
      <c r="A14" s="85"/>
      <c r="B14" s="139" t="s">
        <v>223</v>
      </c>
      <c r="C14" s="32">
        <v>1</v>
      </c>
      <c r="D14" s="136" t="s">
        <v>1</v>
      </c>
      <c r="E14" s="92"/>
      <c r="F14" s="93">
        <f t="shared" ref="F14" si="0"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COUNT($A$7:A16)+1</f>
        <v>3</v>
      </c>
      <c r="B17" s="135" t="s">
        <v>287</v>
      </c>
      <c r="C17" s="32"/>
      <c r="D17" s="136"/>
      <c r="E17" s="137"/>
      <c r="F17" s="137"/>
    </row>
    <row r="18" spans="1:6" x14ac:dyDescent="0.2">
      <c r="A18" s="85"/>
      <c r="B18" s="143" t="s">
        <v>288</v>
      </c>
      <c r="C18" s="32"/>
      <c r="D18" s="136"/>
      <c r="E18" s="137"/>
      <c r="F18" s="137"/>
    </row>
    <row r="19" spans="1:6" x14ac:dyDescent="0.2">
      <c r="A19" s="85"/>
      <c r="B19" s="139" t="s">
        <v>223</v>
      </c>
      <c r="C19" s="32">
        <v>1</v>
      </c>
      <c r="D19" s="136" t="s">
        <v>1</v>
      </c>
      <c r="E19" s="92"/>
      <c r="F19" s="93">
        <f t="shared" ref="F19" si="1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COUNT($A$7:A20)+1</f>
        <v>4</v>
      </c>
      <c r="B22" s="135" t="s">
        <v>206</v>
      </c>
      <c r="C22" s="32"/>
      <c r="D22" s="136"/>
      <c r="E22" s="137"/>
      <c r="F22" s="137"/>
    </row>
    <row r="23" spans="1:6" x14ac:dyDescent="0.2">
      <c r="A23" s="85"/>
      <c r="B23" s="143" t="s">
        <v>207</v>
      </c>
      <c r="C23" s="32"/>
      <c r="D23" s="136"/>
      <c r="E23" s="137"/>
      <c r="F23" s="137"/>
    </row>
    <row r="24" spans="1:6" x14ac:dyDescent="0.2">
      <c r="A24" s="85"/>
      <c r="B24" s="139" t="s">
        <v>208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1"/>
      <c r="C26" s="97"/>
      <c r="D26" s="133"/>
      <c r="E26" s="134"/>
      <c r="F26" s="134"/>
    </row>
    <row r="27" spans="1:6" x14ac:dyDescent="0.2">
      <c r="A27" s="204">
        <f>COUNT($A$7:A26)+1</f>
        <v>5</v>
      </c>
      <c r="B27" s="135" t="s">
        <v>142</v>
      </c>
      <c r="C27" s="32"/>
      <c r="D27" s="136"/>
      <c r="E27" s="137"/>
      <c r="F27" s="137"/>
    </row>
    <row r="28" spans="1:6" ht="25.5" x14ac:dyDescent="0.2">
      <c r="A28" s="85"/>
      <c r="B28" s="143" t="s">
        <v>143</v>
      </c>
      <c r="C28" s="32"/>
      <c r="D28" s="136"/>
      <c r="E28" s="137"/>
      <c r="F28" s="137"/>
    </row>
    <row r="29" spans="1:6" x14ac:dyDescent="0.2">
      <c r="A29" s="85"/>
      <c r="B29" s="139" t="s">
        <v>208</v>
      </c>
      <c r="C29" s="32">
        <v>18</v>
      </c>
      <c r="D29" s="136" t="s">
        <v>1</v>
      </c>
      <c r="E29" s="92"/>
      <c r="F29" s="93">
        <f t="shared" ref="F29" si="2"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225</v>
      </c>
      <c r="C32" s="32"/>
      <c r="D32" s="136"/>
      <c r="E32" s="137"/>
      <c r="F32" s="137"/>
    </row>
    <row r="33" spans="1:6" ht="38.25" x14ac:dyDescent="0.2">
      <c r="A33" s="85"/>
      <c r="B33" s="143" t="s">
        <v>224</v>
      </c>
      <c r="C33" s="32"/>
      <c r="D33" s="136"/>
      <c r="E33" s="137"/>
      <c r="F33" s="137"/>
    </row>
    <row r="34" spans="1:6" x14ac:dyDescent="0.2">
      <c r="A34" s="85"/>
      <c r="B34" s="139" t="s">
        <v>223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02"/>
      <c r="C36" s="97"/>
      <c r="D36" s="133"/>
      <c r="E36" s="116"/>
      <c r="F36" s="116"/>
    </row>
    <row r="37" spans="1:6" x14ac:dyDescent="0.2">
      <c r="A37" s="204">
        <f>COUNT($A$7:A36)+1</f>
        <v>7</v>
      </c>
      <c r="B37" s="135" t="s">
        <v>212</v>
      </c>
      <c r="C37" s="32"/>
      <c r="D37" s="136"/>
      <c r="E37" s="137"/>
      <c r="F37" s="137"/>
    </row>
    <row r="38" spans="1:6" ht="25.5" x14ac:dyDescent="0.2">
      <c r="A38" s="85"/>
      <c r="B38" s="143" t="s">
        <v>213</v>
      </c>
      <c r="C38" s="32"/>
      <c r="D38" s="136"/>
      <c r="E38" s="137"/>
      <c r="F38" s="137"/>
    </row>
    <row r="39" spans="1:6" x14ac:dyDescent="0.2">
      <c r="A39" s="85"/>
      <c r="B39" s="153" t="s">
        <v>214</v>
      </c>
      <c r="C39" s="32">
        <v>2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97"/>
      <c r="D41" s="133"/>
      <c r="E41" s="116"/>
      <c r="F41" s="116"/>
    </row>
    <row r="42" spans="1:6" x14ac:dyDescent="0.2">
      <c r="A42" s="204">
        <f>COUNT($A$7:A40)+1</f>
        <v>8</v>
      </c>
      <c r="B42" s="135" t="s">
        <v>311</v>
      </c>
      <c r="C42" s="32"/>
      <c r="D42" s="136"/>
      <c r="E42" s="136"/>
      <c r="F42" s="137"/>
    </row>
    <row r="43" spans="1:6" ht="102" x14ac:dyDescent="0.2">
      <c r="A43" s="85"/>
      <c r="B43" s="143" t="s">
        <v>312</v>
      </c>
      <c r="C43" s="32"/>
      <c r="D43" s="136"/>
      <c r="E43" s="137"/>
      <c r="F43" s="137"/>
    </row>
    <row r="44" spans="1:6" x14ac:dyDescent="0.2">
      <c r="A44" s="85"/>
      <c r="B44" s="153"/>
      <c r="C44" s="32">
        <v>1</v>
      </c>
      <c r="D44" s="136" t="s">
        <v>1</v>
      </c>
      <c r="E44" s="92"/>
      <c r="F44" s="93">
        <f>C44*E44</f>
        <v>0</v>
      </c>
    </row>
    <row r="45" spans="1:6" x14ac:dyDescent="0.2">
      <c r="A45" s="94"/>
      <c r="B45" s="154"/>
      <c r="C45" s="33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COUNT($A$7:A45)+1</f>
        <v>9</v>
      </c>
      <c r="B47" s="135" t="s">
        <v>147</v>
      </c>
      <c r="C47" s="88"/>
      <c r="D47" s="136"/>
      <c r="E47" s="137"/>
      <c r="F47" s="93"/>
    </row>
    <row r="48" spans="1:6" ht="25.5" x14ac:dyDescent="0.2">
      <c r="A48" s="85"/>
      <c r="B48" s="143" t="s">
        <v>133</v>
      </c>
      <c r="C48" s="88"/>
      <c r="D48" s="136"/>
      <c r="E48" s="137"/>
      <c r="F48" s="93"/>
    </row>
    <row r="49" spans="1:6" ht="14.25" x14ac:dyDescent="0.2">
      <c r="A49" s="85"/>
      <c r="B49" s="153"/>
      <c r="C49" s="88">
        <v>77</v>
      </c>
      <c r="D49" s="140" t="s">
        <v>8</v>
      </c>
      <c r="E49" s="92"/>
      <c r="F49" s="93">
        <f>C49*E49</f>
        <v>0</v>
      </c>
    </row>
    <row r="50" spans="1:6" x14ac:dyDescent="0.2">
      <c r="A50" s="94"/>
      <c r="B50" s="154"/>
      <c r="C50" s="155"/>
      <c r="D50" s="144"/>
      <c r="E50" s="156"/>
      <c r="F50" s="78"/>
    </row>
    <row r="51" spans="1:6" x14ac:dyDescent="0.2">
      <c r="A51" s="112"/>
      <c r="B51" s="21"/>
      <c r="C51" s="124"/>
      <c r="D51" s="133"/>
      <c r="E51" s="116"/>
      <c r="F51" s="116"/>
    </row>
    <row r="52" spans="1:6" x14ac:dyDescent="0.2">
      <c r="A52" s="204">
        <f>COUNT($A$7:A50)+1</f>
        <v>10</v>
      </c>
      <c r="B52" s="135" t="s">
        <v>220</v>
      </c>
      <c r="C52" s="88"/>
      <c r="D52" s="136"/>
      <c r="E52" s="93"/>
      <c r="F52" s="93"/>
    </row>
    <row r="53" spans="1:6" ht="38.25" x14ac:dyDescent="0.2">
      <c r="A53" s="85"/>
      <c r="B53" s="119" t="s">
        <v>221</v>
      </c>
      <c r="C53" s="88"/>
      <c r="D53" s="136"/>
      <c r="E53" s="137"/>
      <c r="F53" s="93"/>
    </row>
    <row r="54" spans="1:6" x14ac:dyDescent="0.2">
      <c r="A54" s="118"/>
      <c r="B54" s="153"/>
      <c r="C54" s="88"/>
      <c r="D54" s="157">
        <v>0.1</v>
      </c>
      <c r="E54" s="137"/>
      <c r="F54" s="93">
        <f>D54*(SUM(F9:F49))</f>
        <v>0</v>
      </c>
    </row>
    <row r="55" spans="1:6" x14ac:dyDescent="0.2">
      <c r="A55" s="209"/>
      <c r="B55" s="154"/>
      <c r="C55" s="155"/>
      <c r="D55" s="144"/>
      <c r="E55" s="78"/>
      <c r="F55" s="78"/>
    </row>
    <row r="56" spans="1:6" x14ac:dyDescent="0.2">
      <c r="A56" s="131"/>
      <c r="B56" s="160" t="s">
        <v>153</v>
      </c>
      <c r="C56" s="161"/>
      <c r="D56" s="162"/>
      <c r="E56" s="132" t="s">
        <v>12</v>
      </c>
      <c r="F56" s="63">
        <f>SUM(F10:F55)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0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9" zoomScaleNormal="100" zoomScaleSheetLayoutView="112" workbookViewId="0">
      <selection activeCell="E17" sqref="E17"/>
    </sheetView>
  </sheetViews>
  <sheetFormatPr defaultRowHeight="12.75" x14ac:dyDescent="0.2"/>
  <cols>
    <col min="1" max="1" width="4.7109375" style="40" customWidth="1"/>
    <col min="2" max="2" width="58.42578125" style="68" customWidth="1"/>
    <col min="3" max="3" width="4" style="69" bestFit="1" customWidth="1"/>
    <col min="4" max="4" width="4.7109375" style="60" customWidth="1"/>
    <col min="5" max="5" width="9" style="71" customWidth="1"/>
    <col min="6" max="6" width="11.28515625" style="71" customWidth="1"/>
    <col min="7" max="256" width="9.140625" style="60"/>
    <col min="257" max="257" width="6.7109375" style="60" bestFit="1" customWidth="1"/>
    <col min="258" max="258" width="41.28515625" style="60" customWidth="1"/>
    <col min="259" max="259" width="6" style="60" bestFit="1" customWidth="1"/>
    <col min="260" max="260" width="3.7109375" style="60" customWidth="1"/>
    <col min="261" max="261" width="15.28515625" style="60" customWidth="1"/>
    <col min="262" max="262" width="13.42578125" style="60" customWidth="1"/>
    <col min="263" max="512" width="9.140625" style="60"/>
    <col min="513" max="513" width="6.7109375" style="60" bestFit="1" customWidth="1"/>
    <col min="514" max="514" width="41.28515625" style="60" customWidth="1"/>
    <col min="515" max="515" width="6" style="60" bestFit="1" customWidth="1"/>
    <col min="516" max="516" width="3.7109375" style="60" customWidth="1"/>
    <col min="517" max="517" width="15.28515625" style="60" customWidth="1"/>
    <col min="518" max="518" width="13.42578125" style="60" customWidth="1"/>
    <col min="519" max="768" width="9.140625" style="60"/>
    <col min="769" max="769" width="6.7109375" style="60" bestFit="1" customWidth="1"/>
    <col min="770" max="770" width="41.28515625" style="60" customWidth="1"/>
    <col min="771" max="771" width="6" style="60" bestFit="1" customWidth="1"/>
    <col min="772" max="772" width="3.7109375" style="60" customWidth="1"/>
    <col min="773" max="773" width="15.28515625" style="60" customWidth="1"/>
    <col min="774" max="774" width="13.42578125" style="60" customWidth="1"/>
    <col min="775" max="1024" width="9.140625" style="60"/>
    <col min="1025" max="1025" width="6.7109375" style="60" bestFit="1" customWidth="1"/>
    <col min="1026" max="1026" width="41.28515625" style="60" customWidth="1"/>
    <col min="1027" max="1027" width="6" style="60" bestFit="1" customWidth="1"/>
    <col min="1028" max="1028" width="3.7109375" style="60" customWidth="1"/>
    <col min="1029" max="1029" width="15.28515625" style="60" customWidth="1"/>
    <col min="1030" max="1030" width="13.42578125" style="60" customWidth="1"/>
    <col min="1031" max="1280" width="9.140625" style="60"/>
    <col min="1281" max="1281" width="6.7109375" style="60" bestFit="1" customWidth="1"/>
    <col min="1282" max="1282" width="41.28515625" style="60" customWidth="1"/>
    <col min="1283" max="1283" width="6" style="60" bestFit="1" customWidth="1"/>
    <col min="1284" max="1284" width="3.7109375" style="60" customWidth="1"/>
    <col min="1285" max="1285" width="15.28515625" style="60" customWidth="1"/>
    <col min="1286" max="1286" width="13.42578125" style="60" customWidth="1"/>
    <col min="1287" max="1536" width="9.140625" style="60"/>
    <col min="1537" max="1537" width="6.7109375" style="60" bestFit="1" customWidth="1"/>
    <col min="1538" max="1538" width="41.28515625" style="60" customWidth="1"/>
    <col min="1539" max="1539" width="6" style="60" bestFit="1" customWidth="1"/>
    <col min="1540" max="1540" width="3.7109375" style="60" customWidth="1"/>
    <col min="1541" max="1541" width="15.28515625" style="60" customWidth="1"/>
    <col min="1542" max="1542" width="13.42578125" style="60" customWidth="1"/>
    <col min="1543" max="1792" width="9.140625" style="60"/>
    <col min="1793" max="1793" width="6.7109375" style="60" bestFit="1" customWidth="1"/>
    <col min="1794" max="1794" width="41.28515625" style="60" customWidth="1"/>
    <col min="1795" max="1795" width="6" style="60" bestFit="1" customWidth="1"/>
    <col min="1796" max="1796" width="3.7109375" style="60" customWidth="1"/>
    <col min="1797" max="1797" width="15.28515625" style="60" customWidth="1"/>
    <col min="1798" max="1798" width="13.42578125" style="60" customWidth="1"/>
    <col min="1799" max="2048" width="9.140625" style="60"/>
    <col min="2049" max="2049" width="6.7109375" style="60" bestFit="1" customWidth="1"/>
    <col min="2050" max="2050" width="41.28515625" style="60" customWidth="1"/>
    <col min="2051" max="2051" width="6" style="60" bestFit="1" customWidth="1"/>
    <col min="2052" max="2052" width="3.7109375" style="60" customWidth="1"/>
    <col min="2053" max="2053" width="15.28515625" style="60" customWidth="1"/>
    <col min="2054" max="2054" width="13.42578125" style="60" customWidth="1"/>
    <col min="2055" max="2304" width="9.140625" style="60"/>
    <col min="2305" max="2305" width="6.7109375" style="60" bestFit="1" customWidth="1"/>
    <col min="2306" max="2306" width="41.28515625" style="60" customWidth="1"/>
    <col min="2307" max="2307" width="6" style="60" bestFit="1" customWidth="1"/>
    <col min="2308" max="2308" width="3.7109375" style="60" customWidth="1"/>
    <col min="2309" max="2309" width="15.28515625" style="60" customWidth="1"/>
    <col min="2310" max="2310" width="13.42578125" style="60" customWidth="1"/>
    <col min="2311" max="2560" width="9.140625" style="60"/>
    <col min="2561" max="2561" width="6.7109375" style="60" bestFit="1" customWidth="1"/>
    <col min="2562" max="2562" width="41.28515625" style="60" customWidth="1"/>
    <col min="2563" max="2563" width="6" style="60" bestFit="1" customWidth="1"/>
    <col min="2564" max="2564" width="3.7109375" style="60" customWidth="1"/>
    <col min="2565" max="2565" width="15.28515625" style="60" customWidth="1"/>
    <col min="2566" max="2566" width="13.42578125" style="60" customWidth="1"/>
    <col min="2567" max="2816" width="9.140625" style="60"/>
    <col min="2817" max="2817" width="6.7109375" style="60" bestFit="1" customWidth="1"/>
    <col min="2818" max="2818" width="41.28515625" style="60" customWidth="1"/>
    <col min="2819" max="2819" width="6" style="60" bestFit="1" customWidth="1"/>
    <col min="2820" max="2820" width="3.7109375" style="60" customWidth="1"/>
    <col min="2821" max="2821" width="15.28515625" style="60" customWidth="1"/>
    <col min="2822" max="2822" width="13.42578125" style="60" customWidth="1"/>
    <col min="2823" max="3072" width="9.140625" style="60"/>
    <col min="3073" max="3073" width="6.7109375" style="60" bestFit="1" customWidth="1"/>
    <col min="3074" max="3074" width="41.28515625" style="60" customWidth="1"/>
    <col min="3075" max="3075" width="6" style="60" bestFit="1" customWidth="1"/>
    <col min="3076" max="3076" width="3.7109375" style="60" customWidth="1"/>
    <col min="3077" max="3077" width="15.28515625" style="60" customWidth="1"/>
    <col min="3078" max="3078" width="13.42578125" style="60" customWidth="1"/>
    <col min="3079" max="3328" width="9.140625" style="60"/>
    <col min="3329" max="3329" width="6.7109375" style="60" bestFit="1" customWidth="1"/>
    <col min="3330" max="3330" width="41.28515625" style="60" customWidth="1"/>
    <col min="3331" max="3331" width="6" style="60" bestFit="1" customWidth="1"/>
    <col min="3332" max="3332" width="3.7109375" style="60" customWidth="1"/>
    <col min="3333" max="3333" width="15.28515625" style="60" customWidth="1"/>
    <col min="3334" max="3334" width="13.42578125" style="60" customWidth="1"/>
    <col min="3335" max="3584" width="9.140625" style="60"/>
    <col min="3585" max="3585" width="6.7109375" style="60" bestFit="1" customWidth="1"/>
    <col min="3586" max="3586" width="41.28515625" style="60" customWidth="1"/>
    <col min="3587" max="3587" width="6" style="60" bestFit="1" customWidth="1"/>
    <col min="3588" max="3588" width="3.7109375" style="60" customWidth="1"/>
    <col min="3589" max="3589" width="15.28515625" style="60" customWidth="1"/>
    <col min="3590" max="3590" width="13.42578125" style="60" customWidth="1"/>
    <col min="3591" max="3840" width="9.140625" style="60"/>
    <col min="3841" max="3841" width="6.7109375" style="60" bestFit="1" customWidth="1"/>
    <col min="3842" max="3842" width="41.28515625" style="60" customWidth="1"/>
    <col min="3843" max="3843" width="6" style="60" bestFit="1" customWidth="1"/>
    <col min="3844" max="3844" width="3.7109375" style="60" customWidth="1"/>
    <col min="3845" max="3845" width="15.28515625" style="60" customWidth="1"/>
    <col min="3846" max="3846" width="13.42578125" style="60" customWidth="1"/>
    <col min="3847" max="4096" width="9.140625" style="60"/>
    <col min="4097" max="4097" width="6.7109375" style="60" bestFit="1" customWidth="1"/>
    <col min="4098" max="4098" width="41.28515625" style="60" customWidth="1"/>
    <col min="4099" max="4099" width="6" style="60" bestFit="1" customWidth="1"/>
    <col min="4100" max="4100" width="3.7109375" style="60" customWidth="1"/>
    <col min="4101" max="4101" width="15.28515625" style="60" customWidth="1"/>
    <col min="4102" max="4102" width="13.42578125" style="60" customWidth="1"/>
    <col min="4103" max="4352" width="9.140625" style="60"/>
    <col min="4353" max="4353" width="6.7109375" style="60" bestFit="1" customWidth="1"/>
    <col min="4354" max="4354" width="41.28515625" style="60" customWidth="1"/>
    <col min="4355" max="4355" width="6" style="60" bestFit="1" customWidth="1"/>
    <col min="4356" max="4356" width="3.7109375" style="60" customWidth="1"/>
    <col min="4357" max="4357" width="15.28515625" style="60" customWidth="1"/>
    <col min="4358" max="4358" width="13.42578125" style="60" customWidth="1"/>
    <col min="4359" max="4608" width="9.140625" style="60"/>
    <col min="4609" max="4609" width="6.7109375" style="60" bestFit="1" customWidth="1"/>
    <col min="4610" max="4610" width="41.28515625" style="60" customWidth="1"/>
    <col min="4611" max="4611" width="6" style="60" bestFit="1" customWidth="1"/>
    <col min="4612" max="4612" width="3.7109375" style="60" customWidth="1"/>
    <col min="4613" max="4613" width="15.28515625" style="60" customWidth="1"/>
    <col min="4614" max="4614" width="13.42578125" style="60" customWidth="1"/>
    <col min="4615" max="4864" width="9.140625" style="60"/>
    <col min="4865" max="4865" width="6.7109375" style="60" bestFit="1" customWidth="1"/>
    <col min="4866" max="4866" width="41.28515625" style="60" customWidth="1"/>
    <col min="4867" max="4867" width="6" style="60" bestFit="1" customWidth="1"/>
    <col min="4868" max="4868" width="3.7109375" style="60" customWidth="1"/>
    <col min="4869" max="4869" width="15.28515625" style="60" customWidth="1"/>
    <col min="4870" max="4870" width="13.42578125" style="60" customWidth="1"/>
    <col min="4871" max="5120" width="9.140625" style="60"/>
    <col min="5121" max="5121" width="6.7109375" style="60" bestFit="1" customWidth="1"/>
    <col min="5122" max="5122" width="41.28515625" style="60" customWidth="1"/>
    <col min="5123" max="5123" width="6" style="60" bestFit="1" customWidth="1"/>
    <col min="5124" max="5124" width="3.7109375" style="60" customWidth="1"/>
    <col min="5125" max="5125" width="15.28515625" style="60" customWidth="1"/>
    <col min="5126" max="5126" width="13.42578125" style="60" customWidth="1"/>
    <col min="5127" max="5376" width="9.140625" style="60"/>
    <col min="5377" max="5377" width="6.7109375" style="60" bestFit="1" customWidth="1"/>
    <col min="5378" max="5378" width="41.28515625" style="60" customWidth="1"/>
    <col min="5379" max="5379" width="6" style="60" bestFit="1" customWidth="1"/>
    <col min="5380" max="5380" width="3.7109375" style="60" customWidth="1"/>
    <col min="5381" max="5381" width="15.28515625" style="60" customWidth="1"/>
    <col min="5382" max="5382" width="13.42578125" style="60" customWidth="1"/>
    <col min="5383" max="5632" width="9.140625" style="60"/>
    <col min="5633" max="5633" width="6.7109375" style="60" bestFit="1" customWidth="1"/>
    <col min="5634" max="5634" width="41.28515625" style="60" customWidth="1"/>
    <col min="5635" max="5635" width="6" style="60" bestFit="1" customWidth="1"/>
    <col min="5636" max="5636" width="3.7109375" style="60" customWidth="1"/>
    <col min="5637" max="5637" width="15.28515625" style="60" customWidth="1"/>
    <col min="5638" max="5638" width="13.42578125" style="60" customWidth="1"/>
    <col min="5639" max="5888" width="9.140625" style="60"/>
    <col min="5889" max="5889" width="6.7109375" style="60" bestFit="1" customWidth="1"/>
    <col min="5890" max="5890" width="41.28515625" style="60" customWidth="1"/>
    <col min="5891" max="5891" width="6" style="60" bestFit="1" customWidth="1"/>
    <col min="5892" max="5892" width="3.7109375" style="60" customWidth="1"/>
    <col min="5893" max="5893" width="15.28515625" style="60" customWidth="1"/>
    <col min="5894" max="5894" width="13.42578125" style="60" customWidth="1"/>
    <col min="5895" max="6144" width="9.140625" style="60"/>
    <col min="6145" max="6145" width="6.7109375" style="60" bestFit="1" customWidth="1"/>
    <col min="6146" max="6146" width="41.28515625" style="60" customWidth="1"/>
    <col min="6147" max="6147" width="6" style="60" bestFit="1" customWidth="1"/>
    <col min="6148" max="6148" width="3.7109375" style="60" customWidth="1"/>
    <col min="6149" max="6149" width="15.28515625" style="60" customWidth="1"/>
    <col min="6150" max="6150" width="13.42578125" style="60" customWidth="1"/>
    <col min="6151" max="6400" width="9.140625" style="60"/>
    <col min="6401" max="6401" width="6.7109375" style="60" bestFit="1" customWidth="1"/>
    <col min="6402" max="6402" width="41.28515625" style="60" customWidth="1"/>
    <col min="6403" max="6403" width="6" style="60" bestFit="1" customWidth="1"/>
    <col min="6404" max="6404" width="3.7109375" style="60" customWidth="1"/>
    <col min="6405" max="6405" width="15.28515625" style="60" customWidth="1"/>
    <col min="6406" max="6406" width="13.42578125" style="60" customWidth="1"/>
    <col min="6407" max="6656" width="9.140625" style="60"/>
    <col min="6657" max="6657" width="6.7109375" style="60" bestFit="1" customWidth="1"/>
    <col min="6658" max="6658" width="41.28515625" style="60" customWidth="1"/>
    <col min="6659" max="6659" width="6" style="60" bestFit="1" customWidth="1"/>
    <col min="6660" max="6660" width="3.7109375" style="60" customWidth="1"/>
    <col min="6661" max="6661" width="15.28515625" style="60" customWidth="1"/>
    <col min="6662" max="6662" width="13.42578125" style="60" customWidth="1"/>
    <col min="6663" max="6912" width="9.140625" style="60"/>
    <col min="6913" max="6913" width="6.7109375" style="60" bestFit="1" customWidth="1"/>
    <col min="6914" max="6914" width="41.28515625" style="60" customWidth="1"/>
    <col min="6915" max="6915" width="6" style="60" bestFit="1" customWidth="1"/>
    <col min="6916" max="6916" width="3.7109375" style="60" customWidth="1"/>
    <col min="6917" max="6917" width="15.28515625" style="60" customWidth="1"/>
    <col min="6918" max="6918" width="13.42578125" style="60" customWidth="1"/>
    <col min="6919" max="7168" width="9.140625" style="60"/>
    <col min="7169" max="7169" width="6.7109375" style="60" bestFit="1" customWidth="1"/>
    <col min="7170" max="7170" width="41.28515625" style="60" customWidth="1"/>
    <col min="7171" max="7171" width="6" style="60" bestFit="1" customWidth="1"/>
    <col min="7172" max="7172" width="3.7109375" style="60" customWidth="1"/>
    <col min="7173" max="7173" width="15.28515625" style="60" customWidth="1"/>
    <col min="7174" max="7174" width="13.42578125" style="60" customWidth="1"/>
    <col min="7175" max="7424" width="9.140625" style="60"/>
    <col min="7425" max="7425" width="6.7109375" style="60" bestFit="1" customWidth="1"/>
    <col min="7426" max="7426" width="41.28515625" style="60" customWidth="1"/>
    <col min="7427" max="7427" width="6" style="60" bestFit="1" customWidth="1"/>
    <col min="7428" max="7428" width="3.7109375" style="60" customWidth="1"/>
    <col min="7429" max="7429" width="15.28515625" style="60" customWidth="1"/>
    <col min="7430" max="7430" width="13.42578125" style="60" customWidth="1"/>
    <col min="7431" max="7680" width="9.140625" style="60"/>
    <col min="7681" max="7681" width="6.7109375" style="60" bestFit="1" customWidth="1"/>
    <col min="7682" max="7682" width="41.28515625" style="60" customWidth="1"/>
    <col min="7683" max="7683" width="6" style="60" bestFit="1" customWidth="1"/>
    <col min="7684" max="7684" width="3.7109375" style="60" customWidth="1"/>
    <col min="7685" max="7685" width="15.28515625" style="60" customWidth="1"/>
    <col min="7686" max="7686" width="13.42578125" style="60" customWidth="1"/>
    <col min="7687" max="7936" width="9.140625" style="60"/>
    <col min="7937" max="7937" width="6.7109375" style="60" bestFit="1" customWidth="1"/>
    <col min="7938" max="7938" width="41.28515625" style="60" customWidth="1"/>
    <col min="7939" max="7939" width="6" style="60" bestFit="1" customWidth="1"/>
    <col min="7940" max="7940" width="3.7109375" style="60" customWidth="1"/>
    <col min="7941" max="7941" width="15.28515625" style="60" customWidth="1"/>
    <col min="7942" max="7942" width="13.42578125" style="60" customWidth="1"/>
    <col min="7943" max="8192" width="9.140625" style="60"/>
    <col min="8193" max="8193" width="6.7109375" style="60" bestFit="1" customWidth="1"/>
    <col min="8194" max="8194" width="41.28515625" style="60" customWidth="1"/>
    <col min="8195" max="8195" width="6" style="60" bestFit="1" customWidth="1"/>
    <col min="8196" max="8196" width="3.7109375" style="60" customWidth="1"/>
    <col min="8197" max="8197" width="15.28515625" style="60" customWidth="1"/>
    <col min="8198" max="8198" width="13.42578125" style="60" customWidth="1"/>
    <col min="8199" max="8448" width="9.140625" style="60"/>
    <col min="8449" max="8449" width="6.7109375" style="60" bestFit="1" customWidth="1"/>
    <col min="8450" max="8450" width="41.28515625" style="60" customWidth="1"/>
    <col min="8451" max="8451" width="6" style="60" bestFit="1" customWidth="1"/>
    <col min="8452" max="8452" width="3.7109375" style="60" customWidth="1"/>
    <col min="8453" max="8453" width="15.28515625" style="60" customWidth="1"/>
    <col min="8454" max="8454" width="13.42578125" style="60" customWidth="1"/>
    <col min="8455" max="8704" width="9.140625" style="60"/>
    <col min="8705" max="8705" width="6.7109375" style="60" bestFit="1" customWidth="1"/>
    <col min="8706" max="8706" width="41.28515625" style="60" customWidth="1"/>
    <col min="8707" max="8707" width="6" style="60" bestFit="1" customWidth="1"/>
    <col min="8708" max="8708" width="3.7109375" style="60" customWidth="1"/>
    <col min="8709" max="8709" width="15.28515625" style="60" customWidth="1"/>
    <col min="8710" max="8710" width="13.42578125" style="60" customWidth="1"/>
    <col min="8711" max="8960" width="9.140625" style="60"/>
    <col min="8961" max="8961" width="6.7109375" style="60" bestFit="1" customWidth="1"/>
    <col min="8962" max="8962" width="41.28515625" style="60" customWidth="1"/>
    <col min="8963" max="8963" width="6" style="60" bestFit="1" customWidth="1"/>
    <col min="8964" max="8964" width="3.7109375" style="60" customWidth="1"/>
    <col min="8965" max="8965" width="15.28515625" style="60" customWidth="1"/>
    <col min="8966" max="8966" width="13.42578125" style="60" customWidth="1"/>
    <col min="8967" max="9216" width="9.140625" style="60"/>
    <col min="9217" max="9217" width="6.7109375" style="60" bestFit="1" customWidth="1"/>
    <col min="9218" max="9218" width="41.28515625" style="60" customWidth="1"/>
    <col min="9219" max="9219" width="6" style="60" bestFit="1" customWidth="1"/>
    <col min="9220" max="9220" width="3.7109375" style="60" customWidth="1"/>
    <col min="9221" max="9221" width="15.28515625" style="60" customWidth="1"/>
    <col min="9222" max="9222" width="13.42578125" style="60" customWidth="1"/>
    <col min="9223" max="9472" width="9.140625" style="60"/>
    <col min="9473" max="9473" width="6.7109375" style="60" bestFit="1" customWidth="1"/>
    <col min="9474" max="9474" width="41.28515625" style="60" customWidth="1"/>
    <col min="9475" max="9475" width="6" style="60" bestFit="1" customWidth="1"/>
    <col min="9476" max="9476" width="3.7109375" style="60" customWidth="1"/>
    <col min="9477" max="9477" width="15.28515625" style="60" customWidth="1"/>
    <col min="9478" max="9478" width="13.42578125" style="60" customWidth="1"/>
    <col min="9479" max="9728" width="9.140625" style="60"/>
    <col min="9729" max="9729" width="6.7109375" style="60" bestFit="1" customWidth="1"/>
    <col min="9730" max="9730" width="41.28515625" style="60" customWidth="1"/>
    <col min="9731" max="9731" width="6" style="60" bestFit="1" customWidth="1"/>
    <col min="9732" max="9732" width="3.7109375" style="60" customWidth="1"/>
    <col min="9733" max="9733" width="15.28515625" style="60" customWidth="1"/>
    <col min="9734" max="9734" width="13.42578125" style="60" customWidth="1"/>
    <col min="9735" max="9984" width="9.140625" style="60"/>
    <col min="9985" max="9985" width="6.7109375" style="60" bestFit="1" customWidth="1"/>
    <col min="9986" max="9986" width="41.28515625" style="60" customWidth="1"/>
    <col min="9987" max="9987" width="6" style="60" bestFit="1" customWidth="1"/>
    <col min="9988" max="9988" width="3.7109375" style="60" customWidth="1"/>
    <col min="9989" max="9989" width="15.28515625" style="60" customWidth="1"/>
    <col min="9990" max="9990" width="13.42578125" style="60" customWidth="1"/>
    <col min="9991" max="10240" width="9.140625" style="60"/>
    <col min="10241" max="10241" width="6.7109375" style="60" bestFit="1" customWidth="1"/>
    <col min="10242" max="10242" width="41.28515625" style="60" customWidth="1"/>
    <col min="10243" max="10243" width="6" style="60" bestFit="1" customWidth="1"/>
    <col min="10244" max="10244" width="3.7109375" style="60" customWidth="1"/>
    <col min="10245" max="10245" width="15.28515625" style="60" customWidth="1"/>
    <col min="10246" max="10246" width="13.42578125" style="60" customWidth="1"/>
    <col min="10247" max="10496" width="9.140625" style="60"/>
    <col min="10497" max="10497" width="6.7109375" style="60" bestFit="1" customWidth="1"/>
    <col min="10498" max="10498" width="41.28515625" style="60" customWidth="1"/>
    <col min="10499" max="10499" width="6" style="60" bestFit="1" customWidth="1"/>
    <col min="10500" max="10500" width="3.7109375" style="60" customWidth="1"/>
    <col min="10501" max="10501" width="15.28515625" style="60" customWidth="1"/>
    <col min="10502" max="10502" width="13.42578125" style="60" customWidth="1"/>
    <col min="10503" max="10752" width="9.140625" style="60"/>
    <col min="10753" max="10753" width="6.7109375" style="60" bestFit="1" customWidth="1"/>
    <col min="10754" max="10754" width="41.28515625" style="60" customWidth="1"/>
    <col min="10755" max="10755" width="6" style="60" bestFit="1" customWidth="1"/>
    <col min="10756" max="10756" width="3.7109375" style="60" customWidth="1"/>
    <col min="10757" max="10757" width="15.28515625" style="60" customWidth="1"/>
    <col min="10758" max="10758" width="13.42578125" style="60" customWidth="1"/>
    <col min="10759" max="11008" width="9.140625" style="60"/>
    <col min="11009" max="11009" width="6.7109375" style="60" bestFit="1" customWidth="1"/>
    <col min="11010" max="11010" width="41.28515625" style="60" customWidth="1"/>
    <col min="11011" max="11011" width="6" style="60" bestFit="1" customWidth="1"/>
    <col min="11012" max="11012" width="3.7109375" style="60" customWidth="1"/>
    <col min="11013" max="11013" width="15.28515625" style="60" customWidth="1"/>
    <col min="11014" max="11014" width="13.42578125" style="60" customWidth="1"/>
    <col min="11015" max="11264" width="9.140625" style="60"/>
    <col min="11265" max="11265" width="6.7109375" style="60" bestFit="1" customWidth="1"/>
    <col min="11266" max="11266" width="41.28515625" style="60" customWidth="1"/>
    <col min="11267" max="11267" width="6" style="60" bestFit="1" customWidth="1"/>
    <col min="11268" max="11268" width="3.7109375" style="60" customWidth="1"/>
    <col min="11269" max="11269" width="15.28515625" style="60" customWidth="1"/>
    <col min="11270" max="11270" width="13.42578125" style="60" customWidth="1"/>
    <col min="11271" max="11520" width="9.140625" style="60"/>
    <col min="11521" max="11521" width="6.7109375" style="60" bestFit="1" customWidth="1"/>
    <col min="11522" max="11522" width="41.28515625" style="60" customWidth="1"/>
    <col min="11523" max="11523" width="6" style="60" bestFit="1" customWidth="1"/>
    <col min="11524" max="11524" width="3.7109375" style="60" customWidth="1"/>
    <col min="11525" max="11525" width="15.28515625" style="60" customWidth="1"/>
    <col min="11526" max="11526" width="13.42578125" style="60" customWidth="1"/>
    <col min="11527" max="11776" width="9.140625" style="60"/>
    <col min="11777" max="11777" width="6.7109375" style="60" bestFit="1" customWidth="1"/>
    <col min="11778" max="11778" width="41.28515625" style="60" customWidth="1"/>
    <col min="11779" max="11779" width="6" style="60" bestFit="1" customWidth="1"/>
    <col min="11780" max="11780" width="3.7109375" style="60" customWidth="1"/>
    <col min="11781" max="11781" width="15.28515625" style="60" customWidth="1"/>
    <col min="11782" max="11782" width="13.42578125" style="60" customWidth="1"/>
    <col min="11783" max="12032" width="9.140625" style="60"/>
    <col min="12033" max="12033" width="6.7109375" style="60" bestFit="1" customWidth="1"/>
    <col min="12034" max="12034" width="41.28515625" style="60" customWidth="1"/>
    <col min="12035" max="12035" width="6" style="60" bestFit="1" customWidth="1"/>
    <col min="12036" max="12036" width="3.7109375" style="60" customWidth="1"/>
    <col min="12037" max="12037" width="15.28515625" style="60" customWidth="1"/>
    <col min="12038" max="12038" width="13.42578125" style="60" customWidth="1"/>
    <col min="12039" max="12288" width="9.140625" style="60"/>
    <col min="12289" max="12289" width="6.7109375" style="60" bestFit="1" customWidth="1"/>
    <col min="12290" max="12290" width="41.28515625" style="60" customWidth="1"/>
    <col min="12291" max="12291" width="6" style="60" bestFit="1" customWidth="1"/>
    <col min="12292" max="12292" width="3.7109375" style="60" customWidth="1"/>
    <col min="12293" max="12293" width="15.28515625" style="60" customWidth="1"/>
    <col min="12294" max="12294" width="13.42578125" style="60" customWidth="1"/>
    <col min="12295" max="12544" width="9.140625" style="60"/>
    <col min="12545" max="12545" width="6.7109375" style="60" bestFit="1" customWidth="1"/>
    <col min="12546" max="12546" width="41.28515625" style="60" customWidth="1"/>
    <col min="12547" max="12547" width="6" style="60" bestFit="1" customWidth="1"/>
    <col min="12548" max="12548" width="3.7109375" style="60" customWidth="1"/>
    <col min="12549" max="12549" width="15.28515625" style="60" customWidth="1"/>
    <col min="12550" max="12550" width="13.42578125" style="60" customWidth="1"/>
    <col min="12551" max="12800" width="9.140625" style="60"/>
    <col min="12801" max="12801" width="6.7109375" style="60" bestFit="1" customWidth="1"/>
    <col min="12802" max="12802" width="41.28515625" style="60" customWidth="1"/>
    <col min="12803" max="12803" width="6" style="60" bestFit="1" customWidth="1"/>
    <col min="12804" max="12804" width="3.7109375" style="60" customWidth="1"/>
    <col min="12805" max="12805" width="15.28515625" style="60" customWidth="1"/>
    <col min="12806" max="12806" width="13.42578125" style="60" customWidth="1"/>
    <col min="12807" max="13056" width="9.140625" style="60"/>
    <col min="13057" max="13057" width="6.7109375" style="60" bestFit="1" customWidth="1"/>
    <col min="13058" max="13058" width="41.28515625" style="60" customWidth="1"/>
    <col min="13059" max="13059" width="6" style="60" bestFit="1" customWidth="1"/>
    <col min="13060" max="13060" width="3.7109375" style="60" customWidth="1"/>
    <col min="13061" max="13061" width="15.28515625" style="60" customWidth="1"/>
    <col min="13062" max="13062" width="13.42578125" style="60" customWidth="1"/>
    <col min="13063" max="13312" width="9.140625" style="60"/>
    <col min="13313" max="13313" width="6.7109375" style="60" bestFit="1" customWidth="1"/>
    <col min="13314" max="13314" width="41.28515625" style="60" customWidth="1"/>
    <col min="13315" max="13315" width="6" style="60" bestFit="1" customWidth="1"/>
    <col min="13316" max="13316" width="3.7109375" style="60" customWidth="1"/>
    <col min="13317" max="13317" width="15.28515625" style="60" customWidth="1"/>
    <col min="13318" max="13318" width="13.42578125" style="60" customWidth="1"/>
    <col min="13319" max="13568" width="9.140625" style="60"/>
    <col min="13569" max="13569" width="6.7109375" style="60" bestFit="1" customWidth="1"/>
    <col min="13570" max="13570" width="41.28515625" style="60" customWidth="1"/>
    <col min="13571" max="13571" width="6" style="60" bestFit="1" customWidth="1"/>
    <col min="13572" max="13572" width="3.7109375" style="60" customWidth="1"/>
    <col min="13573" max="13573" width="15.28515625" style="60" customWidth="1"/>
    <col min="13574" max="13574" width="13.42578125" style="60" customWidth="1"/>
    <col min="13575" max="13824" width="9.140625" style="60"/>
    <col min="13825" max="13825" width="6.7109375" style="60" bestFit="1" customWidth="1"/>
    <col min="13826" max="13826" width="41.28515625" style="60" customWidth="1"/>
    <col min="13827" max="13827" width="6" style="60" bestFit="1" customWidth="1"/>
    <col min="13828" max="13828" width="3.7109375" style="60" customWidth="1"/>
    <col min="13829" max="13829" width="15.28515625" style="60" customWidth="1"/>
    <col min="13830" max="13830" width="13.42578125" style="60" customWidth="1"/>
    <col min="13831" max="14080" width="9.140625" style="60"/>
    <col min="14081" max="14081" width="6.7109375" style="60" bestFit="1" customWidth="1"/>
    <col min="14082" max="14082" width="41.28515625" style="60" customWidth="1"/>
    <col min="14083" max="14083" width="6" style="60" bestFit="1" customWidth="1"/>
    <col min="14084" max="14084" width="3.7109375" style="60" customWidth="1"/>
    <col min="14085" max="14085" width="15.28515625" style="60" customWidth="1"/>
    <col min="14086" max="14086" width="13.42578125" style="60" customWidth="1"/>
    <col min="14087" max="14336" width="9.140625" style="60"/>
    <col min="14337" max="14337" width="6.7109375" style="60" bestFit="1" customWidth="1"/>
    <col min="14338" max="14338" width="41.28515625" style="60" customWidth="1"/>
    <col min="14339" max="14339" width="6" style="60" bestFit="1" customWidth="1"/>
    <col min="14340" max="14340" width="3.7109375" style="60" customWidth="1"/>
    <col min="14341" max="14341" width="15.28515625" style="60" customWidth="1"/>
    <col min="14342" max="14342" width="13.42578125" style="60" customWidth="1"/>
    <col min="14343" max="14592" width="9.140625" style="60"/>
    <col min="14593" max="14593" width="6.7109375" style="60" bestFit="1" customWidth="1"/>
    <col min="14594" max="14594" width="41.28515625" style="60" customWidth="1"/>
    <col min="14595" max="14595" width="6" style="60" bestFit="1" customWidth="1"/>
    <col min="14596" max="14596" width="3.7109375" style="60" customWidth="1"/>
    <col min="14597" max="14597" width="15.28515625" style="60" customWidth="1"/>
    <col min="14598" max="14598" width="13.42578125" style="60" customWidth="1"/>
    <col min="14599" max="14848" width="9.140625" style="60"/>
    <col min="14849" max="14849" width="6.7109375" style="60" bestFit="1" customWidth="1"/>
    <col min="14850" max="14850" width="41.28515625" style="60" customWidth="1"/>
    <col min="14851" max="14851" width="6" style="60" bestFit="1" customWidth="1"/>
    <col min="14852" max="14852" width="3.7109375" style="60" customWidth="1"/>
    <col min="14853" max="14853" width="15.28515625" style="60" customWidth="1"/>
    <col min="14854" max="14854" width="13.42578125" style="60" customWidth="1"/>
    <col min="14855" max="15104" width="9.140625" style="60"/>
    <col min="15105" max="15105" width="6.7109375" style="60" bestFit="1" customWidth="1"/>
    <col min="15106" max="15106" width="41.28515625" style="60" customWidth="1"/>
    <col min="15107" max="15107" width="6" style="60" bestFit="1" customWidth="1"/>
    <col min="15108" max="15108" width="3.7109375" style="60" customWidth="1"/>
    <col min="15109" max="15109" width="15.28515625" style="60" customWidth="1"/>
    <col min="15110" max="15110" width="13.42578125" style="60" customWidth="1"/>
    <col min="15111" max="15360" width="9.140625" style="60"/>
    <col min="15361" max="15361" width="6.7109375" style="60" bestFit="1" customWidth="1"/>
    <col min="15362" max="15362" width="41.28515625" style="60" customWidth="1"/>
    <col min="15363" max="15363" width="6" style="60" bestFit="1" customWidth="1"/>
    <col min="15364" max="15364" width="3.7109375" style="60" customWidth="1"/>
    <col min="15365" max="15365" width="15.28515625" style="60" customWidth="1"/>
    <col min="15366" max="15366" width="13.42578125" style="60" customWidth="1"/>
    <col min="15367" max="15616" width="9.140625" style="60"/>
    <col min="15617" max="15617" width="6.7109375" style="60" bestFit="1" customWidth="1"/>
    <col min="15618" max="15618" width="41.28515625" style="60" customWidth="1"/>
    <col min="15619" max="15619" width="6" style="60" bestFit="1" customWidth="1"/>
    <col min="15620" max="15620" width="3.7109375" style="60" customWidth="1"/>
    <col min="15621" max="15621" width="15.28515625" style="60" customWidth="1"/>
    <col min="15622" max="15622" width="13.42578125" style="60" customWidth="1"/>
    <col min="15623" max="15872" width="9.140625" style="60"/>
    <col min="15873" max="15873" width="6.7109375" style="60" bestFit="1" customWidth="1"/>
    <col min="15874" max="15874" width="41.28515625" style="60" customWidth="1"/>
    <col min="15875" max="15875" width="6" style="60" bestFit="1" customWidth="1"/>
    <col min="15876" max="15876" width="3.7109375" style="60" customWidth="1"/>
    <col min="15877" max="15877" width="15.28515625" style="60" customWidth="1"/>
    <col min="15878" max="15878" width="13.42578125" style="60" customWidth="1"/>
    <col min="15879" max="16128" width="9.140625" style="60"/>
    <col min="16129" max="16129" width="6.7109375" style="60" bestFit="1" customWidth="1"/>
    <col min="16130" max="16130" width="41.28515625" style="60" customWidth="1"/>
    <col min="16131" max="16131" width="6" style="60" bestFit="1" customWidth="1"/>
    <col min="16132" max="16132" width="3.7109375" style="60" customWidth="1"/>
    <col min="16133" max="16133" width="15.28515625" style="60" customWidth="1"/>
    <col min="16134" max="16134" width="13.42578125" style="60" customWidth="1"/>
    <col min="16135" max="16384" width="9.140625" style="60"/>
  </cols>
  <sheetData>
    <row r="1" spans="1:6" x14ac:dyDescent="0.2">
      <c r="A1" s="325" t="s">
        <v>123</v>
      </c>
      <c r="B1" s="57" t="s">
        <v>124</v>
      </c>
      <c r="C1" s="58"/>
      <c r="D1" s="326"/>
      <c r="E1" s="59"/>
      <c r="F1" s="59"/>
    </row>
    <row r="2" spans="1:6" x14ac:dyDescent="0.2">
      <c r="A2" s="325" t="s">
        <v>126</v>
      </c>
      <c r="B2" s="57" t="s">
        <v>24</v>
      </c>
      <c r="C2" s="58"/>
      <c r="D2" s="326"/>
      <c r="E2" s="59"/>
      <c r="F2" s="59"/>
    </row>
    <row r="3" spans="1:6" x14ac:dyDescent="0.2">
      <c r="A3" s="325" t="s">
        <v>130</v>
      </c>
      <c r="B3" s="57" t="s">
        <v>316</v>
      </c>
      <c r="C3" s="58"/>
      <c r="D3" s="326"/>
      <c r="E3" s="59"/>
      <c r="F3" s="59"/>
    </row>
    <row r="4" spans="1:6" ht="38.25" x14ac:dyDescent="0.2">
      <c r="A4" s="325"/>
      <c r="B4" s="274" t="s">
        <v>317</v>
      </c>
      <c r="C4" s="58"/>
      <c r="D4" s="326"/>
      <c r="E4" s="59"/>
      <c r="F4" s="59"/>
    </row>
    <row r="5" spans="1:6" s="19" customFormat="1" ht="76.5" x14ac:dyDescent="0.2">
      <c r="A5" s="327" t="s">
        <v>0</v>
      </c>
      <c r="B5" s="328" t="s">
        <v>7</v>
      </c>
      <c r="C5" s="329" t="s">
        <v>5</v>
      </c>
      <c r="D5" s="330" t="s">
        <v>6</v>
      </c>
      <c r="E5" s="331" t="s">
        <v>9</v>
      </c>
      <c r="F5" s="331" t="s">
        <v>10</v>
      </c>
    </row>
    <row r="6" spans="1:6" s="84" customFormat="1" ht="15.75" x14ac:dyDescent="0.25">
      <c r="A6" s="66">
        <v>1</v>
      </c>
      <c r="B6" s="332"/>
      <c r="C6" s="333"/>
      <c r="D6" s="195"/>
      <c r="E6" s="197"/>
      <c r="F6" s="197"/>
    </row>
    <row r="7" spans="1:6" ht="15.75" x14ac:dyDescent="0.25">
      <c r="A7" s="36">
        <f>COUNT(A6+1)</f>
        <v>1</v>
      </c>
      <c r="B7" s="86" t="s">
        <v>191</v>
      </c>
      <c r="C7" s="240"/>
      <c r="D7" s="196"/>
      <c r="E7" s="197"/>
      <c r="F7" s="197"/>
    </row>
    <row r="8" spans="1:6" ht="25.5" x14ac:dyDescent="0.2">
      <c r="A8" s="36"/>
      <c r="B8" s="334" t="s">
        <v>192</v>
      </c>
    </row>
    <row r="9" spans="1:6" ht="14.25" x14ac:dyDescent="0.2">
      <c r="A9" s="36"/>
      <c r="B9" s="335" t="s">
        <v>273</v>
      </c>
      <c r="C9" s="69">
        <v>9</v>
      </c>
      <c r="D9" s="336" t="s">
        <v>8</v>
      </c>
      <c r="E9" s="275"/>
      <c r="F9" s="337">
        <f>C9*E9</f>
        <v>0</v>
      </c>
    </row>
    <row r="10" spans="1:6" x14ac:dyDescent="0.2">
      <c r="A10" s="36"/>
      <c r="B10" s="335"/>
      <c r="E10" s="338"/>
      <c r="F10" s="337"/>
    </row>
    <row r="11" spans="1:6" x14ac:dyDescent="0.2">
      <c r="A11" s="36">
        <f>COUNT($A$6:A10)</f>
        <v>2</v>
      </c>
      <c r="B11" s="325" t="s">
        <v>287</v>
      </c>
      <c r="E11" s="338"/>
    </row>
    <row r="12" spans="1:6" x14ac:dyDescent="0.2">
      <c r="A12" s="36"/>
      <c r="B12" s="339" t="s">
        <v>288</v>
      </c>
      <c r="E12" s="338"/>
    </row>
    <row r="13" spans="1:6" x14ac:dyDescent="0.2">
      <c r="A13" s="36"/>
      <c r="B13" s="335" t="s">
        <v>293</v>
      </c>
      <c r="C13" s="69">
        <v>1</v>
      </c>
      <c r="D13" s="60" t="s">
        <v>1</v>
      </c>
      <c r="E13" s="275"/>
      <c r="F13" s="337">
        <f>C13*E13</f>
        <v>0</v>
      </c>
    </row>
    <row r="14" spans="1:6" x14ac:dyDescent="0.2">
      <c r="A14" s="36"/>
      <c r="B14" s="335"/>
      <c r="E14" s="337"/>
      <c r="F14" s="337"/>
    </row>
    <row r="15" spans="1:6" x14ac:dyDescent="0.2">
      <c r="A15" s="36">
        <f>COUNT($A$6:A14)</f>
        <v>3</v>
      </c>
      <c r="B15" s="325" t="s">
        <v>274</v>
      </c>
      <c r="E15" s="338"/>
    </row>
    <row r="16" spans="1:6" ht="25.5" x14ac:dyDescent="0.2">
      <c r="A16" s="36"/>
      <c r="B16" s="339" t="s">
        <v>275</v>
      </c>
      <c r="E16" s="338"/>
    </row>
    <row r="17" spans="1:6" x14ac:dyDescent="0.2">
      <c r="A17" s="36"/>
      <c r="B17" s="335" t="s">
        <v>314</v>
      </c>
      <c r="C17" s="69">
        <v>1</v>
      </c>
      <c r="D17" s="60" t="s">
        <v>1</v>
      </c>
      <c r="E17" s="275"/>
      <c r="F17" s="337">
        <f t="shared" ref="F17" si="0">C17*E17</f>
        <v>0</v>
      </c>
    </row>
    <row r="18" spans="1:6" x14ac:dyDescent="0.2">
      <c r="A18" s="36"/>
      <c r="B18" s="335"/>
      <c r="E18" s="338"/>
      <c r="F18" s="337"/>
    </row>
    <row r="19" spans="1:6" x14ac:dyDescent="0.2">
      <c r="A19" s="36">
        <f>COUNT($A$7:A18)+1</f>
        <v>4</v>
      </c>
      <c r="B19" s="36" t="s">
        <v>277</v>
      </c>
      <c r="C19" s="340"/>
      <c r="D19" s="341"/>
      <c r="E19" s="337"/>
      <c r="F19" s="342"/>
    </row>
    <row r="20" spans="1:6" ht="38.25" x14ac:dyDescent="0.2">
      <c r="A20" s="36"/>
      <c r="B20" s="277" t="s">
        <v>278</v>
      </c>
      <c r="C20" s="343"/>
      <c r="D20" s="1"/>
      <c r="E20" s="278"/>
      <c r="F20" s="278"/>
    </row>
    <row r="21" spans="1:6" x14ac:dyDescent="0.2">
      <c r="A21" s="36"/>
      <c r="B21" s="344" t="s">
        <v>279</v>
      </c>
      <c r="C21" s="343">
        <v>1</v>
      </c>
      <c r="D21" s="1" t="s">
        <v>1</v>
      </c>
      <c r="E21" s="275"/>
      <c r="F21" s="337">
        <f>C21*E21</f>
        <v>0</v>
      </c>
    </row>
    <row r="22" spans="1:6" x14ac:dyDescent="0.2">
      <c r="A22" s="36"/>
      <c r="E22" s="338"/>
    </row>
    <row r="23" spans="1:6" x14ac:dyDescent="0.2">
      <c r="A23" s="36">
        <f>COUNT($A$7:A22)+1</f>
        <v>5</v>
      </c>
      <c r="B23" s="325" t="s">
        <v>142</v>
      </c>
      <c r="E23" s="338"/>
    </row>
    <row r="24" spans="1:6" ht="25.5" x14ac:dyDescent="0.2">
      <c r="A24" s="36"/>
      <c r="B24" s="339" t="s">
        <v>143</v>
      </c>
      <c r="E24" s="338"/>
    </row>
    <row r="25" spans="1:6" x14ac:dyDescent="0.2">
      <c r="A25" s="36"/>
      <c r="B25" s="335" t="s">
        <v>280</v>
      </c>
      <c r="C25" s="69">
        <v>3</v>
      </c>
      <c r="D25" s="60" t="s">
        <v>1</v>
      </c>
      <c r="E25" s="275"/>
      <c r="F25" s="337">
        <f>C25*E25</f>
        <v>0</v>
      </c>
    </row>
    <row r="26" spans="1:6" x14ac:dyDescent="0.2">
      <c r="A26" s="36"/>
      <c r="B26" s="335"/>
      <c r="E26" s="338"/>
      <c r="F26" s="337"/>
    </row>
    <row r="27" spans="1:6" x14ac:dyDescent="0.2">
      <c r="A27" s="36">
        <f>COUNT($A$7:A26)+1</f>
        <v>6</v>
      </c>
      <c r="B27" s="325" t="s">
        <v>315</v>
      </c>
      <c r="E27" s="338"/>
      <c r="F27" s="337"/>
    </row>
    <row r="28" spans="1:6" x14ac:dyDescent="0.2">
      <c r="A28" s="36"/>
      <c r="B28" s="345" t="s">
        <v>318</v>
      </c>
      <c r="E28" s="60"/>
      <c r="F28" s="60"/>
    </row>
    <row r="29" spans="1:6" x14ac:dyDescent="0.2">
      <c r="A29" s="36"/>
      <c r="B29" s="68" t="s">
        <v>319</v>
      </c>
      <c r="E29" s="60"/>
      <c r="F29" s="60"/>
    </row>
    <row r="30" spans="1:6" ht="25.5" x14ac:dyDescent="0.2">
      <c r="A30" s="36"/>
      <c r="B30" s="345" t="s">
        <v>320</v>
      </c>
      <c r="E30" s="60"/>
      <c r="F30" s="60"/>
    </row>
    <row r="31" spans="1:6" ht="25.5" x14ac:dyDescent="0.2">
      <c r="A31" s="36"/>
      <c r="B31" s="345" t="s">
        <v>321</v>
      </c>
      <c r="E31" s="60"/>
      <c r="F31" s="60"/>
    </row>
    <row r="32" spans="1:6" ht="38.25" x14ac:dyDescent="0.2">
      <c r="A32" s="36"/>
      <c r="B32" s="345" t="s">
        <v>322</v>
      </c>
      <c r="E32" s="60"/>
      <c r="F32" s="60"/>
    </row>
    <row r="33" spans="1:6" ht="25.5" x14ac:dyDescent="0.2">
      <c r="A33" s="36"/>
      <c r="B33" s="345" t="s">
        <v>323</v>
      </c>
      <c r="E33" s="60"/>
      <c r="F33" s="60"/>
    </row>
    <row r="34" spans="1:6" ht="38.25" x14ac:dyDescent="0.2">
      <c r="A34" s="36"/>
      <c r="B34" s="345" t="s">
        <v>324</v>
      </c>
      <c r="E34" s="60"/>
      <c r="F34" s="60"/>
    </row>
    <row r="35" spans="1:6" x14ac:dyDescent="0.2">
      <c r="A35" s="36"/>
      <c r="B35" s="335" t="s">
        <v>283</v>
      </c>
      <c r="C35" s="69">
        <v>1</v>
      </c>
      <c r="D35" s="60" t="s">
        <v>1</v>
      </c>
      <c r="E35" s="275"/>
      <c r="F35" s="337">
        <f>C35*E35</f>
        <v>0</v>
      </c>
    </row>
    <row r="36" spans="1:6" x14ac:dyDescent="0.2">
      <c r="A36" s="36"/>
      <c r="E36" s="60"/>
      <c r="F36" s="60"/>
    </row>
    <row r="37" spans="1:6" x14ac:dyDescent="0.2">
      <c r="A37" s="36">
        <f>COUNT($A$7:A36)+1</f>
        <v>7</v>
      </c>
      <c r="B37" s="325" t="s">
        <v>79</v>
      </c>
    </row>
    <row r="38" spans="1:6" ht="38.25" x14ac:dyDescent="0.2">
      <c r="A38" s="36"/>
      <c r="B38" s="345" t="s">
        <v>231</v>
      </c>
    </row>
    <row r="39" spans="1:6" ht="14.25" x14ac:dyDescent="0.2">
      <c r="A39" s="36"/>
      <c r="C39" s="69">
        <v>15</v>
      </c>
      <c r="D39" s="336" t="s">
        <v>8</v>
      </c>
      <c r="E39" s="275"/>
      <c r="F39" s="337">
        <f>C39*E39</f>
        <v>0</v>
      </c>
    </row>
    <row r="40" spans="1:6" x14ac:dyDescent="0.2">
      <c r="A40" s="36"/>
    </row>
    <row r="41" spans="1:6" x14ac:dyDescent="0.2">
      <c r="A41" s="36">
        <f>COUNT($A$7:A40)+1</f>
        <v>8</v>
      </c>
      <c r="B41" s="325" t="s">
        <v>134</v>
      </c>
    </row>
    <row r="42" spans="1:6" ht="25.5" x14ac:dyDescent="0.2">
      <c r="A42" s="36"/>
      <c r="B42" s="345" t="s">
        <v>135</v>
      </c>
    </row>
    <row r="43" spans="1:6" x14ac:dyDescent="0.2">
      <c r="A43" s="36"/>
      <c r="C43" s="346"/>
      <c r="D43" s="347">
        <v>0.03</v>
      </c>
      <c r="F43" s="337">
        <f>D43*(SUM(F9:F39))</f>
        <v>0</v>
      </c>
    </row>
    <row r="44" spans="1:6" x14ac:dyDescent="0.2">
      <c r="A44" s="36"/>
    </row>
    <row r="45" spans="1:6" x14ac:dyDescent="0.2">
      <c r="A45" s="348">
        <f>COUNT($A$7:A44)+1</f>
        <v>9</v>
      </c>
      <c r="B45" s="325" t="s">
        <v>16</v>
      </c>
    </row>
    <row r="46" spans="1:6" ht="25.5" x14ac:dyDescent="0.2">
      <c r="A46" s="36"/>
      <c r="B46" s="345" t="s">
        <v>221</v>
      </c>
      <c r="F46" s="337"/>
    </row>
    <row r="47" spans="1:6" x14ac:dyDescent="0.2">
      <c r="C47" s="346"/>
      <c r="D47" s="347">
        <v>0.1</v>
      </c>
      <c r="F47" s="337">
        <f>D47*(SUM(F9:F39))</f>
        <v>0</v>
      </c>
    </row>
    <row r="49" spans="1:6" x14ac:dyDescent="0.2">
      <c r="A49" s="349"/>
      <c r="B49" s="350" t="s">
        <v>153</v>
      </c>
      <c r="C49" s="161"/>
      <c r="D49" s="351"/>
      <c r="E49" s="132" t="s">
        <v>12</v>
      </c>
      <c r="F49" s="352">
        <f>SUM(F9:F47)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3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opLeftCell="A37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57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57" t="s">
        <v>24</v>
      </c>
      <c r="C2" s="58"/>
      <c r="D2" s="187"/>
      <c r="E2" s="188"/>
      <c r="F2" s="188"/>
    </row>
    <row r="3" spans="1:6" x14ac:dyDescent="0.2">
      <c r="A3" s="14" t="s">
        <v>131</v>
      </c>
      <c r="B3" s="57" t="s">
        <v>325</v>
      </c>
      <c r="C3" s="58"/>
      <c r="D3" s="187"/>
      <c r="E3" s="188"/>
      <c r="F3" s="188"/>
    </row>
    <row r="4" spans="1:6" ht="38.25" x14ac:dyDescent="0.2">
      <c r="A4" s="189"/>
      <c r="B4" s="274" t="s">
        <v>326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9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COUNT($A$7:A10)+1</f>
        <v>2</v>
      </c>
      <c r="B12" s="135" t="s">
        <v>206</v>
      </c>
      <c r="C12" s="32"/>
      <c r="D12" s="136"/>
      <c r="E12" s="137"/>
      <c r="F12" s="137"/>
    </row>
    <row r="13" spans="1:6" x14ac:dyDescent="0.2">
      <c r="A13" s="85"/>
      <c r="B13" s="143" t="s">
        <v>207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COUNT($A$7:A16)+1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3</v>
      </c>
      <c r="D19" s="136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16"/>
      <c r="F21" s="134"/>
    </row>
    <row r="22" spans="1:6" x14ac:dyDescent="0.2">
      <c r="A22" s="204">
        <f>COUNT($A$7:A21)+1</f>
        <v>4</v>
      </c>
      <c r="B22" s="135" t="s">
        <v>274</v>
      </c>
      <c r="C22" s="32"/>
      <c r="D22" s="136"/>
      <c r="E22" s="93"/>
      <c r="F22" s="137"/>
    </row>
    <row r="23" spans="1:6" ht="25.5" x14ac:dyDescent="0.2">
      <c r="A23" s="85"/>
      <c r="B23" s="143" t="s">
        <v>275</v>
      </c>
      <c r="C23" s="32"/>
      <c r="D23" s="136"/>
      <c r="E23" s="137"/>
      <c r="F23" s="137"/>
    </row>
    <row r="24" spans="1:6" x14ac:dyDescent="0.2">
      <c r="A24" s="85"/>
      <c r="B24" s="139" t="s">
        <v>310</v>
      </c>
      <c r="C24" s="32">
        <v>1</v>
      </c>
      <c r="D24" s="136" t="s">
        <v>1</v>
      </c>
      <c r="E24" s="92"/>
      <c r="F24" s="93">
        <f t="shared" ref="F24" si="1"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COUNT($A$7:A26)+1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s="1" customFormat="1" x14ac:dyDescent="0.2">
      <c r="A36" s="101"/>
      <c r="B36" s="251"/>
      <c r="C36" s="32"/>
      <c r="D36" s="249"/>
      <c r="E36" s="23"/>
      <c r="F36" s="23"/>
    </row>
    <row r="37" spans="1:6" s="1" customFormat="1" x14ac:dyDescent="0.2">
      <c r="A37" s="42">
        <f>COUNT($A$7:A35)+1</f>
        <v>7</v>
      </c>
      <c r="B37" s="25" t="s">
        <v>268</v>
      </c>
      <c r="C37" s="32"/>
      <c r="D37" s="9"/>
      <c r="E37" s="23"/>
      <c r="F37" s="24"/>
    </row>
    <row r="38" spans="1:6" s="1" customFormat="1" ht="38.25" x14ac:dyDescent="0.2">
      <c r="A38" s="101"/>
      <c r="B38" s="26" t="s">
        <v>269</v>
      </c>
      <c r="C38" s="32"/>
      <c r="D38" s="9"/>
      <c r="E38" s="23"/>
      <c r="F38" s="24"/>
    </row>
    <row r="39" spans="1:6" s="1" customFormat="1" x14ac:dyDescent="0.2">
      <c r="A39" s="101"/>
      <c r="B39" s="26" t="s">
        <v>270</v>
      </c>
      <c r="C39" s="32">
        <v>1</v>
      </c>
      <c r="D39" s="9" t="s">
        <v>1</v>
      </c>
      <c r="E39" s="31"/>
      <c r="F39" s="23">
        <f>C39*E39</f>
        <v>0</v>
      </c>
    </row>
    <row r="40" spans="1:6" s="1" customFormat="1" x14ac:dyDescent="0.2">
      <c r="A40" s="101"/>
      <c r="B40" s="251"/>
      <c r="C40" s="32"/>
      <c r="D40" s="249"/>
      <c r="E40" s="23"/>
      <c r="F40" s="23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147</v>
      </c>
      <c r="C42" s="88"/>
      <c r="D42" s="136"/>
      <c r="E42" s="137"/>
      <c r="F42" s="93"/>
    </row>
    <row r="43" spans="1:6" ht="25.5" x14ac:dyDescent="0.2">
      <c r="A43" s="85"/>
      <c r="B43" s="143" t="s">
        <v>133</v>
      </c>
      <c r="C43" s="88"/>
      <c r="D43" s="136"/>
      <c r="E43" s="137"/>
      <c r="F43" s="93"/>
    </row>
    <row r="44" spans="1:6" ht="14.25" x14ac:dyDescent="0.2">
      <c r="A44" s="85"/>
      <c r="B44" s="153"/>
      <c r="C44" s="88">
        <v>9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54"/>
      <c r="C45" s="155"/>
      <c r="D45" s="144"/>
      <c r="E45" s="156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COUNT($A$7:A45)+1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D49*(SUM(F9:F44))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SUM(F9:F50)</f>
        <v>0</v>
      </c>
    </row>
    <row r="52" spans="1:6" ht="15.75" x14ac:dyDescent="0.25">
      <c r="A52" s="279">
        <v>1</v>
      </c>
      <c r="B52" s="280"/>
      <c r="C52" s="240"/>
      <c r="D52" s="196"/>
      <c r="E52" s="197"/>
      <c r="F52" s="197"/>
    </row>
  </sheetData>
  <sheetProtection algorithmName="SHA-512" hashValue="mvd7Nly9P+XEmwdHWLDwkXSaZ7xhq3T9qapOEQMRT1iAB7jeeQM87kqbAdFbnF055qW/mQbCfVXSroDLsmeBXQ==" saltValue="5r7jHNTrb7Jkle2Nj1b1T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9" zoomScaleNormal="100" zoomScaleSheetLayoutView="100" workbookViewId="0">
      <selection activeCell="E28" sqref="E28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93</v>
      </c>
      <c r="B2" s="36" t="s">
        <v>24</v>
      </c>
      <c r="C2" s="15"/>
      <c r="D2" s="16"/>
    </row>
    <row r="3" spans="1:6" x14ac:dyDescent="0.2">
      <c r="A3" s="14" t="s">
        <v>94</v>
      </c>
      <c r="B3" s="36" t="s">
        <v>96</v>
      </c>
      <c r="C3" s="15"/>
      <c r="D3" s="16"/>
    </row>
    <row r="4" spans="1:6" x14ac:dyDescent="0.2">
      <c r="A4" s="14"/>
      <c r="B4" s="36" t="s">
        <v>121</v>
      </c>
      <c r="C4" s="15"/>
      <c r="D4" s="16"/>
    </row>
    <row r="5" spans="1:6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s="296" customFormat="1" x14ac:dyDescent="0.2">
      <c r="A6" s="41"/>
      <c r="B6" s="37"/>
      <c r="C6" s="20"/>
      <c r="D6" s="21"/>
      <c r="E6" s="22"/>
      <c r="F6" s="20"/>
    </row>
    <row r="7" spans="1:6" s="296" customFormat="1" x14ac:dyDescent="0.2">
      <c r="A7" s="42">
        <f>COUNT($A$6:A6)+1</f>
        <v>1</v>
      </c>
      <c r="B7" s="25" t="s">
        <v>56</v>
      </c>
      <c r="C7" s="24"/>
      <c r="D7" s="9"/>
      <c r="E7" s="23"/>
      <c r="F7" s="23"/>
    </row>
    <row r="8" spans="1:6" s="296" customFormat="1" ht="38.25" x14ac:dyDescent="0.2">
      <c r="A8" s="42"/>
      <c r="B8" s="26" t="s">
        <v>57</v>
      </c>
      <c r="C8" s="32"/>
      <c r="D8" s="9"/>
      <c r="E8" s="23"/>
      <c r="F8" s="23"/>
    </row>
    <row r="9" spans="1:6" s="296" customFormat="1" x14ac:dyDescent="0.2">
      <c r="A9" s="302"/>
      <c r="B9" s="298" t="s">
        <v>29</v>
      </c>
      <c r="C9" s="299"/>
      <c r="D9" s="299"/>
      <c r="E9" s="300"/>
      <c r="F9" s="300"/>
    </row>
    <row r="10" spans="1:6" s="296" customFormat="1" ht="14.25" x14ac:dyDescent="0.2">
      <c r="A10" s="42"/>
      <c r="B10" s="26" t="s">
        <v>59</v>
      </c>
      <c r="C10" s="32">
        <v>20</v>
      </c>
      <c r="D10" s="9" t="s">
        <v>8</v>
      </c>
      <c r="E10" s="31"/>
      <c r="F10" s="23">
        <f t="shared" ref="F10" si="0">C10*E10</f>
        <v>0</v>
      </c>
    </row>
    <row r="11" spans="1:6" s="296" customFormat="1" x14ac:dyDescent="0.2">
      <c r="A11" s="43"/>
      <c r="B11" s="38"/>
      <c r="C11" s="33"/>
      <c r="D11" s="34"/>
      <c r="E11" s="35"/>
      <c r="F11" s="35"/>
    </row>
    <row r="12" spans="1:6" s="296" customFormat="1" x14ac:dyDescent="0.2">
      <c r="A12" s="41"/>
      <c r="B12" s="37"/>
      <c r="C12" s="20"/>
      <c r="D12" s="21"/>
      <c r="E12" s="22"/>
      <c r="F12" s="20"/>
    </row>
    <row r="13" spans="1:6" s="296" customFormat="1" x14ac:dyDescent="0.2">
      <c r="A13" s="42">
        <f>COUNT($A$6:A12)+1</f>
        <v>2</v>
      </c>
      <c r="B13" s="25" t="s">
        <v>60</v>
      </c>
      <c r="C13" s="24"/>
      <c r="D13" s="9"/>
      <c r="E13" s="23"/>
      <c r="F13" s="23"/>
    </row>
    <row r="14" spans="1:6" s="296" customFormat="1" ht="38.25" x14ac:dyDescent="0.2">
      <c r="A14" s="42"/>
      <c r="B14" s="26" t="s">
        <v>61</v>
      </c>
      <c r="C14" s="32"/>
      <c r="D14" s="9"/>
      <c r="E14" s="23"/>
      <c r="F14" s="23"/>
    </row>
    <row r="15" spans="1:6" s="296" customFormat="1" x14ac:dyDescent="0.2">
      <c r="A15" s="306"/>
      <c r="B15" s="298" t="s">
        <v>33</v>
      </c>
      <c r="C15" s="299"/>
      <c r="D15" s="299"/>
      <c r="E15" s="300"/>
      <c r="F15" s="300"/>
    </row>
    <row r="16" spans="1:6" s="296" customFormat="1" x14ac:dyDescent="0.2">
      <c r="A16" s="42"/>
      <c r="B16" s="26" t="s">
        <v>63</v>
      </c>
      <c r="C16" s="32">
        <v>6</v>
      </c>
      <c r="D16" s="9" t="s">
        <v>1</v>
      </c>
      <c r="E16" s="31"/>
      <c r="F16" s="23">
        <f t="shared" ref="F16" si="1">C16*E16</f>
        <v>0</v>
      </c>
    </row>
    <row r="17" spans="1:6" s="296" customFormat="1" x14ac:dyDescent="0.2">
      <c r="A17" s="43"/>
      <c r="B17" s="38"/>
      <c r="C17" s="33"/>
      <c r="D17" s="34"/>
      <c r="E17" s="35"/>
      <c r="F17" s="35"/>
    </row>
    <row r="18" spans="1:6" s="296" customFormat="1" x14ac:dyDescent="0.2">
      <c r="A18" s="41"/>
      <c r="B18" s="37"/>
      <c r="C18" s="20"/>
      <c r="D18" s="21"/>
      <c r="E18" s="22"/>
      <c r="F18" s="20"/>
    </row>
    <row r="19" spans="1:6" s="296" customFormat="1" x14ac:dyDescent="0.2">
      <c r="A19" s="42">
        <f>COUNT($A$6:A18)+1</f>
        <v>3</v>
      </c>
      <c r="B19" s="25" t="s">
        <v>66</v>
      </c>
      <c r="C19" s="24"/>
      <c r="D19" s="9"/>
      <c r="E19" s="23"/>
      <c r="F19" s="23"/>
    </row>
    <row r="20" spans="1:6" s="296" customFormat="1" ht="25.5" x14ac:dyDescent="0.2">
      <c r="A20" s="42"/>
      <c r="B20" s="26" t="s">
        <v>67</v>
      </c>
      <c r="C20" s="32"/>
      <c r="D20" s="9"/>
      <c r="E20" s="23"/>
      <c r="F20" s="23"/>
    </row>
    <row r="21" spans="1:6" s="296" customFormat="1" x14ac:dyDescent="0.2">
      <c r="A21" s="302"/>
      <c r="B21" s="304"/>
      <c r="C21" s="299"/>
      <c r="D21" s="299"/>
      <c r="E21" s="300"/>
      <c r="F21" s="300"/>
    </row>
    <row r="22" spans="1:6" s="296" customFormat="1" x14ac:dyDescent="0.2">
      <c r="A22" s="42"/>
      <c r="B22" s="26" t="s">
        <v>99</v>
      </c>
      <c r="C22" s="32">
        <v>2</v>
      </c>
      <c r="D22" s="9" t="s">
        <v>1</v>
      </c>
      <c r="E22" s="31"/>
      <c r="F22" s="23">
        <f>C22*E22</f>
        <v>0</v>
      </c>
    </row>
    <row r="23" spans="1:6" s="296" customFormat="1" x14ac:dyDescent="0.2">
      <c r="A23" s="43"/>
      <c r="B23" s="38"/>
      <c r="C23" s="33"/>
      <c r="D23" s="34"/>
      <c r="E23" s="35"/>
      <c r="F23" s="35"/>
    </row>
    <row r="24" spans="1:6" s="296" customFormat="1" x14ac:dyDescent="0.2">
      <c r="A24" s="41"/>
      <c r="B24" s="37"/>
      <c r="C24" s="20"/>
      <c r="D24" s="21"/>
      <c r="E24" s="22"/>
      <c r="F24" s="20"/>
    </row>
    <row r="25" spans="1:6" s="296" customFormat="1" x14ac:dyDescent="0.2">
      <c r="A25" s="42">
        <f>COUNT($A$3:A24)+1</f>
        <v>4</v>
      </c>
      <c r="B25" s="25" t="s">
        <v>70</v>
      </c>
      <c r="C25" s="24"/>
      <c r="D25" s="9"/>
      <c r="E25" s="23"/>
      <c r="F25" s="23"/>
    </row>
    <row r="26" spans="1:6" s="296" customFormat="1" ht="25.5" x14ac:dyDescent="0.2">
      <c r="A26" s="42"/>
      <c r="B26" s="26" t="s">
        <v>71</v>
      </c>
      <c r="C26" s="32"/>
      <c r="D26" s="9"/>
      <c r="E26" s="23"/>
      <c r="F26" s="23"/>
    </row>
    <row r="27" spans="1:6" s="296" customFormat="1" x14ac:dyDescent="0.2">
      <c r="A27" s="308"/>
      <c r="B27" s="298" t="s">
        <v>33</v>
      </c>
      <c r="C27" s="299"/>
      <c r="D27" s="299"/>
      <c r="E27" s="300"/>
      <c r="F27" s="300"/>
    </row>
    <row r="28" spans="1:6" s="296" customFormat="1" x14ac:dyDescent="0.2">
      <c r="A28" s="42"/>
      <c r="B28" s="26" t="s">
        <v>72</v>
      </c>
      <c r="C28" s="32">
        <v>4</v>
      </c>
      <c r="D28" s="9" t="s">
        <v>1</v>
      </c>
      <c r="E28" s="31"/>
      <c r="F28" s="23">
        <f t="shared" ref="F28" si="2">C28*E28</f>
        <v>0</v>
      </c>
    </row>
    <row r="29" spans="1:6" s="296" customFormat="1" x14ac:dyDescent="0.2">
      <c r="A29" s="43"/>
      <c r="B29" s="38"/>
      <c r="C29" s="33"/>
      <c r="D29" s="34"/>
      <c r="E29" s="35"/>
      <c r="F29" s="35"/>
    </row>
    <row r="30" spans="1:6" s="296" customFormat="1" x14ac:dyDescent="0.2">
      <c r="A30" s="41"/>
      <c r="B30" s="37"/>
      <c r="C30" s="20"/>
      <c r="D30" s="21"/>
      <c r="E30" s="22"/>
      <c r="F30" s="20"/>
    </row>
    <row r="31" spans="1:6" s="296" customFormat="1" ht="18.75" customHeight="1" x14ac:dyDescent="0.2">
      <c r="A31" s="42">
        <f>COUNT($A$5:A30)+1</f>
        <v>5</v>
      </c>
      <c r="B31" s="25" t="s">
        <v>100</v>
      </c>
      <c r="C31" s="24"/>
      <c r="D31" s="9"/>
      <c r="E31" s="23"/>
      <c r="F31" s="23"/>
    </row>
    <row r="32" spans="1:6" s="296" customFormat="1" ht="25.5" x14ac:dyDescent="0.2">
      <c r="A32" s="42"/>
      <c r="B32" s="26" t="s">
        <v>101</v>
      </c>
      <c r="C32" s="32"/>
      <c r="D32" s="9"/>
      <c r="E32" s="23"/>
      <c r="F32" s="23"/>
    </row>
    <row r="33" spans="1:6" s="296" customFormat="1" x14ac:dyDescent="0.2">
      <c r="A33" s="42"/>
      <c r="B33" s="26" t="s">
        <v>55</v>
      </c>
      <c r="C33" s="32">
        <v>1</v>
      </c>
      <c r="D33" s="9" t="s">
        <v>23</v>
      </c>
      <c r="E33" s="31"/>
      <c r="F33" s="23">
        <f>C33*E33</f>
        <v>0</v>
      </c>
    </row>
    <row r="34" spans="1:6" s="296" customFormat="1" x14ac:dyDescent="0.2">
      <c r="A34" s="43"/>
      <c r="B34" s="38"/>
      <c r="C34" s="33"/>
      <c r="D34" s="34"/>
      <c r="E34" s="35"/>
      <c r="F34" s="35"/>
    </row>
    <row r="35" spans="1:6" s="296" customFormat="1" x14ac:dyDescent="0.2">
      <c r="A35" s="41"/>
      <c r="B35" s="37"/>
      <c r="C35" s="20"/>
      <c r="D35" s="21"/>
      <c r="E35" s="22"/>
      <c r="F35" s="20"/>
    </row>
    <row r="36" spans="1:6" s="296" customFormat="1" x14ac:dyDescent="0.2">
      <c r="A36" s="42">
        <f>COUNT($A$6:A35)+1</f>
        <v>6</v>
      </c>
      <c r="B36" s="25" t="s">
        <v>77</v>
      </c>
      <c r="C36" s="24"/>
      <c r="D36" s="9"/>
      <c r="E36" s="23"/>
      <c r="F36" s="23"/>
    </row>
    <row r="37" spans="1:6" s="296" customFormat="1" x14ac:dyDescent="0.2">
      <c r="A37" s="42"/>
      <c r="B37" s="26" t="s">
        <v>78</v>
      </c>
      <c r="C37" s="32"/>
    </row>
    <row r="38" spans="1:6" s="296" customFormat="1" x14ac:dyDescent="0.2">
      <c r="A38" s="42"/>
      <c r="B38" s="26"/>
      <c r="C38" s="32">
        <v>1</v>
      </c>
      <c r="D38" s="9" t="s">
        <v>1</v>
      </c>
      <c r="E38" s="31"/>
      <c r="F38" s="23">
        <f>C38*E38</f>
        <v>0</v>
      </c>
    </row>
    <row r="39" spans="1:6" s="296" customFormat="1" x14ac:dyDescent="0.2">
      <c r="A39" s="43"/>
      <c r="B39" s="38"/>
      <c r="C39" s="33"/>
      <c r="D39" s="34"/>
      <c r="E39" s="35"/>
      <c r="F39" s="35"/>
    </row>
    <row r="40" spans="1:6" s="296" customFormat="1" x14ac:dyDescent="0.2">
      <c r="A40" s="41"/>
      <c r="B40" s="37"/>
      <c r="C40" s="20"/>
      <c r="D40" s="21"/>
      <c r="E40" s="22"/>
      <c r="F40" s="20"/>
    </row>
    <row r="41" spans="1:6" s="296" customFormat="1" x14ac:dyDescent="0.2">
      <c r="A41" s="42">
        <f>COUNT($A$6:A40)+1</f>
        <v>7</v>
      </c>
      <c r="B41" s="25" t="s">
        <v>79</v>
      </c>
      <c r="C41" s="24"/>
      <c r="D41" s="9"/>
      <c r="E41" s="23"/>
      <c r="F41" s="23"/>
    </row>
    <row r="42" spans="1:6" s="296" customFormat="1" x14ac:dyDescent="0.2">
      <c r="A42" s="42"/>
      <c r="B42" s="26" t="s">
        <v>80</v>
      </c>
      <c r="C42" s="32"/>
      <c r="D42" s="9"/>
      <c r="E42" s="23"/>
      <c r="F42" s="23"/>
    </row>
    <row r="43" spans="1:6" s="296" customFormat="1" x14ac:dyDescent="0.2">
      <c r="A43" s="302"/>
      <c r="B43" s="304"/>
      <c r="C43" s="299">
        <v>1</v>
      </c>
      <c r="D43" s="9" t="s">
        <v>1</v>
      </c>
      <c r="E43" s="31"/>
      <c r="F43" s="23">
        <f>C43*E43</f>
        <v>0</v>
      </c>
    </row>
    <row r="44" spans="1:6" s="296" customFormat="1" x14ac:dyDescent="0.2">
      <c r="A44" s="43"/>
      <c r="B44" s="38"/>
      <c r="C44" s="33"/>
      <c r="D44" s="34"/>
      <c r="E44" s="35"/>
      <c r="F44" s="35"/>
    </row>
    <row r="45" spans="1:6" s="296" customFormat="1" x14ac:dyDescent="0.2">
      <c r="A45" s="41"/>
      <c r="B45" s="37"/>
      <c r="C45" s="20"/>
      <c r="D45" s="21"/>
      <c r="E45" s="22"/>
      <c r="F45" s="20"/>
    </row>
    <row r="46" spans="1:6" s="296" customFormat="1" x14ac:dyDescent="0.2">
      <c r="A46" s="42">
        <f>COUNT($A$6:A45)+1</f>
        <v>8</v>
      </c>
      <c r="B46" s="25" t="s">
        <v>81</v>
      </c>
      <c r="C46" s="24"/>
      <c r="D46" s="9"/>
      <c r="E46" s="23"/>
      <c r="F46" s="23"/>
    </row>
    <row r="47" spans="1:6" s="296" customFormat="1" ht="25.5" x14ac:dyDescent="0.2">
      <c r="A47" s="42"/>
      <c r="B47" s="26" t="s">
        <v>82</v>
      </c>
      <c r="C47" s="32"/>
      <c r="D47" s="9"/>
      <c r="E47" s="23"/>
      <c r="F47" s="23"/>
    </row>
    <row r="48" spans="1:6" s="296" customFormat="1" x14ac:dyDescent="0.2">
      <c r="A48" s="42"/>
      <c r="B48" s="26" t="s">
        <v>84</v>
      </c>
      <c r="C48" s="32">
        <v>2</v>
      </c>
      <c r="D48" s="9" t="s">
        <v>1</v>
      </c>
      <c r="E48" s="31"/>
      <c r="F48" s="23">
        <f t="shared" ref="F48" si="3">C48*E48</f>
        <v>0</v>
      </c>
    </row>
    <row r="49" spans="1:6" s="296" customFormat="1" x14ac:dyDescent="0.2">
      <c r="A49" s="43"/>
      <c r="B49" s="38"/>
      <c r="C49" s="33"/>
      <c r="D49" s="34"/>
      <c r="E49" s="35"/>
      <c r="F49" s="35"/>
    </row>
    <row r="50" spans="1:6" s="296" customFormat="1" x14ac:dyDescent="0.2">
      <c r="A50" s="41"/>
      <c r="B50" s="37"/>
      <c r="C50" s="20"/>
      <c r="D50" s="21"/>
      <c r="E50" s="22"/>
      <c r="F50" s="20"/>
    </row>
    <row r="51" spans="1:6" s="296" customFormat="1" x14ac:dyDescent="0.2">
      <c r="A51" s="42">
        <f>COUNT($A$6:A48)+1</f>
        <v>9</v>
      </c>
      <c r="B51" s="25" t="s">
        <v>85</v>
      </c>
      <c r="C51" s="24"/>
      <c r="D51" s="9"/>
      <c r="E51" s="23"/>
      <c r="F51" s="23"/>
    </row>
    <row r="52" spans="1:6" s="296" customFormat="1" x14ac:dyDescent="0.2">
      <c r="A52" s="42"/>
      <c r="B52" s="26" t="s">
        <v>86</v>
      </c>
      <c r="C52" s="32"/>
      <c r="D52" s="9"/>
      <c r="E52" s="23"/>
      <c r="F52" s="23"/>
    </row>
    <row r="53" spans="1:6" s="296" customFormat="1" x14ac:dyDescent="0.2">
      <c r="A53" s="42"/>
      <c r="B53" s="26" t="s">
        <v>84</v>
      </c>
      <c r="C53" s="32">
        <v>2</v>
      </c>
      <c r="D53" s="9" t="s">
        <v>1</v>
      </c>
      <c r="E53" s="31"/>
      <c r="F53" s="23">
        <f t="shared" ref="F53" si="4">C53*E53</f>
        <v>0</v>
      </c>
    </row>
    <row r="54" spans="1:6" s="296" customFormat="1" x14ac:dyDescent="0.2">
      <c r="A54" s="43"/>
      <c r="B54" s="38"/>
      <c r="C54" s="33"/>
      <c r="D54" s="34"/>
      <c r="E54" s="35"/>
      <c r="F54" s="35"/>
    </row>
    <row r="55" spans="1:6" s="296" customFormat="1" x14ac:dyDescent="0.2">
      <c r="A55" s="41"/>
      <c r="B55" s="37"/>
      <c r="C55" s="20"/>
      <c r="D55" s="21"/>
      <c r="E55" s="22"/>
      <c r="F55" s="20"/>
    </row>
    <row r="56" spans="1:6" s="296" customFormat="1" x14ac:dyDescent="0.2">
      <c r="A56" s="42">
        <f>COUNT($A$6:A55)+1</f>
        <v>10</v>
      </c>
      <c r="B56" s="25" t="s">
        <v>87</v>
      </c>
      <c r="C56" s="24"/>
      <c r="D56" s="9"/>
      <c r="E56" s="23"/>
      <c r="F56" s="23"/>
    </row>
    <row r="57" spans="1:6" s="296" customFormat="1" ht="38.25" x14ac:dyDescent="0.2">
      <c r="A57" s="42"/>
      <c r="B57" s="26" t="s">
        <v>102</v>
      </c>
      <c r="C57" s="32"/>
      <c r="D57" s="9"/>
      <c r="E57" s="23"/>
      <c r="F57" s="23"/>
    </row>
    <row r="58" spans="1:6" s="296" customFormat="1" ht="14.25" x14ac:dyDescent="0.2">
      <c r="A58" s="42"/>
      <c r="B58" s="26"/>
      <c r="C58" s="32">
        <v>4</v>
      </c>
      <c r="D58" s="9" t="s">
        <v>13</v>
      </c>
      <c r="E58" s="31"/>
      <c r="F58" s="23">
        <f>C58*E58</f>
        <v>0</v>
      </c>
    </row>
    <row r="59" spans="1:6" s="296" customFormat="1" x14ac:dyDescent="0.2">
      <c r="A59" s="43"/>
      <c r="B59" s="38"/>
      <c r="C59" s="33"/>
      <c r="D59" s="34"/>
      <c r="E59" s="35"/>
      <c r="F59" s="35"/>
    </row>
    <row r="60" spans="1:6" s="311" customFormat="1" x14ac:dyDescent="0.2">
      <c r="A60" s="41"/>
      <c r="B60" s="37"/>
      <c r="C60" s="20"/>
      <c r="D60" s="21"/>
      <c r="E60" s="22"/>
      <c r="F60" s="20"/>
    </row>
    <row r="61" spans="1:6" s="311" customFormat="1" x14ac:dyDescent="0.2">
      <c r="A61" s="42">
        <f>COUNT($A$6:A60)+1</f>
        <v>11</v>
      </c>
      <c r="B61" s="25" t="s">
        <v>88</v>
      </c>
      <c r="C61" s="24"/>
      <c r="D61" s="9"/>
      <c r="E61" s="23"/>
      <c r="F61" s="23"/>
    </row>
    <row r="62" spans="1:6" s="311" customFormat="1" ht="76.5" x14ac:dyDescent="0.2">
      <c r="A62" s="42"/>
      <c r="B62" s="26" t="s">
        <v>90</v>
      </c>
      <c r="C62" s="32"/>
      <c r="D62" s="9"/>
      <c r="E62" s="23"/>
      <c r="F62" s="23"/>
    </row>
    <row r="63" spans="1:6" s="311" customFormat="1" x14ac:dyDescent="0.2">
      <c r="A63" s="302"/>
      <c r="B63" s="304" t="s">
        <v>29</v>
      </c>
      <c r="C63" s="299"/>
      <c r="D63" s="299"/>
      <c r="E63" s="300"/>
      <c r="F63" s="300"/>
    </row>
    <row r="64" spans="1:6" s="311" customFormat="1" x14ac:dyDescent="0.2">
      <c r="A64" s="42"/>
      <c r="B64" s="26" t="s">
        <v>89</v>
      </c>
      <c r="C64" s="32">
        <v>20</v>
      </c>
      <c r="D64" s="9" t="s">
        <v>15</v>
      </c>
      <c r="E64" s="31"/>
      <c r="F64" s="23">
        <f>C64*E64</f>
        <v>0</v>
      </c>
    </row>
    <row r="65" spans="1:6" s="311" customFormat="1" x14ac:dyDescent="0.2">
      <c r="A65" s="43"/>
      <c r="B65" s="38"/>
      <c r="C65" s="33"/>
      <c r="D65" s="34"/>
      <c r="E65" s="35"/>
      <c r="F65" s="35"/>
    </row>
    <row r="66" spans="1:6" s="296" customFormat="1" x14ac:dyDescent="0.2">
      <c r="A66" s="41"/>
      <c r="B66" s="37"/>
      <c r="C66" s="20"/>
      <c r="D66" s="21"/>
      <c r="E66" s="22"/>
      <c r="F66" s="20"/>
    </row>
    <row r="67" spans="1:6" s="296" customFormat="1" x14ac:dyDescent="0.2">
      <c r="A67" s="42">
        <f>COUNT($A$6:A66)+1</f>
        <v>12</v>
      </c>
      <c r="B67" s="25" t="s">
        <v>16</v>
      </c>
      <c r="C67" s="24"/>
      <c r="D67" s="9"/>
      <c r="E67" s="23"/>
      <c r="F67" s="23"/>
    </row>
    <row r="68" spans="1:6" s="296" customFormat="1" ht="38.25" x14ac:dyDescent="0.2">
      <c r="A68" s="42"/>
      <c r="B68" s="26" t="s">
        <v>91</v>
      </c>
      <c r="C68" s="32"/>
      <c r="D68" s="9"/>
      <c r="E68" s="23"/>
      <c r="F68" s="23"/>
    </row>
    <row r="69" spans="1:6" s="296" customFormat="1" x14ac:dyDescent="0.2">
      <c r="B69" s="312"/>
      <c r="C69" s="299"/>
      <c r="D69" s="313">
        <v>0.1</v>
      </c>
      <c r="E69" s="300"/>
      <c r="F69" s="278">
        <f>SUM(F10:F65)*D69</f>
        <v>0</v>
      </c>
    </row>
    <row r="70" spans="1:6" s="296" customFormat="1" x14ac:dyDescent="0.2">
      <c r="A70" s="314"/>
      <c r="B70" s="315"/>
      <c r="C70" s="316"/>
      <c r="D70" s="317"/>
      <c r="E70" s="318"/>
      <c r="F70" s="318"/>
    </row>
    <row r="71" spans="1:6" s="296" customFormat="1" x14ac:dyDescent="0.2">
      <c r="A71" s="27"/>
      <c r="B71" s="39" t="s">
        <v>92</v>
      </c>
      <c r="C71" s="28"/>
      <c r="D71" s="29"/>
      <c r="E71" s="30" t="s">
        <v>12</v>
      </c>
      <c r="F71" s="30">
        <f>SUM(F10:F70)</f>
        <v>0</v>
      </c>
    </row>
  </sheetData>
  <sheetProtection algorithmName="SHA-512" hashValue="CLI6naDcxY0L9v4jqujoIetTxRd//RJJXpchDl/2l+5Q8Fn4rS79VgDUznkAUC0UFDpIlmBEgsch6TOecteLQw==" saltValue="xvv/cN35JcGBHDK7Kj0OXA==" spinCount="100000" sheet="1" objects="1" scenarios="1"/>
  <phoneticPr fontId="0" type="noConversion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1" manualBreakCount="1">
    <brk id="44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8"/>
  <sheetViews>
    <sheetView showGridLines="0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339</v>
      </c>
      <c r="B3" s="72" t="s">
        <v>668</v>
      </c>
      <c r="C3" s="58"/>
      <c r="D3" s="187"/>
      <c r="E3" s="188"/>
      <c r="F3" s="188"/>
    </row>
    <row r="4" spans="1:6" x14ac:dyDescent="0.2">
      <c r="A4" s="189"/>
      <c r="B4" s="72"/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386</v>
      </c>
      <c r="C9" s="32">
        <v>24</v>
      </c>
      <c r="D9" s="140" t="s">
        <v>8</v>
      </c>
      <c r="E9" s="92"/>
      <c r="F9" s="2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COUNT($A$7:A10)+1</f>
        <v>2</v>
      </c>
      <c r="B12" s="135" t="s">
        <v>206</v>
      </c>
      <c r="C12" s="32"/>
      <c r="D12" s="136"/>
      <c r="E12" s="137"/>
      <c r="F12" s="137"/>
    </row>
    <row r="13" spans="1:6" x14ac:dyDescent="0.2">
      <c r="A13" s="85"/>
      <c r="B13" s="143" t="s">
        <v>207</v>
      </c>
      <c r="C13" s="32"/>
      <c r="D13" s="136"/>
      <c r="E13" s="137"/>
      <c r="F13" s="137"/>
    </row>
    <row r="14" spans="1:6" x14ac:dyDescent="0.2">
      <c r="A14" s="85"/>
      <c r="B14" s="139" t="s">
        <v>293</v>
      </c>
      <c r="C14" s="32">
        <v>3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86" t="s">
        <v>274</v>
      </c>
      <c r="C17" s="32"/>
      <c r="D17" s="136"/>
      <c r="E17" s="93"/>
      <c r="F17" s="137"/>
    </row>
    <row r="18" spans="1:6" ht="25.5" x14ac:dyDescent="0.2">
      <c r="A18" s="85"/>
      <c r="B18" s="119" t="s">
        <v>275</v>
      </c>
      <c r="C18" s="32"/>
      <c r="D18" s="136"/>
      <c r="E18" s="137"/>
      <c r="F18" s="137"/>
    </row>
    <row r="19" spans="1:6" x14ac:dyDescent="0.2">
      <c r="A19" s="85"/>
      <c r="B19" s="122" t="s">
        <v>416</v>
      </c>
      <c r="C19" s="32">
        <v>3</v>
      </c>
      <c r="D19" s="89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113"/>
      <c r="C21" s="97"/>
      <c r="D21" s="114"/>
      <c r="E21" s="115"/>
      <c r="F21" s="116"/>
    </row>
    <row r="22" spans="1:6" s="1" customFormat="1" x14ac:dyDescent="0.2">
      <c r="A22" s="85">
        <f>A17+1</f>
        <v>4</v>
      </c>
      <c r="B22" s="267" t="s">
        <v>277</v>
      </c>
      <c r="C22" s="32"/>
      <c r="D22" s="268"/>
      <c r="E22" s="93"/>
      <c r="F22" s="269"/>
    </row>
    <row r="23" spans="1:6" s="1" customFormat="1" ht="38.25" x14ac:dyDescent="0.2">
      <c r="A23" s="85"/>
      <c r="B23" s="26" t="s">
        <v>278</v>
      </c>
      <c r="C23" s="32"/>
      <c r="D23" s="103"/>
      <c r="E23" s="23"/>
      <c r="F23" s="23"/>
    </row>
    <row r="24" spans="1:6" s="1" customFormat="1" x14ac:dyDescent="0.2">
      <c r="A24" s="85"/>
      <c r="B24" s="270" t="s">
        <v>279</v>
      </c>
      <c r="C24" s="32">
        <v>3</v>
      </c>
      <c r="D24" s="103" t="s">
        <v>1</v>
      </c>
      <c r="E24" s="92"/>
      <c r="F24" s="93">
        <f>C24*E24</f>
        <v>0</v>
      </c>
    </row>
    <row r="25" spans="1:6" s="1" customFormat="1" x14ac:dyDescent="0.2">
      <c r="A25" s="94"/>
      <c r="B25" s="271"/>
      <c r="C25" s="33"/>
      <c r="D25" s="109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A22+1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s="1" customFormat="1" x14ac:dyDescent="0.2">
      <c r="A31" s="112"/>
      <c r="B31" s="113"/>
      <c r="C31" s="97"/>
      <c r="D31" s="114"/>
      <c r="E31" s="115"/>
      <c r="F31" s="116"/>
    </row>
    <row r="32" spans="1:6" s="1" customFormat="1" x14ac:dyDescent="0.2">
      <c r="A32" s="85">
        <f>A27+1</f>
        <v>6</v>
      </c>
      <c r="B32" s="86" t="s">
        <v>415</v>
      </c>
      <c r="C32" s="32"/>
      <c r="D32" s="89"/>
      <c r="E32" s="117"/>
      <c r="F32" s="93"/>
    </row>
    <row r="33" spans="1:6" s="1" customFormat="1" x14ac:dyDescent="0.2">
      <c r="A33" s="118"/>
      <c r="B33" s="119" t="s">
        <v>414</v>
      </c>
      <c r="C33" s="32"/>
      <c r="D33" s="89"/>
      <c r="E33" s="117"/>
      <c r="F33" s="90"/>
    </row>
    <row r="34" spans="1:6" s="1" customFormat="1" x14ac:dyDescent="0.2">
      <c r="A34" s="85"/>
      <c r="B34" s="122" t="s">
        <v>293</v>
      </c>
      <c r="C34" s="32">
        <v>5</v>
      </c>
      <c r="D34" s="89" t="s">
        <v>1</v>
      </c>
      <c r="E34" s="92"/>
      <c r="F34" s="93">
        <f>C34*E34</f>
        <v>0</v>
      </c>
    </row>
    <row r="35" spans="1:6" s="1" customFormat="1" x14ac:dyDescent="0.2">
      <c r="A35" s="94"/>
      <c r="B35" s="95"/>
      <c r="C35" s="33"/>
      <c r="D35" s="76"/>
      <c r="E35" s="78"/>
      <c r="F35" s="78"/>
    </row>
    <row r="36" spans="1:6" s="1" customFormat="1" x14ac:dyDescent="0.2">
      <c r="A36" s="112"/>
      <c r="B36" s="120"/>
      <c r="C36" s="97"/>
      <c r="D36" s="114"/>
      <c r="E36" s="115"/>
      <c r="F36" s="121"/>
    </row>
    <row r="37" spans="1:6" s="1" customFormat="1" x14ac:dyDescent="0.2">
      <c r="A37" s="85">
        <v>7</v>
      </c>
      <c r="B37" s="86" t="s">
        <v>139</v>
      </c>
      <c r="C37" s="32"/>
      <c r="D37" s="89"/>
      <c r="E37" s="117"/>
      <c r="F37" s="90"/>
    </row>
    <row r="38" spans="1:6" s="1" customFormat="1" x14ac:dyDescent="0.2">
      <c r="A38" s="85"/>
      <c r="B38" s="119" t="s">
        <v>140</v>
      </c>
      <c r="C38" s="32"/>
      <c r="D38" s="89"/>
      <c r="E38" s="117"/>
      <c r="F38" s="90"/>
    </row>
    <row r="39" spans="1:6" s="1" customFormat="1" x14ac:dyDescent="0.2">
      <c r="A39" s="85"/>
      <c r="B39" s="122" t="s">
        <v>293</v>
      </c>
      <c r="C39" s="32">
        <v>5</v>
      </c>
      <c r="D39" s="89" t="s">
        <v>1</v>
      </c>
      <c r="E39" s="92"/>
      <c r="F39" s="93">
        <f>C39*E39</f>
        <v>0</v>
      </c>
    </row>
    <row r="40" spans="1:6" s="1" customFormat="1" x14ac:dyDescent="0.2">
      <c r="A40" s="94"/>
      <c r="B40" s="95"/>
      <c r="C40" s="33"/>
      <c r="D40" s="76"/>
      <c r="E40" s="78"/>
      <c r="F40" s="78"/>
    </row>
    <row r="41" spans="1:6" x14ac:dyDescent="0.2">
      <c r="A41" s="112"/>
      <c r="B41" s="120" t="s">
        <v>132</v>
      </c>
      <c r="C41" s="97"/>
      <c r="D41" s="114"/>
      <c r="E41" s="115"/>
      <c r="F41" s="121"/>
    </row>
    <row r="42" spans="1:6" x14ac:dyDescent="0.2">
      <c r="A42" s="85">
        <v>8</v>
      </c>
      <c r="B42" s="86" t="s">
        <v>142</v>
      </c>
      <c r="C42" s="32"/>
      <c r="D42" s="89"/>
      <c r="E42" s="117"/>
      <c r="F42" s="90"/>
    </row>
    <row r="43" spans="1:6" ht="25.5" x14ac:dyDescent="0.2">
      <c r="A43" s="85"/>
      <c r="B43" s="119" t="s">
        <v>143</v>
      </c>
      <c r="C43" s="32"/>
      <c r="D43" s="89"/>
      <c r="E43" s="117"/>
      <c r="F43" s="90"/>
    </row>
    <row r="44" spans="1:6" x14ac:dyDescent="0.2">
      <c r="A44" s="85"/>
      <c r="B44" s="122" t="s">
        <v>280</v>
      </c>
      <c r="C44" s="32">
        <v>12</v>
      </c>
      <c r="D44" s="89" t="s">
        <v>1</v>
      </c>
      <c r="E44" s="92"/>
      <c r="F44" s="93">
        <f>C44*E44</f>
        <v>0</v>
      </c>
    </row>
    <row r="45" spans="1:6" x14ac:dyDescent="0.2">
      <c r="A45" s="94"/>
      <c r="B45" s="95"/>
      <c r="C45" s="33"/>
      <c r="D45" s="76"/>
      <c r="E45" s="78"/>
      <c r="F45" s="78"/>
    </row>
    <row r="46" spans="1:6" x14ac:dyDescent="0.2">
      <c r="A46" s="112"/>
      <c r="B46" s="113"/>
      <c r="C46" s="97"/>
      <c r="D46" s="114"/>
      <c r="E46" s="115"/>
      <c r="F46" s="116"/>
    </row>
    <row r="47" spans="1:6" x14ac:dyDescent="0.2">
      <c r="A47" s="85">
        <v>9</v>
      </c>
      <c r="B47" s="86" t="s">
        <v>413</v>
      </c>
      <c r="C47" s="32"/>
      <c r="D47" s="89"/>
      <c r="E47" s="117"/>
      <c r="F47" s="93"/>
    </row>
    <row r="48" spans="1:6" ht="76.5" x14ac:dyDescent="0.2">
      <c r="A48" s="85"/>
      <c r="B48" s="123" t="s">
        <v>412</v>
      </c>
      <c r="C48" s="32"/>
      <c r="D48" s="89"/>
      <c r="E48" s="117"/>
      <c r="F48" s="90"/>
    </row>
    <row r="49" spans="1:6" x14ac:dyDescent="0.2">
      <c r="A49" s="85"/>
      <c r="B49" s="122" t="s">
        <v>411</v>
      </c>
      <c r="C49" s="32">
        <v>1</v>
      </c>
      <c r="D49" s="89" t="s">
        <v>1</v>
      </c>
      <c r="E49" s="92"/>
      <c r="F49" s="93">
        <f>C49*E49</f>
        <v>0</v>
      </c>
    </row>
    <row r="50" spans="1:6" x14ac:dyDescent="0.2">
      <c r="A50" s="94"/>
      <c r="B50" s="95"/>
      <c r="C50" s="33"/>
      <c r="D50" s="76"/>
      <c r="E50" s="78"/>
      <c r="F50" s="78"/>
    </row>
    <row r="51" spans="1:6" x14ac:dyDescent="0.2">
      <c r="A51" s="112"/>
      <c r="B51" s="113"/>
      <c r="C51" s="97"/>
      <c r="D51" s="114"/>
      <c r="E51" s="115"/>
      <c r="F51" s="116"/>
    </row>
    <row r="52" spans="1:6" x14ac:dyDescent="0.2">
      <c r="A52" s="85">
        <v>10</v>
      </c>
      <c r="B52" s="86" t="s">
        <v>315</v>
      </c>
      <c r="C52" s="32"/>
      <c r="D52" s="89"/>
      <c r="E52" s="117"/>
      <c r="F52" s="93"/>
    </row>
    <row r="53" spans="1:6" ht="165.75" x14ac:dyDescent="0.2">
      <c r="A53" s="85"/>
      <c r="B53" s="123" t="s">
        <v>410</v>
      </c>
      <c r="C53" s="32"/>
      <c r="D53" s="89"/>
      <c r="E53" s="272"/>
      <c r="F53" s="272"/>
    </row>
    <row r="54" spans="1:6" x14ac:dyDescent="0.2">
      <c r="A54" s="85"/>
      <c r="B54" s="122" t="s">
        <v>283</v>
      </c>
      <c r="C54" s="32">
        <v>1</v>
      </c>
      <c r="D54" s="89" t="s">
        <v>1</v>
      </c>
      <c r="E54" s="92"/>
      <c r="F54" s="93">
        <f>C54*E54</f>
        <v>0</v>
      </c>
    </row>
    <row r="55" spans="1:6" x14ac:dyDescent="0.2">
      <c r="A55" s="94"/>
      <c r="B55" s="95"/>
      <c r="C55" s="33"/>
      <c r="D55" s="76"/>
      <c r="E55" s="78"/>
      <c r="F55" s="78"/>
    </row>
    <row r="56" spans="1:6" x14ac:dyDescent="0.2">
      <c r="A56" s="112"/>
      <c r="B56" s="113"/>
      <c r="C56" s="97"/>
      <c r="D56" s="114"/>
      <c r="E56" s="115"/>
      <c r="F56" s="116"/>
    </row>
    <row r="57" spans="1:6" x14ac:dyDescent="0.2">
      <c r="A57" s="85">
        <v>11</v>
      </c>
      <c r="B57" s="86" t="s">
        <v>281</v>
      </c>
      <c r="C57" s="32"/>
      <c r="D57" s="89"/>
      <c r="E57" s="117"/>
      <c r="F57" s="93"/>
    </row>
    <row r="58" spans="1:6" ht="165.75" x14ac:dyDescent="0.2">
      <c r="A58" s="85"/>
      <c r="B58" s="123" t="s">
        <v>282</v>
      </c>
      <c r="C58" s="32"/>
      <c r="D58" s="89"/>
      <c r="E58" s="272"/>
      <c r="F58" s="272"/>
    </row>
    <row r="59" spans="1:6" x14ac:dyDescent="0.2">
      <c r="A59" s="85"/>
      <c r="B59" s="122" t="s">
        <v>283</v>
      </c>
      <c r="C59" s="32">
        <v>1</v>
      </c>
      <c r="D59" s="89" t="s">
        <v>1</v>
      </c>
      <c r="E59" s="92"/>
      <c r="F59" s="93">
        <f>C59*E59</f>
        <v>0</v>
      </c>
    </row>
    <row r="60" spans="1:6" x14ac:dyDescent="0.2">
      <c r="A60" s="94"/>
      <c r="B60" s="95"/>
      <c r="C60" s="33"/>
      <c r="D60" s="76"/>
      <c r="E60" s="78"/>
      <c r="F60" s="78"/>
    </row>
    <row r="61" spans="1:6" x14ac:dyDescent="0.2">
      <c r="A61" s="112"/>
      <c r="B61" s="110"/>
      <c r="C61" s="97"/>
      <c r="D61" s="98"/>
      <c r="E61" s="100"/>
      <c r="F61" s="100"/>
    </row>
    <row r="62" spans="1:6" x14ac:dyDescent="0.2">
      <c r="A62" s="85">
        <v>12</v>
      </c>
      <c r="B62" s="86" t="s">
        <v>79</v>
      </c>
      <c r="C62" s="32"/>
      <c r="D62" s="89"/>
      <c r="E62" s="90"/>
      <c r="F62" s="90"/>
    </row>
    <row r="63" spans="1:6" ht="38.25" x14ac:dyDescent="0.2">
      <c r="A63" s="85"/>
      <c r="B63" s="123" t="s">
        <v>231</v>
      </c>
      <c r="C63" s="32"/>
      <c r="D63" s="89"/>
      <c r="E63" s="90"/>
      <c r="F63" s="90"/>
    </row>
    <row r="64" spans="1:6" ht="14.25" x14ac:dyDescent="0.2">
      <c r="A64" s="85"/>
      <c r="B64" s="91"/>
      <c r="C64" s="32">
        <v>24</v>
      </c>
      <c r="D64" s="89" t="s">
        <v>8</v>
      </c>
      <c r="E64" s="92"/>
      <c r="F64" s="93">
        <f>C64*E64</f>
        <v>0</v>
      </c>
    </row>
    <row r="65" spans="1:6" x14ac:dyDescent="0.2">
      <c r="A65" s="94"/>
      <c r="B65" s="127"/>
      <c r="C65" s="33"/>
      <c r="D65" s="76"/>
      <c r="E65" s="78"/>
      <c r="F65" s="78"/>
    </row>
    <row r="66" spans="1:6" x14ac:dyDescent="0.2">
      <c r="A66" s="112"/>
      <c r="B66" s="120"/>
      <c r="C66" s="124"/>
      <c r="D66" s="114"/>
      <c r="E66" s="121"/>
      <c r="F66" s="121"/>
    </row>
    <row r="67" spans="1:6" x14ac:dyDescent="0.2">
      <c r="A67" s="85">
        <v>13</v>
      </c>
      <c r="B67" s="86" t="s">
        <v>134</v>
      </c>
      <c r="C67" s="88"/>
      <c r="D67" s="89"/>
      <c r="E67" s="90"/>
      <c r="F67" s="90"/>
    </row>
    <row r="68" spans="1:6" ht="25.5" x14ac:dyDescent="0.2">
      <c r="A68" s="85"/>
      <c r="B68" s="123" t="s">
        <v>135</v>
      </c>
      <c r="C68" s="88"/>
      <c r="D68" s="89"/>
      <c r="E68" s="90"/>
      <c r="F68" s="90"/>
    </row>
    <row r="69" spans="1:6" x14ac:dyDescent="0.2">
      <c r="A69" s="85"/>
      <c r="B69" s="91"/>
      <c r="C69" s="125"/>
      <c r="D69" s="126">
        <v>0.03</v>
      </c>
      <c r="E69" s="90"/>
      <c r="F69" s="93">
        <f>D69*(SUM(F9:F64))</f>
        <v>0</v>
      </c>
    </row>
    <row r="70" spans="1:6" x14ac:dyDescent="0.2">
      <c r="A70" s="94"/>
      <c r="B70" s="127"/>
      <c r="C70" s="128"/>
      <c r="D70" s="129"/>
      <c r="E70" s="130"/>
      <c r="F70" s="78"/>
    </row>
    <row r="71" spans="1:6" x14ac:dyDescent="0.2">
      <c r="A71" s="112"/>
      <c r="B71" s="120"/>
      <c r="C71" s="124"/>
      <c r="D71" s="114"/>
      <c r="E71" s="121"/>
      <c r="F71" s="121"/>
    </row>
    <row r="72" spans="1:6" x14ac:dyDescent="0.2">
      <c r="A72" s="204">
        <v>14</v>
      </c>
      <c r="B72" s="86" t="s">
        <v>16</v>
      </c>
      <c r="C72" s="88"/>
      <c r="D72" s="89"/>
      <c r="E72" s="90"/>
      <c r="F72" s="90"/>
    </row>
    <row r="73" spans="1:6" ht="38.25" x14ac:dyDescent="0.2">
      <c r="A73" s="85"/>
      <c r="B73" s="123" t="s">
        <v>221</v>
      </c>
      <c r="C73" s="88"/>
      <c r="D73" s="89"/>
      <c r="E73" s="90"/>
      <c r="F73" s="93"/>
    </row>
    <row r="74" spans="1:6" x14ac:dyDescent="0.2">
      <c r="A74" s="118"/>
      <c r="B74" s="91"/>
      <c r="C74" s="125"/>
      <c r="D74" s="126">
        <v>0.1</v>
      </c>
      <c r="E74" s="90"/>
      <c r="F74" s="93">
        <f>D74*(SUM(F9:F64))</f>
        <v>0</v>
      </c>
    </row>
    <row r="75" spans="1:6" x14ac:dyDescent="0.2">
      <c r="A75" s="209"/>
      <c r="B75" s="127"/>
      <c r="C75" s="155"/>
      <c r="D75" s="76"/>
      <c r="E75" s="130"/>
      <c r="F75" s="130"/>
    </row>
    <row r="76" spans="1:6" x14ac:dyDescent="0.2">
      <c r="A76" s="131"/>
      <c r="B76" s="160" t="s">
        <v>153</v>
      </c>
      <c r="C76" s="161"/>
      <c r="D76" s="162"/>
      <c r="E76" s="132" t="s">
        <v>12</v>
      </c>
      <c r="F76" s="63">
        <f>SUM(F9:F75)</f>
        <v>0</v>
      </c>
    </row>
    <row r="77" spans="1:6" x14ac:dyDescent="0.2">
      <c r="B77" s="68"/>
      <c r="D77" s="70"/>
    </row>
    <row r="78" spans="1:6" x14ac:dyDescent="0.2">
      <c r="B78" s="68"/>
      <c r="D78" s="70"/>
    </row>
  </sheetData>
  <sheetProtection algorithmName="SHA-512" hashValue="YSPNgHyPNGICxjea9e3LbJoFSei9esLepyeHHjOoMtUggq457Kv6/Mw8Gx6ri4deqWCq1TAsicRskKuD3LV04g==" saltValue="aDr+BbxwMvy7WXCZ8FvaF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45" max="5" man="1"/>
    <brk id="65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5"/>
  <sheetViews>
    <sheetView showGridLines="0" tabSelected="1" zoomScaleNormal="100" zoomScaleSheetLayoutView="100" workbookViewId="0">
      <selection activeCell="M37" sqref="M37"/>
    </sheetView>
  </sheetViews>
  <sheetFormatPr defaultColWidth="8.85546875" defaultRowHeight="12.75" x14ac:dyDescent="0.2"/>
  <cols>
    <col min="1" max="1" width="6.140625" style="1" customWidth="1"/>
    <col min="2" max="2" width="12.42578125" style="1" customWidth="1"/>
    <col min="3" max="3" width="17.8554687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65" t="s">
        <v>19</v>
      </c>
      <c r="B2" s="465"/>
      <c r="C2" s="465"/>
      <c r="D2" s="465"/>
      <c r="E2" s="465"/>
      <c r="F2" s="465"/>
      <c r="G2" s="465"/>
    </row>
    <row r="3" spans="1:7" ht="15" customHeight="1" x14ac:dyDescent="0.2">
      <c r="A3" s="466" t="s">
        <v>327</v>
      </c>
      <c r="B3" s="467"/>
      <c r="C3" s="467"/>
      <c r="D3" s="467"/>
      <c r="E3" s="467"/>
      <c r="F3" s="467"/>
      <c r="G3" s="467"/>
    </row>
    <row r="4" spans="1:7" ht="15" customHeight="1" x14ac:dyDescent="0.2">
      <c r="A4" s="467"/>
      <c r="B4" s="467"/>
      <c r="C4" s="467"/>
      <c r="D4" s="467"/>
      <c r="E4" s="467"/>
      <c r="F4" s="467"/>
      <c r="G4" s="467"/>
    </row>
    <row r="5" spans="1:7" ht="25.5" x14ac:dyDescent="0.2">
      <c r="A5" s="6" t="s">
        <v>17</v>
      </c>
      <c r="B5" s="468" t="s">
        <v>24</v>
      </c>
      <c r="C5" s="468"/>
      <c r="D5" s="468"/>
      <c r="E5" s="468"/>
      <c r="F5" s="468"/>
      <c r="G5" s="375" t="s">
        <v>18</v>
      </c>
    </row>
    <row r="6" spans="1:7" x14ac:dyDescent="0.2">
      <c r="A6" s="165" t="s">
        <v>155</v>
      </c>
      <c r="B6" s="484" t="s">
        <v>444</v>
      </c>
      <c r="C6" s="485"/>
      <c r="D6" s="485"/>
      <c r="E6" s="485"/>
      <c r="F6" s="487"/>
      <c r="G6" s="324">
        <f>SUM(G8:G10)</f>
        <v>0</v>
      </c>
    </row>
    <row r="7" spans="1:7" x14ac:dyDescent="0.2">
      <c r="A7" s="165"/>
      <c r="B7" s="376"/>
      <c r="C7" s="377"/>
      <c r="D7" s="377"/>
      <c r="E7" s="377"/>
      <c r="F7" s="378"/>
      <c r="G7" s="235"/>
    </row>
    <row r="8" spans="1:7" ht="12.95" customHeight="1" x14ac:dyDescent="0.2">
      <c r="A8" s="165" t="s">
        <v>157</v>
      </c>
      <c r="B8" s="488" t="s">
        <v>328</v>
      </c>
      <c r="C8" s="488"/>
      <c r="D8" s="488"/>
      <c r="E8" s="488"/>
      <c r="F8" s="488"/>
      <c r="G8" s="236">
        <f>G32</f>
        <v>0</v>
      </c>
    </row>
    <row r="9" spans="1:7" ht="12.95" customHeight="1" x14ac:dyDescent="0.2">
      <c r="A9" s="167" t="s">
        <v>159</v>
      </c>
      <c r="B9" s="484" t="s">
        <v>329</v>
      </c>
      <c r="C9" s="485"/>
      <c r="D9" s="485"/>
      <c r="E9" s="485"/>
      <c r="F9" s="485"/>
      <c r="G9" s="236">
        <f>G39</f>
        <v>0</v>
      </c>
    </row>
    <row r="10" spans="1:7" ht="12.95" customHeight="1" x14ac:dyDescent="0.2">
      <c r="A10" s="368" t="s">
        <v>235</v>
      </c>
      <c r="B10" s="484" t="s">
        <v>443</v>
      </c>
      <c r="C10" s="485"/>
      <c r="D10" s="485"/>
      <c r="E10" s="485"/>
      <c r="F10" s="485"/>
      <c r="G10" s="369">
        <f>G45</f>
        <v>0</v>
      </c>
    </row>
    <row r="11" spans="1:7" ht="13.5" thickBot="1" x14ac:dyDescent="0.25">
      <c r="A11" s="168"/>
      <c r="B11" s="169"/>
      <c r="C11" s="170"/>
      <c r="D11" s="170"/>
      <c r="E11" s="170"/>
      <c r="F11" s="170"/>
      <c r="G11" s="237"/>
    </row>
    <row r="12" spans="1:7" x14ac:dyDescent="0.2">
      <c r="A12" s="174"/>
      <c r="B12" s="174"/>
      <c r="C12" s="174"/>
      <c r="D12" s="174"/>
      <c r="E12" s="174"/>
      <c r="F12" s="174"/>
      <c r="G12" s="174"/>
    </row>
    <row r="13" spans="1:7" ht="15.75" x14ac:dyDescent="0.25">
      <c r="A13" s="12" t="s">
        <v>330</v>
      </c>
      <c r="B13" s="10"/>
      <c r="C13" s="11"/>
      <c r="D13" s="11"/>
      <c r="E13" s="10"/>
      <c r="F13" s="10"/>
      <c r="G13" s="9"/>
    </row>
    <row r="14" spans="1:7" x14ac:dyDescent="0.2">
      <c r="A14" s="479" t="s">
        <v>328</v>
      </c>
      <c r="B14" s="480"/>
      <c r="C14" s="480"/>
      <c r="D14" s="480"/>
      <c r="E14" s="480"/>
      <c r="F14" s="480"/>
      <c r="G14" s="481"/>
    </row>
    <row r="15" spans="1:7" ht="25.5" x14ac:dyDescent="0.2">
      <c r="A15" s="482" t="s">
        <v>14</v>
      </c>
      <c r="B15" s="474" t="s">
        <v>240</v>
      </c>
      <c r="C15" s="475"/>
      <c r="D15" s="482" t="s">
        <v>163</v>
      </c>
      <c r="E15" s="482" t="s">
        <v>164</v>
      </c>
      <c r="F15" s="374" t="s">
        <v>165</v>
      </c>
      <c r="G15" s="374" t="s">
        <v>3</v>
      </c>
    </row>
    <row r="16" spans="1:7" x14ac:dyDescent="0.2">
      <c r="A16" s="483"/>
      <c r="B16" s="476"/>
      <c r="C16" s="477"/>
      <c r="D16" s="483"/>
      <c r="E16" s="483"/>
      <c r="F16" s="2" t="s">
        <v>4</v>
      </c>
      <c r="G16" s="2" t="s">
        <v>11</v>
      </c>
    </row>
    <row r="17" spans="1:7" x14ac:dyDescent="0.2">
      <c r="A17" s="3" t="s">
        <v>127</v>
      </c>
      <c r="B17" s="471" t="s">
        <v>331</v>
      </c>
      <c r="C17" s="472"/>
      <c r="D17" s="177" t="s">
        <v>168</v>
      </c>
      <c r="E17" s="177" t="s">
        <v>332</v>
      </c>
      <c r="F17" s="8">
        <v>385</v>
      </c>
      <c r="G17" s="4">
        <f>'1 N17000_SD'!F128</f>
        <v>0</v>
      </c>
    </row>
    <row r="18" spans="1:7" x14ac:dyDescent="0.2">
      <c r="A18" s="3" t="s">
        <v>128</v>
      </c>
      <c r="B18" s="471" t="s">
        <v>333</v>
      </c>
      <c r="C18" s="472"/>
      <c r="D18" s="177" t="s">
        <v>168</v>
      </c>
      <c r="E18" s="177" t="s">
        <v>334</v>
      </c>
      <c r="F18" s="8">
        <v>1</v>
      </c>
      <c r="G18" s="4">
        <f>'2 N 17002 SD'!F46</f>
        <v>0</v>
      </c>
    </row>
    <row r="19" spans="1:7" x14ac:dyDescent="0.2">
      <c r="A19" s="3" t="s">
        <v>129</v>
      </c>
      <c r="B19" s="471" t="s">
        <v>335</v>
      </c>
      <c r="C19" s="472"/>
      <c r="D19" s="177" t="s">
        <v>168</v>
      </c>
      <c r="E19" s="177" t="s">
        <v>334</v>
      </c>
      <c r="F19" s="8">
        <v>12</v>
      </c>
      <c r="G19" s="4">
        <f>'3 N 17180 SD'!F51</f>
        <v>0</v>
      </c>
    </row>
    <row r="20" spans="1:7" x14ac:dyDescent="0.2">
      <c r="A20" s="3" t="s">
        <v>130</v>
      </c>
      <c r="B20" s="471" t="s">
        <v>336</v>
      </c>
      <c r="C20" s="472"/>
      <c r="D20" s="177" t="s">
        <v>168</v>
      </c>
      <c r="E20" s="177" t="s">
        <v>334</v>
      </c>
      <c r="F20" s="8">
        <v>3</v>
      </c>
      <c r="G20" s="4">
        <f>'4 N 17071 SD'!F46</f>
        <v>0</v>
      </c>
    </row>
    <row r="21" spans="1:7" x14ac:dyDescent="0.2">
      <c r="A21" s="3" t="s">
        <v>131</v>
      </c>
      <c r="B21" s="471" t="s">
        <v>337</v>
      </c>
      <c r="C21" s="472"/>
      <c r="D21" s="177" t="s">
        <v>168</v>
      </c>
      <c r="E21" s="177" t="s">
        <v>338</v>
      </c>
      <c r="F21" s="8">
        <v>10</v>
      </c>
      <c r="G21" s="4">
        <f>'5 N 17150 SD'!F52</f>
        <v>0</v>
      </c>
    </row>
    <row r="22" spans="1:7" x14ac:dyDescent="0.2">
      <c r="A22" s="3" t="s">
        <v>339</v>
      </c>
      <c r="B22" s="471" t="s">
        <v>340</v>
      </c>
      <c r="C22" s="472"/>
      <c r="D22" s="177" t="s">
        <v>168</v>
      </c>
      <c r="E22" s="177" t="s">
        <v>338</v>
      </c>
      <c r="F22" s="8">
        <v>3</v>
      </c>
      <c r="G22" s="4">
        <f>'6 N 17040 SD'!F47</f>
        <v>0</v>
      </c>
    </row>
    <row r="23" spans="1:7" x14ac:dyDescent="0.2">
      <c r="A23" s="3" t="s">
        <v>341</v>
      </c>
      <c r="B23" s="471" t="s">
        <v>342</v>
      </c>
      <c r="C23" s="472"/>
      <c r="D23" s="177" t="s">
        <v>168</v>
      </c>
      <c r="E23" s="177" t="s">
        <v>334</v>
      </c>
      <c r="F23" s="8">
        <v>4</v>
      </c>
      <c r="G23" s="4">
        <f>'7 N 17041 SD'!F51</f>
        <v>0</v>
      </c>
    </row>
    <row r="24" spans="1:7" x14ac:dyDescent="0.2">
      <c r="A24" s="3" t="s">
        <v>343</v>
      </c>
      <c r="B24" s="471" t="s">
        <v>344</v>
      </c>
      <c r="C24" s="472"/>
      <c r="D24" s="177" t="s">
        <v>168</v>
      </c>
      <c r="E24" s="177" t="s">
        <v>338</v>
      </c>
      <c r="F24" s="8">
        <v>265</v>
      </c>
      <c r="G24" s="4">
        <f>'8 N 17010 SD'!F125</f>
        <v>0</v>
      </c>
    </row>
    <row r="25" spans="1:7" x14ac:dyDescent="0.2">
      <c r="A25" s="3" t="s">
        <v>345</v>
      </c>
      <c r="B25" s="471" t="s">
        <v>346</v>
      </c>
      <c r="C25" s="472"/>
      <c r="D25" s="177" t="s">
        <v>168</v>
      </c>
      <c r="E25" s="177" t="s">
        <v>347</v>
      </c>
      <c r="F25" s="8">
        <v>6</v>
      </c>
      <c r="G25" s="4">
        <f>'9 N 17200 SD'!F56</f>
        <v>0</v>
      </c>
    </row>
    <row r="26" spans="1:7" x14ac:dyDescent="0.2">
      <c r="A26" s="3" t="s">
        <v>348</v>
      </c>
      <c r="B26" s="471" t="s">
        <v>349</v>
      </c>
      <c r="C26" s="472"/>
      <c r="D26" s="177" t="s">
        <v>168</v>
      </c>
      <c r="E26" s="177" t="s">
        <v>334</v>
      </c>
      <c r="F26" s="8">
        <v>5</v>
      </c>
      <c r="G26" s="4">
        <f>'10 N 17080 SD'!F50</f>
        <v>0</v>
      </c>
    </row>
    <row r="27" spans="1:7" x14ac:dyDescent="0.2">
      <c r="A27" s="3" t="s">
        <v>350</v>
      </c>
      <c r="B27" s="471" t="s">
        <v>351</v>
      </c>
      <c r="C27" s="472"/>
      <c r="D27" s="177" t="s">
        <v>168</v>
      </c>
      <c r="E27" s="177" t="s">
        <v>334</v>
      </c>
      <c r="F27" s="8">
        <v>5</v>
      </c>
      <c r="G27" s="4">
        <f>'11 N 172090 SD'!F51</f>
        <v>0</v>
      </c>
    </row>
    <row r="28" spans="1:7" x14ac:dyDescent="0.2">
      <c r="A28" s="3" t="s">
        <v>352</v>
      </c>
      <c r="B28" s="471" t="s">
        <v>353</v>
      </c>
      <c r="C28" s="472"/>
      <c r="D28" s="177" t="s">
        <v>168</v>
      </c>
      <c r="E28" s="177" t="s">
        <v>334</v>
      </c>
      <c r="F28" s="8">
        <v>4</v>
      </c>
      <c r="G28" s="4">
        <f>'12 N 17100 SD'!F51</f>
        <v>0</v>
      </c>
    </row>
    <row r="29" spans="1:7" x14ac:dyDescent="0.2">
      <c r="A29" s="3" t="s">
        <v>354</v>
      </c>
      <c r="B29" s="471" t="s">
        <v>355</v>
      </c>
      <c r="C29" s="472"/>
      <c r="D29" s="177" t="s">
        <v>168</v>
      </c>
      <c r="E29" s="177" t="s">
        <v>338</v>
      </c>
      <c r="F29" s="8">
        <v>8</v>
      </c>
      <c r="G29" s="4">
        <f>'13 N 17180 SD'!F50</f>
        <v>0</v>
      </c>
    </row>
    <row r="30" spans="1:7" x14ac:dyDescent="0.2">
      <c r="A30" s="3" t="s">
        <v>356</v>
      </c>
      <c r="B30" s="471" t="s">
        <v>357</v>
      </c>
      <c r="C30" s="472"/>
      <c r="D30" s="177" t="s">
        <v>168</v>
      </c>
      <c r="E30" s="177" t="s">
        <v>334</v>
      </c>
      <c r="F30" s="8">
        <v>6</v>
      </c>
      <c r="G30" s="4">
        <f>'14 N 17110 SD'!F51</f>
        <v>0</v>
      </c>
    </row>
    <row r="31" spans="1:7" x14ac:dyDescent="0.2">
      <c r="A31" s="3" t="s">
        <v>358</v>
      </c>
      <c r="B31" s="471" t="s">
        <v>359</v>
      </c>
      <c r="C31" s="472"/>
      <c r="D31" s="177" t="s">
        <v>168</v>
      </c>
      <c r="E31" s="177" t="s">
        <v>334</v>
      </c>
      <c r="F31" s="8">
        <v>3</v>
      </c>
      <c r="G31" s="4">
        <f>'15 N 17170 SD'!F51</f>
        <v>0</v>
      </c>
    </row>
    <row r="32" spans="1:7" x14ac:dyDescent="0.2">
      <c r="A32" s="473" t="s">
        <v>360</v>
      </c>
      <c r="B32" s="473"/>
      <c r="C32" s="473"/>
      <c r="D32" s="473"/>
      <c r="E32" s="473"/>
      <c r="F32" s="473"/>
      <c r="G32" s="5">
        <f>SUM(G17:G31)</f>
        <v>0</v>
      </c>
    </row>
    <row r="33" spans="1:7" x14ac:dyDescent="0.2">
      <c r="A33" s="158"/>
      <c r="B33" s="158"/>
      <c r="C33" s="158"/>
      <c r="D33" s="158"/>
      <c r="E33" s="158"/>
      <c r="F33" s="158"/>
      <c r="G33" s="238"/>
    </row>
    <row r="34" spans="1:7" x14ac:dyDescent="0.2">
      <c r="A34" s="158"/>
      <c r="B34" s="158"/>
      <c r="C34" s="158"/>
      <c r="D34" s="158"/>
      <c r="E34" s="158"/>
      <c r="F34" s="158"/>
      <c r="G34" s="238"/>
    </row>
    <row r="35" spans="1:7" x14ac:dyDescent="0.2">
      <c r="A35" s="479" t="s">
        <v>439</v>
      </c>
      <c r="B35" s="480"/>
      <c r="C35" s="480"/>
      <c r="D35" s="480"/>
      <c r="E35" s="480"/>
      <c r="F35" s="480"/>
      <c r="G35" s="481"/>
    </row>
    <row r="36" spans="1:7" ht="38.25" x14ac:dyDescent="0.2">
      <c r="A36" s="492" t="s">
        <v>14</v>
      </c>
      <c r="B36" s="492"/>
      <c r="C36" s="492" t="s">
        <v>361</v>
      </c>
      <c r="D36" s="492" t="s">
        <v>163</v>
      </c>
      <c r="E36" s="492" t="s">
        <v>164</v>
      </c>
      <c r="F36" s="374" t="s">
        <v>183</v>
      </c>
      <c r="G36" s="379" t="s">
        <v>3</v>
      </c>
    </row>
    <row r="37" spans="1:7" x14ac:dyDescent="0.2">
      <c r="A37" s="493"/>
      <c r="B37" s="493"/>
      <c r="C37" s="493"/>
      <c r="D37" s="493"/>
      <c r="E37" s="493"/>
      <c r="F37" s="2" t="s">
        <v>184</v>
      </c>
      <c r="G37" s="2" t="s">
        <v>11</v>
      </c>
    </row>
    <row r="38" spans="1:7" x14ac:dyDescent="0.2">
      <c r="A38" s="3" t="s">
        <v>362</v>
      </c>
      <c r="B38" s="471" t="s">
        <v>301</v>
      </c>
      <c r="C38" s="472" t="s">
        <v>301</v>
      </c>
      <c r="D38" s="177" t="s">
        <v>168</v>
      </c>
      <c r="E38" s="8" t="s">
        <v>363</v>
      </c>
      <c r="F38" s="8">
        <v>5</v>
      </c>
      <c r="G38" s="4">
        <f>'16 priključki TIP 1 SD'!F9</f>
        <v>0</v>
      </c>
    </row>
    <row r="39" spans="1:7" x14ac:dyDescent="0.2">
      <c r="A39" s="473" t="s">
        <v>364</v>
      </c>
      <c r="B39" s="473"/>
      <c r="C39" s="473"/>
      <c r="D39" s="473"/>
      <c r="E39" s="473"/>
      <c r="F39" s="473"/>
      <c r="G39" s="5">
        <f>+G38</f>
        <v>0</v>
      </c>
    </row>
    <row r="40" spans="1:7" x14ac:dyDescent="0.2">
      <c r="A40" s="158"/>
      <c r="B40" s="158"/>
      <c r="C40" s="158"/>
      <c r="D40" s="158"/>
      <c r="E40" s="158"/>
      <c r="F40" s="158"/>
      <c r="G40" s="238"/>
    </row>
    <row r="41" spans="1:7" x14ac:dyDescent="0.2">
      <c r="A41" s="158"/>
      <c r="B41" s="158"/>
      <c r="C41" s="158"/>
      <c r="D41" s="158"/>
      <c r="E41" s="158"/>
      <c r="F41" s="158"/>
      <c r="G41" s="238"/>
    </row>
    <row r="42" spans="1:7" x14ac:dyDescent="0.2">
      <c r="A42" s="479" t="s">
        <v>440</v>
      </c>
      <c r="B42" s="480"/>
      <c r="C42" s="480"/>
      <c r="D42" s="480"/>
      <c r="E42" s="480"/>
      <c r="F42" s="480"/>
      <c r="G42" s="481"/>
    </row>
    <row r="43" spans="1:7" ht="39" customHeight="1" x14ac:dyDescent="0.2">
      <c r="A43" s="492" t="s">
        <v>14</v>
      </c>
      <c r="B43" s="492"/>
      <c r="C43" s="492" t="s">
        <v>361</v>
      </c>
      <c r="D43" s="492" t="s">
        <v>163</v>
      </c>
      <c r="E43" s="492" t="s">
        <v>164</v>
      </c>
      <c r="F43" s="374" t="s">
        <v>183</v>
      </c>
      <c r="G43" s="379" t="s">
        <v>3</v>
      </c>
    </row>
    <row r="44" spans="1:7" x14ac:dyDescent="0.2">
      <c r="A44" s="493"/>
      <c r="B44" s="493"/>
      <c r="C44" s="493"/>
      <c r="D44" s="493"/>
      <c r="E44" s="493"/>
      <c r="F44" s="2" t="s">
        <v>184</v>
      </c>
      <c r="G44" s="2" t="s">
        <v>11</v>
      </c>
    </row>
    <row r="45" spans="1:7" x14ac:dyDescent="0.2">
      <c r="A45" s="3" t="s">
        <v>441</v>
      </c>
      <c r="B45" s="471" t="s">
        <v>442</v>
      </c>
      <c r="C45" s="472"/>
      <c r="D45" s="177" t="s">
        <v>168</v>
      </c>
      <c r="E45" s="8" t="s">
        <v>363</v>
      </c>
      <c r="F45" s="8">
        <v>10</v>
      </c>
      <c r="G45" s="370">
        <f>'17 priključki SON SD'!F71</f>
        <v>0</v>
      </c>
    </row>
  </sheetData>
  <sheetProtection password="CF65" sheet="1" objects="1" scenarios="1"/>
  <mergeCells count="43">
    <mergeCell ref="B30:C30"/>
    <mergeCell ref="B31:C31"/>
    <mergeCell ref="A32:F32"/>
    <mergeCell ref="A35:G35"/>
    <mergeCell ref="A36:A37"/>
    <mergeCell ref="B36:B37"/>
    <mergeCell ref="C36:C37"/>
    <mergeCell ref="D36:D37"/>
    <mergeCell ref="D15:D16"/>
    <mergeCell ref="E15:E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:G2"/>
    <mergeCell ref="A3:G4"/>
    <mergeCell ref="B5:F5"/>
    <mergeCell ref="B6:F6"/>
    <mergeCell ref="B8:F8"/>
    <mergeCell ref="B45:C45"/>
    <mergeCell ref="B9:F9"/>
    <mergeCell ref="B10:F10"/>
    <mergeCell ref="E36:E37"/>
    <mergeCell ref="B38:C38"/>
    <mergeCell ref="A39:F39"/>
    <mergeCell ref="A42:G42"/>
    <mergeCell ref="A43:A44"/>
    <mergeCell ref="B43:B44"/>
    <mergeCell ref="C43:C44"/>
    <mergeCell ref="D43:D44"/>
    <mergeCell ref="E43:E44"/>
    <mergeCell ref="B17:C17"/>
    <mergeCell ref="A14:G14"/>
    <mergeCell ref="A15:A16"/>
    <mergeCell ref="B15:C16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8"/>
  <sheetViews>
    <sheetView topLeftCell="A97" zoomScale="110" zoomScaleNormal="110" zoomScaleSheetLayoutView="120" workbookViewId="0">
      <selection activeCell="E112" sqref="E112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127</v>
      </c>
      <c r="B3" s="36" t="s">
        <v>393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391</v>
      </c>
      <c r="C9" s="32">
        <v>385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ht="14.25" x14ac:dyDescent="0.2">
      <c r="A12" s="204">
        <f>COUNT($A$6:A11)+1</f>
        <v>2</v>
      </c>
      <c r="B12" s="135" t="s">
        <v>195</v>
      </c>
      <c r="C12" s="32"/>
      <c r="D12" s="136"/>
      <c r="E12" s="137"/>
      <c r="F12" s="137"/>
    </row>
    <row r="13" spans="1:6" ht="14.25" x14ac:dyDescent="0.2">
      <c r="A13" s="85"/>
      <c r="B13" s="143" t="s">
        <v>196</v>
      </c>
      <c r="C13" s="32"/>
      <c r="D13" s="136"/>
      <c r="E13" s="137"/>
      <c r="F13" s="137"/>
    </row>
    <row r="14" spans="1:6" x14ac:dyDescent="0.2">
      <c r="A14" s="85"/>
      <c r="B14" s="139" t="s">
        <v>219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ht="14.25" x14ac:dyDescent="0.2">
      <c r="A17" s="204">
        <f>COUNT($A$6:A16)+1</f>
        <v>3</v>
      </c>
      <c r="B17" s="135" t="s">
        <v>198</v>
      </c>
      <c r="C17" s="32"/>
      <c r="D17" s="136"/>
      <c r="E17" s="137"/>
      <c r="F17" s="137"/>
    </row>
    <row r="18" spans="1:6" ht="14.25" x14ac:dyDescent="0.2">
      <c r="A18" s="85"/>
      <c r="B18" s="143" t="s">
        <v>199</v>
      </c>
      <c r="C18" s="32"/>
      <c r="D18" s="136"/>
      <c r="E18" s="137"/>
      <c r="F18" s="137"/>
    </row>
    <row r="19" spans="1:6" x14ac:dyDescent="0.2">
      <c r="A19" s="85"/>
      <c r="B19" s="139" t="s">
        <v>219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COUNT($A$6:A20)+1</f>
        <v>4</v>
      </c>
      <c r="B22" s="135" t="s">
        <v>206</v>
      </c>
      <c r="C22" s="32"/>
      <c r="D22" s="136"/>
      <c r="E22" s="137"/>
      <c r="F22" s="137"/>
    </row>
    <row r="23" spans="1:6" x14ac:dyDescent="0.2">
      <c r="A23" s="85"/>
      <c r="B23" s="143" t="s">
        <v>207</v>
      </c>
      <c r="C23" s="32"/>
      <c r="D23" s="136"/>
      <c r="E23" s="137"/>
      <c r="F23" s="137"/>
    </row>
    <row r="24" spans="1:6" x14ac:dyDescent="0.2">
      <c r="A24" s="85"/>
      <c r="B24" s="139" t="s">
        <v>390</v>
      </c>
      <c r="C24" s="32">
        <v>2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1"/>
      <c r="C26" s="97"/>
      <c r="D26" s="133"/>
      <c r="E26" s="134"/>
      <c r="F26" s="134"/>
    </row>
    <row r="27" spans="1:6" x14ac:dyDescent="0.2">
      <c r="A27" s="204">
        <f>COUNT($A$6:A26)+1</f>
        <v>5</v>
      </c>
      <c r="B27" s="135" t="s">
        <v>142</v>
      </c>
      <c r="C27" s="32"/>
      <c r="D27" s="136"/>
      <c r="E27" s="137"/>
      <c r="F27" s="137"/>
    </row>
    <row r="28" spans="1:6" ht="25.5" x14ac:dyDescent="0.2">
      <c r="A28" s="85"/>
      <c r="B28" s="143" t="s">
        <v>143</v>
      </c>
      <c r="C28" s="32"/>
      <c r="D28" s="136"/>
      <c r="E28" s="137"/>
      <c r="F28" s="137"/>
    </row>
    <row r="29" spans="1:6" x14ac:dyDescent="0.2">
      <c r="A29" s="85"/>
      <c r="B29" s="139" t="s">
        <v>390</v>
      </c>
      <c r="C29" s="32">
        <v>45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1"/>
      <c r="C31" s="97"/>
      <c r="D31" s="133"/>
      <c r="E31" s="116"/>
      <c r="F31" s="134"/>
    </row>
    <row r="32" spans="1:6" x14ac:dyDescent="0.2">
      <c r="A32" s="204">
        <f>COUNT($A$6:A31)+1</f>
        <v>6</v>
      </c>
      <c r="B32" s="135" t="s">
        <v>210</v>
      </c>
      <c r="C32" s="32"/>
      <c r="D32" s="136"/>
      <c r="E32" s="93"/>
      <c r="F32" s="137"/>
    </row>
    <row r="33" spans="1:6" ht="25.5" x14ac:dyDescent="0.2">
      <c r="A33" s="85"/>
      <c r="B33" s="143" t="s">
        <v>211</v>
      </c>
      <c r="C33" s="32"/>
      <c r="D33" s="136"/>
      <c r="E33" s="137"/>
      <c r="F33" s="137"/>
    </row>
    <row r="34" spans="1:6" x14ac:dyDescent="0.2">
      <c r="A34" s="85"/>
      <c r="B34" s="139" t="s">
        <v>389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02"/>
      <c r="C36" s="97"/>
      <c r="D36" s="133"/>
      <c r="E36" s="116"/>
      <c r="F36" s="116"/>
    </row>
    <row r="37" spans="1:6" x14ac:dyDescent="0.2">
      <c r="A37" s="204">
        <f>COUNT($A$6:A36)+1</f>
        <v>7</v>
      </c>
      <c r="B37" s="135" t="s">
        <v>225</v>
      </c>
      <c r="C37" s="32"/>
      <c r="D37" s="136"/>
      <c r="E37" s="137"/>
      <c r="F37" s="137"/>
    </row>
    <row r="38" spans="1:6" ht="38.25" x14ac:dyDescent="0.2">
      <c r="A38" s="85"/>
      <c r="B38" s="143" t="s">
        <v>224</v>
      </c>
      <c r="C38" s="32"/>
      <c r="D38" s="136"/>
      <c r="E38" s="137"/>
      <c r="F38" s="137"/>
    </row>
    <row r="39" spans="1:6" x14ac:dyDescent="0.2">
      <c r="A39" s="85"/>
      <c r="B39" s="139" t="s">
        <v>219</v>
      </c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41"/>
      <c r="C40" s="33"/>
      <c r="D40" s="144"/>
      <c r="E40" s="78"/>
      <c r="F40" s="78"/>
    </row>
    <row r="41" spans="1:6" x14ac:dyDescent="0.2">
      <c r="A41" s="112"/>
      <c r="B41" s="202"/>
      <c r="C41" s="97"/>
      <c r="D41" s="133"/>
      <c r="E41" s="116"/>
      <c r="F41" s="116"/>
    </row>
    <row r="42" spans="1:6" x14ac:dyDescent="0.2">
      <c r="A42" s="204">
        <f>COUNT($A$6:A41)+1</f>
        <v>8</v>
      </c>
      <c r="B42" s="135" t="s">
        <v>212</v>
      </c>
      <c r="C42" s="32"/>
      <c r="D42" s="136"/>
      <c r="E42" s="137"/>
      <c r="F42" s="137"/>
    </row>
    <row r="43" spans="1:6" ht="25.5" x14ac:dyDescent="0.2">
      <c r="A43" s="85"/>
      <c r="B43" s="143" t="s">
        <v>213</v>
      </c>
      <c r="C43" s="32"/>
      <c r="D43" s="136"/>
      <c r="E43" s="137"/>
      <c r="F43" s="137"/>
    </row>
    <row r="44" spans="1:6" x14ac:dyDescent="0.2">
      <c r="A44" s="85"/>
      <c r="B44" s="153" t="s">
        <v>214</v>
      </c>
      <c r="C44" s="32">
        <v>6</v>
      </c>
      <c r="D44" s="136" t="s">
        <v>1</v>
      </c>
      <c r="E44" s="92"/>
      <c r="F44" s="93">
        <f>C44*E44</f>
        <v>0</v>
      </c>
    </row>
    <row r="45" spans="1:6" x14ac:dyDescent="0.2">
      <c r="A45" s="94"/>
      <c r="B45" s="154"/>
      <c r="C45" s="33"/>
      <c r="D45" s="144"/>
      <c r="E45" s="78"/>
      <c r="F45" s="78"/>
    </row>
    <row r="46" spans="1:6" x14ac:dyDescent="0.2">
      <c r="A46" s="112"/>
      <c r="B46" s="21"/>
      <c r="C46" s="97"/>
      <c r="D46" s="133"/>
      <c r="E46" s="134"/>
      <c r="F46" s="134"/>
    </row>
    <row r="47" spans="1:6" x14ac:dyDescent="0.2">
      <c r="A47" s="204">
        <f>COUNT($A$6:A44)+1</f>
        <v>9</v>
      </c>
      <c r="B47" s="135" t="s">
        <v>215</v>
      </c>
      <c r="C47" s="32"/>
      <c r="D47" s="136"/>
      <c r="E47" s="137"/>
      <c r="F47" s="137"/>
    </row>
    <row r="48" spans="1:6" ht="102" x14ac:dyDescent="0.2">
      <c r="A48" s="85"/>
      <c r="B48" s="143" t="s">
        <v>216</v>
      </c>
      <c r="C48" s="32"/>
      <c r="D48" s="136"/>
      <c r="E48" s="137"/>
      <c r="F48" s="137"/>
    </row>
    <row r="49" spans="1:6" x14ac:dyDescent="0.2">
      <c r="A49" s="85"/>
      <c r="B49" s="153"/>
      <c r="C49" s="32">
        <v>1</v>
      </c>
      <c r="D49" s="136" t="s">
        <v>1</v>
      </c>
      <c r="E49" s="92"/>
      <c r="F49" s="93">
        <f>C49*E49</f>
        <v>0</v>
      </c>
    </row>
    <row r="50" spans="1:6" x14ac:dyDescent="0.2">
      <c r="A50" s="94"/>
      <c r="B50" s="154"/>
      <c r="C50" s="33"/>
      <c r="D50" s="144"/>
      <c r="E50" s="78"/>
      <c r="F50" s="78"/>
    </row>
    <row r="51" spans="1:6" x14ac:dyDescent="0.2">
      <c r="A51" s="112"/>
      <c r="B51" s="21"/>
      <c r="C51" s="124"/>
      <c r="D51" s="133"/>
      <c r="E51" s="116"/>
      <c r="F51" s="116"/>
    </row>
    <row r="52" spans="1:6" x14ac:dyDescent="0.2">
      <c r="A52" s="204">
        <f>COUNT($A$6:A50)+1</f>
        <v>10</v>
      </c>
      <c r="B52" s="135" t="s">
        <v>147</v>
      </c>
      <c r="C52" s="88"/>
      <c r="D52" s="136"/>
      <c r="E52" s="137"/>
      <c r="F52" s="93"/>
    </row>
    <row r="53" spans="1:6" ht="25.5" x14ac:dyDescent="0.2">
      <c r="A53" s="85"/>
      <c r="B53" s="143" t="s">
        <v>133</v>
      </c>
      <c r="C53" s="88"/>
      <c r="D53" s="136"/>
      <c r="E53" s="137"/>
      <c r="F53" s="93"/>
    </row>
    <row r="54" spans="1:6" ht="14.25" x14ac:dyDescent="0.2">
      <c r="A54" s="85"/>
      <c r="B54" s="153"/>
      <c r="C54" s="88">
        <v>385</v>
      </c>
      <c r="D54" s="140" t="s">
        <v>8</v>
      </c>
      <c r="E54" s="92"/>
      <c r="F54" s="93">
        <f>C54*E54</f>
        <v>0</v>
      </c>
    </row>
    <row r="55" spans="1:6" x14ac:dyDescent="0.2">
      <c r="A55" s="94"/>
      <c r="B55" s="154"/>
      <c r="C55" s="155"/>
      <c r="D55" s="144"/>
      <c r="E55" s="156"/>
      <c r="F55" s="78"/>
    </row>
    <row r="56" spans="1:6" x14ac:dyDescent="0.2">
      <c r="A56" s="85"/>
      <c r="B56" s="153"/>
      <c r="C56" s="88"/>
      <c r="D56" s="136"/>
      <c r="E56" s="137"/>
      <c r="F56" s="93"/>
    </row>
    <row r="57" spans="1:6" x14ac:dyDescent="0.2">
      <c r="A57" s="85"/>
      <c r="B57" s="135" t="s">
        <v>388</v>
      </c>
      <c r="C57" s="88"/>
      <c r="D57" s="136"/>
      <c r="E57" s="137"/>
      <c r="F57" s="93"/>
    </row>
    <row r="58" spans="1:6" x14ac:dyDescent="0.2">
      <c r="A58" s="85"/>
      <c r="B58" s="153"/>
      <c r="C58" s="88"/>
      <c r="D58" s="136"/>
      <c r="E58" s="137"/>
      <c r="F58" s="93"/>
    </row>
    <row r="59" spans="1:6" ht="15.75" x14ac:dyDescent="0.25">
      <c r="A59" s="204">
        <f>COUNT($A$6:A56)+1</f>
        <v>11</v>
      </c>
      <c r="B59" s="135" t="s">
        <v>191</v>
      </c>
      <c r="C59" s="240"/>
      <c r="D59" s="196"/>
      <c r="E59" s="356"/>
      <c r="F59" s="197"/>
    </row>
    <row r="60" spans="1:6" ht="25.5" x14ac:dyDescent="0.2">
      <c r="A60" s="85"/>
      <c r="B60" s="357" t="s">
        <v>387</v>
      </c>
      <c r="D60" s="84"/>
      <c r="E60" s="337"/>
      <c r="F60" s="354"/>
    </row>
    <row r="61" spans="1:6" ht="14.25" x14ac:dyDescent="0.2">
      <c r="A61" s="85"/>
      <c r="B61" s="358" t="s">
        <v>386</v>
      </c>
      <c r="C61" s="69">
        <v>8</v>
      </c>
      <c r="D61" s="336" t="s">
        <v>8</v>
      </c>
      <c r="E61" s="275"/>
      <c r="F61" s="337">
        <f>C61*E61</f>
        <v>0</v>
      </c>
    </row>
    <row r="62" spans="1:6" x14ac:dyDescent="0.2">
      <c r="A62" s="94"/>
      <c r="B62" s="154"/>
      <c r="C62" s="155"/>
      <c r="D62" s="144"/>
      <c r="E62" s="156"/>
      <c r="F62" s="78"/>
    </row>
    <row r="63" spans="1:6" x14ac:dyDescent="0.2">
      <c r="A63" s="85"/>
      <c r="D63" s="84"/>
      <c r="E63" s="337"/>
      <c r="F63" s="354"/>
    </row>
    <row r="64" spans="1:6" x14ac:dyDescent="0.2">
      <c r="A64" s="204">
        <f>COUNT($A$6:A61)+1</f>
        <v>12</v>
      </c>
      <c r="B64" s="284" t="s">
        <v>274</v>
      </c>
      <c r="D64" s="84"/>
      <c r="E64" s="337"/>
      <c r="F64" s="354"/>
    </row>
    <row r="65" spans="1:6" ht="25.5" x14ac:dyDescent="0.2">
      <c r="A65" s="85"/>
      <c r="B65" s="353" t="s">
        <v>385</v>
      </c>
      <c r="D65" s="84"/>
      <c r="E65" s="337"/>
      <c r="F65" s="354"/>
    </row>
    <row r="66" spans="1:6" x14ac:dyDescent="0.2">
      <c r="A66" s="85"/>
      <c r="B66" s="358" t="s">
        <v>384</v>
      </c>
      <c r="C66" s="69">
        <v>4</v>
      </c>
      <c r="D66" s="84" t="s">
        <v>1</v>
      </c>
      <c r="E66" s="275"/>
      <c r="F66" s="337">
        <f>C66*E66</f>
        <v>0</v>
      </c>
    </row>
    <row r="67" spans="1:6" x14ac:dyDescent="0.2">
      <c r="A67" s="85"/>
      <c r="B67" s="358" t="s">
        <v>384</v>
      </c>
      <c r="C67" s="69">
        <v>4</v>
      </c>
      <c r="D67" s="84" t="s">
        <v>1</v>
      </c>
      <c r="E67" s="275"/>
      <c r="F67" s="337">
        <f>C67*E67</f>
        <v>0</v>
      </c>
    </row>
    <row r="68" spans="1:6" x14ac:dyDescent="0.2">
      <c r="A68" s="94"/>
      <c r="B68" s="154"/>
      <c r="C68" s="155"/>
      <c r="D68" s="144"/>
      <c r="E68" s="156"/>
      <c r="F68" s="78"/>
    </row>
    <row r="69" spans="1:6" x14ac:dyDescent="0.2">
      <c r="A69" s="85"/>
      <c r="D69" s="84"/>
      <c r="E69" s="337"/>
      <c r="F69" s="354"/>
    </row>
    <row r="70" spans="1:6" x14ac:dyDescent="0.2">
      <c r="A70" s="204">
        <f>COUNT($A$6:A67)+1</f>
        <v>13</v>
      </c>
      <c r="B70" s="282" t="s">
        <v>277</v>
      </c>
      <c r="C70" s="359"/>
      <c r="D70" s="360"/>
      <c r="E70" s="337"/>
      <c r="F70" s="361"/>
    </row>
    <row r="71" spans="1:6" ht="38.25" x14ac:dyDescent="0.2">
      <c r="A71" s="85"/>
      <c r="B71" s="353" t="s">
        <v>383</v>
      </c>
      <c r="C71" s="343"/>
      <c r="D71" s="1"/>
      <c r="E71" s="278"/>
      <c r="F71" s="278"/>
    </row>
    <row r="72" spans="1:6" x14ac:dyDescent="0.2">
      <c r="A72" s="85"/>
      <c r="B72" s="344" t="s">
        <v>279</v>
      </c>
      <c r="C72" s="343">
        <v>8</v>
      </c>
      <c r="D72" s="1" t="s">
        <v>1</v>
      </c>
      <c r="E72" s="275"/>
      <c r="F72" s="337">
        <f>C72*E72</f>
        <v>0</v>
      </c>
    </row>
    <row r="73" spans="1:6" x14ac:dyDescent="0.2">
      <c r="A73" s="94"/>
      <c r="B73" s="154"/>
      <c r="C73" s="155"/>
      <c r="D73" s="144"/>
      <c r="E73" s="156"/>
      <c r="F73" s="78"/>
    </row>
    <row r="74" spans="1:6" x14ac:dyDescent="0.2">
      <c r="A74" s="85"/>
      <c r="B74" s="344"/>
      <c r="C74" s="343"/>
      <c r="D74" s="1"/>
      <c r="E74" s="337"/>
      <c r="F74" s="337"/>
    </row>
    <row r="75" spans="1:6" x14ac:dyDescent="0.2">
      <c r="A75" s="204">
        <f>COUNT($A$6:A72)+1</f>
        <v>14</v>
      </c>
      <c r="B75" s="284" t="s">
        <v>225</v>
      </c>
      <c r="D75" s="84"/>
      <c r="E75" s="337"/>
      <c r="F75" s="354"/>
    </row>
    <row r="76" spans="1:6" ht="38.25" x14ac:dyDescent="0.2">
      <c r="A76" s="85"/>
      <c r="B76" s="353" t="s">
        <v>224</v>
      </c>
      <c r="D76" s="84"/>
      <c r="E76" s="337"/>
      <c r="F76" s="354"/>
    </row>
    <row r="77" spans="1:6" x14ac:dyDescent="0.2">
      <c r="A77" s="85"/>
      <c r="B77" s="362" t="s">
        <v>223</v>
      </c>
      <c r="C77" s="69">
        <v>4</v>
      </c>
      <c r="D77" s="60" t="s">
        <v>1</v>
      </c>
      <c r="E77" s="276"/>
      <c r="F77" s="337">
        <f>C77*E77</f>
        <v>0</v>
      </c>
    </row>
    <row r="78" spans="1:6" x14ac:dyDescent="0.2">
      <c r="A78" s="94"/>
      <c r="B78" s="154"/>
      <c r="C78" s="155"/>
      <c r="D78" s="144"/>
      <c r="E78" s="156"/>
      <c r="F78" s="78"/>
    </row>
    <row r="79" spans="1:6" x14ac:dyDescent="0.2">
      <c r="A79" s="85"/>
      <c r="D79" s="84"/>
      <c r="E79" s="337"/>
      <c r="F79" s="354"/>
    </row>
    <row r="80" spans="1:6" x14ac:dyDescent="0.2">
      <c r="A80" s="204">
        <f>COUNT($A$6:A77)+1</f>
        <v>15</v>
      </c>
      <c r="B80" s="282" t="s">
        <v>204</v>
      </c>
      <c r="E80" s="338"/>
    </row>
    <row r="81" spans="1:6" x14ac:dyDescent="0.2">
      <c r="A81" s="85"/>
      <c r="B81" s="353" t="s">
        <v>204</v>
      </c>
      <c r="E81" s="338"/>
    </row>
    <row r="82" spans="1:6" x14ac:dyDescent="0.2">
      <c r="A82" s="85"/>
      <c r="B82" s="362" t="s">
        <v>382</v>
      </c>
      <c r="C82" s="69">
        <v>4</v>
      </c>
      <c r="D82" s="60" t="s">
        <v>1</v>
      </c>
      <c r="E82" s="276"/>
      <c r="F82" s="337">
        <f>C82*E82</f>
        <v>0</v>
      </c>
    </row>
    <row r="83" spans="1:6" x14ac:dyDescent="0.2">
      <c r="A83" s="94"/>
      <c r="B83" s="154"/>
      <c r="C83" s="155"/>
      <c r="D83" s="144"/>
      <c r="E83" s="156"/>
      <c r="F83" s="78"/>
    </row>
    <row r="84" spans="1:6" x14ac:dyDescent="0.2">
      <c r="A84" s="85"/>
      <c r="D84" s="84"/>
      <c r="E84" s="337"/>
      <c r="F84" s="354"/>
    </row>
    <row r="85" spans="1:6" x14ac:dyDescent="0.2">
      <c r="A85" s="204">
        <f>COUNT($A$6:A82)+1</f>
        <v>16</v>
      </c>
      <c r="B85" s="284" t="s">
        <v>255</v>
      </c>
      <c r="D85" s="84"/>
      <c r="E85" s="337"/>
      <c r="F85" s="354"/>
    </row>
    <row r="86" spans="1:6" x14ac:dyDescent="0.2">
      <c r="A86" s="85"/>
      <c r="B86" s="353" t="s">
        <v>256</v>
      </c>
      <c r="D86" s="84"/>
      <c r="E86" s="337"/>
      <c r="F86" s="354"/>
    </row>
    <row r="87" spans="1:6" x14ac:dyDescent="0.2">
      <c r="A87" s="85"/>
      <c r="B87" s="358" t="s">
        <v>381</v>
      </c>
      <c r="C87" s="69">
        <v>4</v>
      </c>
      <c r="D87" s="84" t="s">
        <v>1</v>
      </c>
      <c r="E87" s="275"/>
      <c r="F87" s="337">
        <f>C87*E87</f>
        <v>0</v>
      </c>
    </row>
    <row r="88" spans="1:6" x14ac:dyDescent="0.2">
      <c r="A88" s="94"/>
      <c r="B88" s="154"/>
      <c r="C88" s="155"/>
      <c r="D88" s="144"/>
      <c r="E88" s="156"/>
      <c r="F88" s="78"/>
    </row>
    <row r="89" spans="1:6" x14ac:dyDescent="0.2">
      <c r="A89" s="85"/>
      <c r="B89" s="358"/>
      <c r="D89" s="84"/>
      <c r="E89" s="337"/>
      <c r="F89" s="337"/>
    </row>
    <row r="90" spans="1:6" x14ac:dyDescent="0.2">
      <c r="A90" s="204">
        <f>COUNT($A$6:A87)+1</f>
        <v>17</v>
      </c>
      <c r="B90" s="282" t="s">
        <v>380</v>
      </c>
      <c r="D90" s="84"/>
      <c r="E90" s="337"/>
      <c r="F90" s="337"/>
    </row>
    <row r="91" spans="1:6" ht="38.25" x14ac:dyDescent="0.2">
      <c r="A91" s="85"/>
      <c r="B91" s="363" t="s">
        <v>379</v>
      </c>
      <c r="D91" s="84"/>
      <c r="E91" s="337"/>
      <c r="F91" s="337"/>
    </row>
    <row r="92" spans="1:6" x14ac:dyDescent="0.2">
      <c r="A92" s="85"/>
      <c r="B92" s="355" t="s">
        <v>378</v>
      </c>
      <c r="C92" s="343">
        <v>2</v>
      </c>
      <c r="D92" s="1" t="s">
        <v>1</v>
      </c>
      <c r="E92" s="45"/>
      <c r="F92" s="278">
        <f>+E92*C92</f>
        <v>0</v>
      </c>
    </row>
    <row r="93" spans="1:6" x14ac:dyDescent="0.2">
      <c r="A93" s="94"/>
      <c r="B93" s="154"/>
      <c r="C93" s="155"/>
      <c r="D93" s="144"/>
      <c r="E93" s="156"/>
      <c r="F93" s="78"/>
    </row>
    <row r="94" spans="1:6" x14ac:dyDescent="0.2">
      <c r="A94" s="85"/>
      <c r="D94" s="84"/>
      <c r="E94" s="337"/>
      <c r="F94" s="354"/>
    </row>
    <row r="95" spans="1:6" x14ac:dyDescent="0.2">
      <c r="A95" s="204">
        <f>COUNT($A$6:A92)+1</f>
        <v>18</v>
      </c>
      <c r="B95" s="364" t="s">
        <v>377</v>
      </c>
      <c r="C95" s="185"/>
      <c r="D95" s="185"/>
      <c r="E95" s="365"/>
      <c r="F95" s="366"/>
    </row>
    <row r="96" spans="1:6" x14ac:dyDescent="0.2">
      <c r="A96" s="85"/>
      <c r="B96" s="1" t="s">
        <v>376</v>
      </c>
      <c r="C96" s="185"/>
      <c r="D96" s="185"/>
      <c r="E96" s="367"/>
      <c r="F96" s="366"/>
    </row>
    <row r="97" spans="1:6" x14ac:dyDescent="0.2">
      <c r="A97" s="85"/>
      <c r="B97" s="1" t="s">
        <v>375</v>
      </c>
      <c r="C97" s="185"/>
      <c r="D97" s="185"/>
      <c r="E97" s="367"/>
      <c r="F97" s="366"/>
    </row>
    <row r="98" spans="1:6" x14ac:dyDescent="0.2">
      <c r="A98" s="85"/>
      <c r="B98" s="60" t="s">
        <v>374</v>
      </c>
      <c r="C98" s="69">
        <v>40</v>
      </c>
      <c r="D98" s="60" t="s">
        <v>15</v>
      </c>
      <c r="E98" s="275"/>
      <c r="F98" s="283">
        <f>C98*E98</f>
        <v>0</v>
      </c>
    </row>
    <row r="99" spans="1:6" x14ac:dyDescent="0.2">
      <c r="A99" s="85"/>
      <c r="B99" s="60" t="s">
        <v>373</v>
      </c>
      <c r="C99" s="69">
        <v>40</v>
      </c>
      <c r="D99" s="60" t="s">
        <v>15</v>
      </c>
      <c r="E99" s="275"/>
      <c r="F99" s="283">
        <f>C99*E99</f>
        <v>0</v>
      </c>
    </row>
    <row r="100" spans="1:6" x14ac:dyDescent="0.2">
      <c r="A100" s="85"/>
      <c r="B100" s="1" t="s">
        <v>372</v>
      </c>
      <c r="C100" s="185"/>
      <c r="D100" s="185"/>
      <c r="E100" s="338"/>
      <c r="F100" s="366"/>
    </row>
    <row r="101" spans="1:6" x14ac:dyDescent="0.2">
      <c r="A101" s="85"/>
      <c r="B101" s="1" t="s">
        <v>371</v>
      </c>
      <c r="C101" s="185"/>
      <c r="D101" s="185"/>
      <c r="E101" s="365"/>
      <c r="F101" s="366"/>
    </row>
    <row r="102" spans="1:6" x14ac:dyDescent="0.2">
      <c r="A102" s="94"/>
      <c r="B102" s="154"/>
      <c r="C102" s="155"/>
      <c r="D102" s="144"/>
      <c r="E102" s="156"/>
      <c r="F102" s="78"/>
    </row>
    <row r="103" spans="1:6" x14ac:dyDescent="0.2">
      <c r="A103" s="85"/>
      <c r="D103" s="84"/>
      <c r="E103" s="337"/>
      <c r="F103" s="354"/>
    </row>
    <row r="104" spans="1:6" x14ac:dyDescent="0.2">
      <c r="A104" s="204">
        <f>COUNT($A$6:A101)+1</f>
        <v>19</v>
      </c>
      <c r="B104" s="284" t="s">
        <v>142</v>
      </c>
      <c r="D104" s="84"/>
      <c r="E104" s="337"/>
      <c r="F104" s="354"/>
    </row>
    <row r="105" spans="1:6" ht="25.5" x14ac:dyDescent="0.2">
      <c r="A105" s="85"/>
      <c r="B105" s="353" t="s">
        <v>370</v>
      </c>
      <c r="D105" s="84"/>
      <c r="E105" s="337"/>
      <c r="F105" s="354"/>
    </row>
    <row r="106" spans="1:6" x14ac:dyDescent="0.2">
      <c r="A106" s="85"/>
      <c r="B106" s="358" t="s">
        <v>293</v>
      </c>
      <c r="C106" s="69">
        <v>4</v>
      </c>
      <c r="D106" s="84" t="s">
        <v>1</v>
      </c>
      <c r="E106" s="275"/>
      <c r="F106" s="337">
        <f>C106*E106</f>
        <v>0</v>
      </c>
    </row>
    <row r="107" spans="1:6" x14ac:dyDescent="0.2">
      <c r="A107" s="85"/>
      <c r="B107" s="358" t="s">
        <v>369</v>
      </c>
      <c r="C107" s="69">
        <v>4</v>
      </c>
      <c r="D107" s="84" t="s">
        <v>1</v>
      </c>
      <c r="E107" s="275"/>
      <c r="F107" s="337">
        <f>C107*E107</f>
        <v>0</v>
      </c>
    </row>
    <row r="108" spans="1:6" x14ac:dyDescent="0.2">
      <c r="A108" s="94"/>
      <c r="B108" s="154"/>
      <c r="C108" s="155"/>
      <c r="D108" s="144"/>
      <c r="E108" s="156"/>
      <c r="F108" s="78"/>
    </row>
    <row r="109" spans="1:6" x14ac:dyDescent="0.2">
      <c r="A109" s="85"/>
      <c r="D109" s="84"/>
      <c r="E109" s="337"/>
      <c r="F109" s="337"/>
    </row>
    <row r="110" spans="1:6" x14ac:dyDescent="0.2">
      <c r="A110" s="204">
        <f>COUNT($A$6:A108)+1</f>
        <v>20</v>
      </c>
      <c r="B110" s="282" t="s">
        <v>368</v>
      </c>
      <c r="C110" s="343"/>
      <c r="D110" s="1"/>
      <c r="E110" s="278"/>
      <c r="F110" s="278"/>
    </row>
    <row r="111" spans="1:6" ht="38.25" x14ac:dyDescent="0.2">
      <c r="A111" s="85"/>
      <c r="B111" s="281" t="s">
        <v>367</v>
      </c>
      <c r="C111" s="343"/>
      <c r="D111" s="1"/>
      <c r="E111" s="278"/>
      <c r="F111" s="278"/>
    </row>
    <row r="112" spans="1:6" ht="14.25" x14ac:dyDescent="0.2">
      <c r="A112" s="85"/>
      <c r="B112" s="355"/>
      <c r="C112" s="343">
        <v>8</v>
      </c>
      <c r="D112" s="336" t="s">
        <v>8</v>
      </c>
      <c r="E112" s="276"/>
      <c r="F112" s="278">
        <f>+E112*C112</f>
        <v>0</v>
      </c>
    </row>
    <row r="113" spans="1:6" x14ac:dyDescent="0.2">
      <c r="A113" s="94"/>
      <c r="B113" s="154"/>
      <c r="C113" s="155"/>
      <c r="D113" s="144"/>
      <c r="E113" s="156"/>
      <c r="F113" s="78"/>
    </row>
    <row r="114" spans="1:6" x14ac:dyDescent="0.2">
      <c r="A114" s="85"/>
      <c r="B114" s="153"/>
      <c r="C114" s="88"/>
      <c r="D114" s="136"/>
      <c r="E114" s="137"/>
      <c r="F114" s="93"/>
    </row>
    <row r="115" spans="1:6" x14ac:dyDescent="0.2">
      <c r="A115" s="204">
        <f>COUNT($A$6:A112)+1</f>
        <v>21</v>
      </c>
      <c r="B115" s="282" t="s">
        <v>366</v>
      </c>
      <c r="D115" s="84"/>
      <c r="E115" s="337"/>
      <c r="F115" s="337"/>
    </row>
    <row r="116" spans="1:6" ht="25.5" x14ac:dyDescent="0.2">
      <c r="A116" s="85"/>
      <c r="B116" s="281" t="s">
        <v>365</v>
      </c>
      <c r="D116" s="84"/>
      <c r="E116" s="337"/>
      <c r="F116" s="337"/>
    </row>
    <row r="117" spans="1:6" x14ac:dyDescent="0.2">
      <c r="A117" s="85"/>
      <c r="D117" s="347">
        <v>0.03</v>
      </c>
      <c r="E117" s="337"/>
      <c r="F117" s="337">
        <f>D117*(SUM(F61:F112))</f>
        <v>0</v>
      </c>
    </row>
    <row r="118" spans="1:6" x14ac:dyDescent="0.2">
      <c r="A118" s="85"/>
      <c r="B118" s="153"/>
      <c r="C118" s="88"/>
      <c r="D118" s="136"/>
      <c r="E118" s="137"/>
      <c r="F118" s="93"/>
    </row>
    <row r="119" spans="1:6" x14ac:dyDescent="0.2">
      <c r="A119" s="112"/>
      <c r="B119" s="21"/>
      <c r="C119" s="124"/>
      <c r="D119" s="133"/>
      <c r="E119" s="134"/>
      <c r="F119" s="116"/>
    </row>
    <row r="120" spans="1:6" x14ac:dyDescent="0.2">
      <c r="A120" s="204">
        <f>COUNT($A$6:A118)+1</f>
        <v>22</v>
      </c>
      <c r="B120" s="135" t="s">
        <v>150</v>
      </c>
      <c r="C120" s="88"/>
      <c r="D120" s="136"/>
      <c r="E120" s="137"/>
      <c r="F120" s="93"/>
    </row>
    <row r="121" spans="1:6" ht="38.25" x14ac:dyDescent="0.2">
      <c r="A121" s="85"/>
      <c r="B121" s="143" t="s">
        <v>151</v>
      </c>
      <c r="C121" s="88"/>
      <c r="D121" s="136"/>
      <c r="E121" s="137"/>
      <c r="F121" s="137"/>
    </row>
    <row r="122" spans="1:6" x14ac:dyDescent="0.2">
      <c r="A122" s="85"/>
      <c r="B122" s="153"/>
      <c r="C122" s="88"/>
      <c r="D122" s="157">
        <v>0.02</v>
      </c>
      <c r="E122" s="93"/>
      <c r="F122" s="93">
        <f>D122*(SUM(F6:F54))</f>
        <v>0</v>
      </c>
    </row>
    <row r="123" spans="1:6" x14ac:dyDescent="0.2">
      <c r="A123" s="94"/>
      <c r="B123" s="154"/>
      <c r="C123" s="155"/>
      <c r="D123" s="144"/>
      <c r="E123" s="78"/>
      <c r="F123" s="78"/>
    </row>
    <row r="124" spans="1:6" x14ac:dyDescent="0.2">
      <c r="A124" s="112"/>
      <c r="B124" s="21"/>
      <c r="C124" s="124"/>
      <c r="D124" s="133"/>
      <c r="E124" s="116"/>
      <c r="F124" s="116"/>
    </row>
    <row r="125" spans="1:6" x14ac:dyDescent="0.2">
      <c r="A125" s="204">
        <f>COUNT($A$6:A123)+1</f>
        <v>23</v>
      </c>
      <c r="B125" s="135" t="s">
        <v>220</v>
      </c>
      <c r="C125" s="88"/>
      <c r="D125" s="136"/>
      <c r="E125" s="93"/>
      <c r="F125" s="93"/>
    </row>
    <row r="126" spans="1:6" ht="38.25" x14ac:dyDescent="0.2">
      <c r="A126" s="85"/>
      <c r="B126" s="119" t="s">
        <v>221</v>
      </c>
      <c r="C126" s="88"/>
      <c r="D126" s="136"/>
      <c r="E126" s="137"/>
      <c r="F126" s="93"/>
    </row>
    <row r="127" spans="1:6" x14ac:dyDescent="0.2">
      <c r="A127" s="118"/>
      <c r="B127" s="153"/>
      <c r="C127" s="88"/>
      <c r="D127" s="157">
        <v>0.1</v>
      </c>
      <c r="E127" s="137"/>
      <c r="F127" s="93">
        <f>D127*(SUM(F6:F54))</f>
        <v>0</v>
      </c>
    </row>
    <row r="128" spans="1:6" x14ac:dyDescent="0.2">
      <c r="A128" s="131"/>
      <c r="B128" s="160" t="s">
        <v>153</v>
      </c>
      <c r="C128" s="161"/>
      <c r="D128" s="162"/>
      <c r="E128" s="132" t="s">
        <v>12</v>
      </c>
      <c r="F128" s="63">
        <f>SUM(F6:F127)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2" manualBreakCount="2">
    <brk id="45" max="16383" man="1"/>
    <brk id="12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showGridLines="0" topLeftCell="A25" zoomScaleNormal="100" zoomScaleSheetLayoutView="100" workbookViewId="0">
      <selection activeCell="E30" sqref="E30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128</v>
      </c>
      <c r="B3" s="36" t="s">
        <v>394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1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135" t="s">
        <v>210</v>
      </c>
      <c r="C17" s="32"/>
      <c r="D17" s="136"/>
      <c r="E17" s="93"/>
      <c r="F17" s="137"/>
    </row>
    <row r="18" spans="1:6" ht="25.5" x14ac:dyDescent="0.2">
      <c r="A18" s="85"/>
      <c r="B18" s="143" t="s">
        <v>211</v>
      </c>
      <c r="C18" s="32"/>
      <c r="D18" s="136"/>
      <c r="E18" s="137"/>
      <c r="F18" s="137"/>
    </row>
    <row r="19" spans="1:6" x14ac:dyDescent="0.2">
      <c r="A19" s="85"/>
      <c r="B19" s="139" t="s">
        <v>389</v>
      </c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02"/>
      <c r="C21" s="97"/>
      <c r="D21" s="133"/>
      <c r="E21" s="116"/>
      <c r="F21" s="116"/>
    </row>
    <row r="22" spans="1:6" x14ac:dyDescent="0.2">
      <c r="A22" s="204">
        <f>COUNT($A$7:A21)+1</f>
        <v>4</v>
      </c>
      <c r="B22" s="135" t="s">
        <v>225</v>
      </c>
      <c r="C22" s="32"/>
      <c r="D22" s="136"/>
      <c r="E22" s="137"/>
      <c r="F22" s="137"/>
    </row>
    <row r="23" spans="1:6" ht="38.25" x14ac:dyDescent="0.2">
      <c r="A23" s="85"/>
      <c r="B23" s="143" t="s">
        <v>224</v>
      </c>
      <c r="C23" s="32"/>
      <c r="D23" s="136"/>
      <c r="E23" s="137"/>
      <c r="F23" s="137"/>
    </row>
    <row r="24" spans="1:6" x14ac:dyDescent="0.2">
      <c r="A24" s="85"/>
      <c r="B24" s="139" t="s">
        <v>223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COUNT($A$7:A26)+1</f>
        <v>5</v>
      </c>
      <c r="B27" s="135" t="s">
        <v>212</v>
      </c>
      <c r="C27" s="32"/>
      <c r="D27" s="136"/>
      <c r="E27" s="137"/>
      <c r="F27" s="137"/>
    </row>
    <row r="28" spans="1:6" ht="25.5" x14ac:dyDescent="0.2">
      <c r="A28" s="85"/>
      <c r="B28" s="143" t="s">
        <v>213</v>
      </c>
      <c r="C28" s="32"/>
      <c r="D28" s="136"/>
      <c r="E28" s="137"/>
      <c r="F28" s="137"/>
    </row>
    <row r="29" spans="1:6" x14ac:dyDescent="0.2">
      <c r="A29" s="85"/>
      <c r="B29" s="153" t="s">
        <v>214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54"/>
      <c r="C30" s="33"/>
      <c r="D30" s="144"/>
      <c r="E30" s="78"/>
      <c r="F30" s="78"/>
    </row>
    <row r="31" spans="1:6" x14ac:dyDescent="0.2">
      <c r="A31" s="112"/>
      <c r="B31" s="21"/>
      <c r="C31" s="124"/>
      <c r="D31" s="133"/>
      <c r="E31" s="116"/>
      <c r="F31" s="116"/>
    </row>
    <row r="32" spans="1:6" x14ac:dyDescent="0.2">
      <c r="A32" s="204">
        <f>COUNT($A$7:A30)+1</f>
        <v>6</v>
      </c>
      <c r="B32" s="135" t="s">
        <v>147</v>
      </c>
      <c r="C32" s="88"/>
      <c r="D32" s="136"/>
      <c r="E32" s="137"/>
      <c r="F32" s="93"/>
    </row>
    <row r="33" spans="1:6" ht="25.5" x14ac:dyDescent="0.2">
      <c r="A33" s="85"/>
      <c r="B33" s="143" t="s">
        <v>133</v>
      </c>
      <c r="C33" s="88"/>
      <c r="D33" s="136"/>
      <c r="E33" s="137"/>
      <c r="F33" s="93"/>
    </row>
    <row r="34" spans="1:6" ht="14.25" x14ac:dyDescent="0.2">
      <c r="A34" s="85"/>
      <c r="B34" s="153"/>
      <c r="C34" s="88">
        <v>1</v>
      </c>
      <c r="D34" s="140" t="s">
        <v>8</v>
      </c>
      <c r="E34" s="92"/>
      <c r="F34" s="93">
        <f>C34*E34</f>
        <v>0</v>
      </c>
    </row>
    <row r="35" spans="1:6" x14ac:dyDescent="0.2">
      <c r="A35" s="94"/>
      <c r="B35" s="154"/>
      <c r="C35" s="155"/>
      <c r="D35" s="144"/>
      <c r="E35" s="156"/>
      <c r="F35" s="78"/>
    </row>
    <row r="36" spans="1:6" x14ac:dyDescent="0.2">
      <c r="A36" s="112"/>
      <c r="B36" s="21"/>
      <c r="C36" s="124"/>
      <c r="D36" s="133"/>
      <c r="E36" s="134"/>
      <c r="F36" s="116"/>
    </row>
    <row r="37" spans="1:6" x14ac:dyDescent="0.2">
      <c r="A37" s="204">
        <f>COUNT($A$7:A36)+1</f>
        <v>7</v>
      </c>
      <c r="B37" s="135" t="s">
        <v>148</v>
      </c>
      <c r="C37" s="88"/>
      <c r="D37" s="136"/>
      <c r="E37" s="137"/>
      <c r="F37" s="93"/>
    </row>
    <row r="38" spans="1:6" x14ac:dyDescent="0.2">
      <c r="A38" s="85"/>
      <c r="B38" s="143" t="s">
        <v>149</v>
      </c>
      <c r="C38" s="88"/>
      <c r="D38" s="136"/>
      <c r="E38" s="137"/>
      <c r="F38" s="137"/>
    </row>
    <row r="39" spans="1:6" x14ac:dyDescent="0.2">
      <c r="A39" s="85"/>
      <c r="B39" s="153"/>
      <c r="C39" s="88"/>
      <c r="D39" s="157">
        <v>0.02</v>
      </c>
      <c r="E39" s="93"/>
      <c r="F39" s="93">
        <f>D39*(SUM(F9:F34))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220</v>
      </c>
      <c r="C42" s="88"/>
      <c r="D42" s="136"/>
      <c r="E42" s="93"/>
      <c r="F42" s="93"/>
    </row>
    <row r="43" spans="1:6" ht="38.25" x14ac:dyDescent="0.2">
      <c r="A43" s="85"/>
      <c r="B43" s="119" t="s">
        <v>221</v>
      </c>
      <c r="C43" s="88"/>
      <c r="D43" s="136"/>
      <c r="E43" s="137"/>
      <c r="F43" s="93"/>
    </row>
    <row r="44" spans="1:6" x14ac:dyDescent="0.2">
      <c r="A44" s="118"/>
      <c r="B44" s="153"/>
      <c r="C44" s="88"/>
      <c r="D44" s="157">
        <v>0.1</v>
      </c>
      <c r="E44" s="137"/>
      <c r="F44" s="93">
        <f>D44*(SUM(F9:F34))</f>
        <v>0</v>
      </c>
    </row>
    <row r="45" spans="1:6" x14ac:dyDescent="0.2">
      <c r="A45" s="209"/>
      <c r="B45" s="154"/>
      <c r="C45" s="155"/>
      <c r="D45" s="144"/>
      <c r="E45" s="78"/>
      <c r="F45" s="78"/>
    </row>
    <row r="46" spans="1:6" x14ac:dyDescent="0.2">
      <c r="A46" s="131"/>
      <c r="B46" s="160" t="s">
        <v>153</v>
      </c>
      <c r="C46" s="161"/>
      <c r="D46" s="162"/>
      <c r="E46" s="132" t="s">
        <v>12</v>
      </c>
      <c r="F46" s="63">
        <f>SUM(F9:F45)</f>
        <v>0</v>
      </c>
    </row>
  </sheetData>
  <sheetProtection algorithmName="SHA-512" hashValue="o+yUHYt9czSpNFy0pX/uNncMcG4fwFA9NbG5aRDwP1YQoYnRF3g+Sdqxiw+8Jt71NywIcfDIGgxnD/QsTy5hbw==" saltValue="bEqypJcxtFnly1Gi/A1SA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0" zoomScaleNormal="100" zoomScaleSheetLayoutView="100" workbookViewId="0">
      <selection activeCell="E44" sqref="E4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129</v>
      </c>
      <c r="B3" s="36" t="s">
        <v>395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12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85"/>
      <c r="B16" s="139"/>
      <c r="C16" s="32"/>
      <c r="D16" s="136"/>
      <c r="E16" s="93"/>
      <c r="F16" s="93"/>
    </row>
    <row r="17" spans="1:6" x14ac:dyDescent="0.2">
      <c r="A17" s="204">
        <f>COUNT($A$7:A16)+1</f>
        <v>3</v>
      </c>
      <c r="B17" s="135" t="s">
        <v>203</v>
      </c>
      <c r="C17" s="32"/>
      <c r="D17" s="136"/>
      <c r="E17" s="93"/>
      <c r="F17" s="93"/>
    </row>
    <row r="18" spans="1:6" x14ac:dyDescent="0.2">
      <c r="A18" s="85"/>
      <c r="B18" s="143" t="s">
        <v>204</v>
      </c>
      <c r="C18" s="32"/>
      <c r="D18" s="136"/>
      <c r="E18" s="93"/>
      <c r="F18" s="93"/>
    </row>
    <row r="19" spans="1:6" x14ac:dyDescent="0.2">
      <c r="A19" s="85"/>
      <c r="B19" s="139" t="s">
        <v>205</v>
      </c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COUNT($A$7:A21)+1</f>
        <v>4</v>
      </c>
      <c r="B22" s="135" t="s">
        <v>679</v>
      </c>
      <c r="C22" s="32"/>
      <c r="D22" s="136"/>
      <c r="E22" s="93"/>
      <c r="F22" s="93"/>
    </row>
    <row r="23" spans="1:6" x14ac:dyDescent="0.2">
      <c r="A23" s="85"/>
      <c r="B23" s="139" t="s">
        <v>680</v>
      </c>
      <c r="C23" s="32"/>
      <c r="D23" s="136"/>
      <c r="E23" s="93"/>
      <c r="F23" s="93"/>
    </row>
    <row r="24" spans="1:6" x14ac:dyDescent="0.2">
      <c r="A24" s="85"/>
      <c r="B24" s="139"/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1"/>
      <c r="C26" s="97"/>
      <c r="D26" s="133"/>
      <c r="E26" s="116"/>
      <c r="F26" s="134"/>
    </row>
    <row r="27" spans="1:6" x14ac:dyDescent="0.2">
      <c r="A27" s="204">
        <f>COUNT($A$7:A26)+1</f>
        <v>5</v>
      </c>
      <c r="B27" s="135" t="s">
        <v>210</v>
      </c>
      <c r="C27" s="32"/>
      <c r="D27" s="136"/>
      <c r="E27" s="93"/>
      <c r="F27" s="137"/>
    </row>
    <row r="28" spans="1:6" ht="25.5" x14ac:dyDescent="0.2">
      <c r="A28" s="85"/>
      <c r="B28" s="143" t="s">
        <v>211</v>
      </c>
      <c r="C28" s="32"/>
      <c r="D28" s="136"/>
      <c r="E28" s="137"/>
      <c r="F28" s="137"/>
    </row>
    <row r="29" spans="1:6" x14ac:dyDescent="0.2">
      <c r="A29" s="85"/>
      <c r="B29" s="139" t="s">
        <v>389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225</v>
      </c>
      <c r="C32" s="32"/>
      <c r="D32" s="136"/>
      <c r="E32" s="137"/>
      <c r="F32" s="137"/>
    </row>
    <row r="33" spans="1:6" ht="38.25" x14ac:dyDescent="0.2">
      <c r="A33" s="85"/>
      <c r="B33" s="143" t="s">
        <v>224</v>
      </c>
      <c r="C33" s="32"/>
      <c r="D33" s="136"/>
      <c r="E33" s="137"/>
      <c r="F33" s="137"/>
    </row>
    <row r="34" spans="1:6" x14ac:dyDescent="0.2">
      <c r="A34" s="85"/>
      <c r="B34" s="139" t="s">
        <v>223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02"/>
      <c r="C36" s="97"/>
      <c r="D36" s="133"/>
      <c r="E36" s="116"/>
      <c r="F36" s="116"/>
    </row>
    <row r="37" spans="1:6" x14ac:dyDescent="0.2">
      <c r="A37" s="204">
        <f>COUNT($A$7:A36)+1</f>
        <v>7</v>
      </c>
      <c r="B37" s="135" t="s">
        <v>212</v>
      </c>
      <c r="C37" s="32"/>
      <c r="D37" s="136"/>
      <c r="E37" s="137"/>
      <c r="F37" s="137"/>
    </row>
    <row r="38" spans="1:6" ht="25.5" x14ac:dyDescent="0.2">
      <c r="A38" s="85"/>
      <c r="B38" s="143" t="s">
        <v>213</v>
      </c>
      <c r="C38" s="32"/>
      <c r="D38" s="136"/>
      <c r="E38" s="137"/>
      <c r="F38" s="137"/>
    </row>
    <row r="39" spans="1:6" x14ac:dyDescent="0.2">
      <c r="A39" s="85"/>
      <c r="B39" s="153" t="s">
        <v>214</v>
      </c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147</v>
      </c>
      <c r="C42" s="88"/>
      <c r="D42" s="136"/>
      <c r="E42" s="137"/>
      <c r="F42" s="93"/>
    </row>
    <row r="43" spans="1:6" ht="25.5" x14ac:dyDescent="0.2">
      <c r="A43" s="85"/>
      <c r="B43" s="143" t="s">
        <v>133</v>
      </c>
      <c r="C43" s="88"/>
      <c r="D43" s="136"/>
      <c r="E43" s="137"/>
      <c r="F43" s="93"/>
    </row>
    <row r="44" spans="1:6" ht="14.25" x14ac:dyDescent="0.2">
      <c r="A44" s="85"/>
      <c r="B44" s="153"/>
      <c r="C44" s="88">
        <v>12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54"/>
      <c r="C45" s="155"/>
      <c r="D45" s="144"/>
      <c r="E45" s="156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COUNT($A$7:A45)+1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D49*(SUM(F9:F44))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SUM(F9:F50)</f>
        <v>0</v>
      </c>
    </row>
  </sheetData>
  <sheetProtection algorithmName="SHA-512" hashValue="mwr3Bjl1y60wbCGYxdFxexwYAUeWuqCKf8NR+kGL1nvrWm3jdDKUIJ6eNl6rYm9q4Gx3huFWD1XJ8acdf3WVoQ==" saltValue="FGCpTSEbk3XCCnJDSVtKc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showGridLines="0" topLeftCell="A10" zoomScaleNormal="100" zoomScaleSheetLayoutView="85" workbookViewId="0">
      <selection activeCell="E14" sqref="E1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130</v>
      </c>
      <c r="B3" s="36" t="s">
        <v>396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3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85"/>
      <c r="B16" s="139"/>
      <c r="C16" s="32"/>
      <c r="D16" s="136"/>
      <c r="E16" s="93"/>
      <c r="F16" s="93"/>
    </row>
    <row r="17" spans="1:6" x14ac:dyDescent="0.2">
      <c r="A17" s="204">
        <f>COUNT($A$7:A16)+1</f>
        <v>3</v>
      </c>
      <c r="B17" s="135" t="s">
        <v>681</v>
      </c>
      <c r="C17" s="32"/>
      <c r="D17" s="136"/>
      <c r="E17" s="93"/>
      <c r="F17" s="93"/>
    </row>
    <row r="18" spans="1:6" x14ac:dyDescent="0.2">
      <c r="A18" s="85"/>
      <c r="B18" s="153" t="s">
        <v>682</v>
      </c>
      <c r="C18" s="32"/>
      <c r="D18" s="136"/>
      <c r="E18" s="93"/>
      <c r="F18" s="93"/>
    </row>
    <row r="19" spans="1:6" x14ac:dyDescent="0.2">
      <c r="A19" s="85"/>
      <c r="B19" s="139"/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85"/>
      <c r="B20" s="139"/>
      <c r="C20" s="32"/>
      <c r="D20" s="136"/>
      <c r="E20" s="93"/>
      <c r="F20" s="93"/>
    </row>
    <row r="21" spans="1:6" x14ac:dyDescent="0.2">
      <c r="A21" s="112"/>
      <c r="B21" s="21"/>
      <c r="C21" s="97"/>
      <c r="D21" s="133"/>
      <c r="E21" s="116"/>
      <c r="F21" s="134"/>
    </row>
    <row r="22" spans="1:6" x14ac:dyDescent="0.2">
      <c r="A22" s="204">
        <f>COUNT($A$7:A21)+1</f>
        <v>4</v>
      </c>
      <c r="B22" s="135" t="s">
        <v>210</v>
      </c>
      <c r="C22" s="32"/>
      <c r="D22" s="136"/>
      <c r="E22" s="93"/>
      <c r="F22" s="137"/>
    </row>
    <row r="23" spans="1:6" ht="25.5" x14ac:dyDescent="0.2">
      <c r="A23" s="85"/>
      <c r="B23" s="143" t="s">
        <v>211</v>
      </c>
      <c r="C23" s="32"/>
      <c r="D23" s="136"/>
      <c r="E23" s="137"/>
      <c r="F23" s="137"/>
    </row>
    <row r="24" spans="1:6" x14ac:dyDescent="0.2">
      <c r="A24" s="85"/>
      <c r="B24" s="139" t="s">
        <v>389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COUNT($A$7:A26)+1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COUNT($A$7:A35)+1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3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220</v>
      </c>
      <c r="C42" s="88"/>
      <c r="D42" s="136"/>
      <c r="E42" s="93"/>
      <c r="F42" s="93"/>
    </row>
    <row r="43" spans="1:6" ht="38.25" x14ac:dyDescent="0.2">
      <c r="A43" s="85"/>
      <c r="B43" s="119" t="s">
        <v>221</v>
      </c>
      <c r="C43" s="88"/>
      <c r="D43" s="136"/>
      <c r="E43" s="137"/>
      <c r="F43" s="93"/>
    </row>
    <row r="44" spans="1:6" x14ac:dyDescent="0.2">
      <c r="A44" s="118"/>
      <c r="B44" s="153"/>
      <c r="C44" s="88"/>
      <c r="D44" s="157">
        <v>0.1</v>
      </c>
      <c r="E44" s="137"/>
      <c r="F44" s="93">
        <f>D44*(SUM(F9:F39))</f>
        <v>0</v>
      </c>
    </row>
    <row r="45" spans="1:6" x14ac:dyDescent="0.2">
      <c r="A45" s="209"/>
      <c r="B45" s="154"/>
      <c r="C45" s="155"/>
      <c r="D45" s="144"/>
      <c r="E45" s="78"/>
      <c r="F45" s="78"/>
    </row>
    <row r="46" spans="1:6" x14ac:dyDescent="0.2">
      <c r="A46" s="131"/>
      <c r="B46" s="160" t="s">
        <v>153</v>
      </c>
      <c r="C46" s="161"/>
      <c r="D46" s="162"/>
      <c r="E46" s="132" t="s">
        <v>12</v>
      </c>
      <c r="F46" s="63">
        <f>SUM(F9:F45)</f>
        <v>0</v>
      </c>
    </row>
  </sheetData>
  <sheetProtection algorithmName="SHA-512" hashValue="3iknBqHUIjruOotHyNXGzqPee1u8Ae9ykQ5uwST3f4yJw5oLilNqkNwwOYOxL4gBah51OB7oxeXc6wPVxXc/Ig==" saltValue="B9lNRpa8sKKr4IqtkydS7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2"/>
  <sheetViews>
    <sheetView showGridLines="0" topLeftCell="A10" zoomScaleNormal="100" zoomScaleSheetLayoutView="100" workbookViewId="0">
      <selection activeCell="E15" sqref="E15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131</v>
      </c>
      <c r="B3" s="36" t="s">
        <v>400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136</v>
      </c>
      <c r="C7" s="240"/>
      <c r="D7" s="196"/>
      <c r="E7" s="197"/>
      <c r="F7" s="197"/>
    </row>
    <row r="8" spans="1:6" ht="25.5" x14ac:dyDescent="0.2">
      <c r="A8" s="85"/>
      <c r="B8" s="138" t="s">
        <v>137</v>
      </c>
      <c r="C8" s="88"/>
      <c r="D8" s="136"/>
      <c r="E8" s="137"/>
      <c r="F8" s="137"/>
    </row>
    <row r="9" spans="1:6" ht="14.25" x14ac:dyDescent="0.2">
      <c r="A9" s="85"/>
      <c r="B9" s="139" t="s">
        <v>194</v>
      </c>
      <c r="C9" s="32">
        <v>10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390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 t="s">
        <v>209</v>
      </c>
      <c r="C15" s="32">
        <v>2</v>
      </c>
      <c r="D15" s="136" t="s">
        <v>1</v>
      </c>
      <c r="E15" s="92"/>
      <c r="F15" s="93">
        <f>C15*E15</f>
        <v>0</v>
      </c>
    </row>
    <row r="16" spans="1:6" x14ac:dyDescent="0.2">
      <c r="A16" s="94"/>
      <c r="B16" s="141"/>
      <c r="C16" s="33"/>
      <c r="D16" s="144"/>
      <c r="E16" s="78"/>
      <c r="F16" s="78"/>
    </row>
    <row r="17" spans="1:6" x14ac:dyDescent="0.2">
      <c r="A17" s="112"/>
      <c r="B17" s="21"/>
      <c r="C17" s="97"/>
      <c r="D17" s="133"/>
      <c r="E17" s="116"/>
      <c r="F17" s="134"/>
    </row>
    <row r="18" spans="1:6" x14ac:dyDescent="0.2">
      <c r="A18" s="204">
        <f>COUNT($A$7:A17)+1</f>
        <v>3</v>
      </c>
      <c r="B18" s="135" t="s">
        <v>399</v>
      </c>
      <c r="C18" s="32"/>
      <c r="D18" s="136"/>
      <c r="E18" s="93"/>
      <c r="F18" s="137"/>
    </row>
    <row r="19" spans="1:6" x14ac:dyDescent="0.2">
      <c r="A19" s="85"/>
      <c r="B19" s="143" t="s">
        <v>398</v>
      </c>
      <c r="C19" s="32"/>
      <c r="D19" s="136"/>
      <c r="E19" s="137"/>
      <c r="F19" s="137"/>
    </row>
    <row r="20" spans="1:6" x14ac:dyDescent="0.2">
      <c r="A20" s="85"/>
      <c r="B20" s="139" t="s">
        <v>397</v>
      </c>
      <c r="C20" s="32">
        <v>1</v>
      </c>
      <c r="D20" s="136" t="s">
        <v>1</v>
      </c>
      <c r="E20" s="92"/>
      <c r="F20" s="93">
        <f>C20*E20</f>
        <v>0</v>
      </c>
    </row>
    <row r="21" spans="1:6" x14ac:dyDescent="0.2">
      <c r="A21" s="94"/>
      <c r="B21" s="141"/>
      <c r="C21" s="33"/>
      <c r="D21" s="144"/>
      <c r="E21" s="78"/>
      <c r="F21" s="78"/>
    </row>
    <row r="22" spans="1:6" x14ac:dyDescent="0.2">
      <c r="A22" s="85"/>
      <c r="B22" s="139"/>
      <c r="C22" s="32"/>
      <c r="D22" s="136"/>
      <c r="E22" s="93"/>
      <c r="F22" s="93"/>
    </row>
    <row r="23" spans="1:6" x14ac:dyDescent="0.2">
      <c r="A23" s="204">
        <f>COUNT($A$7:A22)+1</f>
        <v>4</v>
      </c>
      <c r="B23" s="135" t="s">
        <v>203</v>
      </c>
      <c r="C23" s="32"/>
      <c r="D23" s="136"/>
      <c r="E23" s="93"/>
      <c r="F23" s="93"/>
    </row>
    <row r="24" spans="1:6" x14ac:dyDescent="0.2">
      <c r="A24" s="85"/>
      <c r="B24" s="143" t="s">
        <v>204</v>
      </c>
      <c r="C24" s="32"/>
      <c r="D24" s="136"/>
      <c r="E24" s="93"/>
      <c r="F24" s="93"/>
    </row>
    <row r="25" spans="1:6" x14ac:dyDescent="0.2">
      <c r="A25" s="85"/>
      <c r="B25" s="139" t="s">
        <v>683</v>
      </c>
      <c r="C25" s="32">
        <v>1</v>
      </c>
      <c r="D25" s="136" t="s">
        <v>1</v>
      </c>
      <c r="E25" s="92"/>
      <c r="F25" s="93">
        <f>C25*E25</f>
        <v>0</v>
      </c>
    </row>
    <row r="26" spans="1:6" x14ac:dyDescent="0.2">
      <c r="A26" s="94"/>
      <c r="B26" s="141"/>
      <c r="C26" s="33"/>
      <c r="D26" s="144"/>
      <c r="E26" s="78"/>
      <c r="F26" s="78"/>
    </row>
    <row r="27" spans="1:6" x14ac:dyDescent="0.2">
      <c r="A27" s="85"/>
      <c r="B27" s="139"/>
      <c r="C27" s="32"/>
      <c r="D27" s="136"/>
      <c r="E27" s="93"/>
      <c r="F27" s="93"/>
    </row>
    <row r="28" spans="1:6" x14ac:dyDescent="0.2">
      <c r="A28" s="204">
        <f>COUNT($A$7:A27)+1</f>
        <v>5</v>
      </c>
      <c r="B28" s="135" t="s">
        <v>679</v>
      </c>
      <c r="C28" s="32"/>
      <c r="D28" s="136"/>
      <c r="E28" s="93"/>
      <c r="F28" s="93"/>
    </row>
    <row r="29" spans="1:6" x14ac:dyDescent="0.2">
      <c r="A29" s="85"/>
      <c r="B29" s="139" t="s">
        <v>684</v>
      </c>
      <c r="C29" s="32"/>
      <c r="D29" s="136"/>
      <c r="E29" s="93"/>
      <c r="F29" s="93"/>
    </row>
    <row r="30" spans="1:6" x14ac:dyDescent="0.2">
      <c r="A30" s="85"/>
      <c r="B30" s="139"/>
      <c r="C30" s="32">
        <v>1</v>
      </c>
      <c r="D30" s="136" t="s">
        <v>1</v>
      </c>
      <c r="E30" s="92"/>
      <c r="F30" s="93">
        <f>C30*E30</f>
        <v>0</v>
      </c>
    </row>
    <row r="31" spans="1:6" x14ac:dyDescent="0.2">
      <c r="A31" s="85"/>
      <c r="B31" s="139"/>
      <c r="C31" s="32"/>
      <c r="D31" s="136"/>
      <c r="E31" s="93"/>
      <c r="F31" s="93"/>
    </row>
    <row r="32" spans="1:6" x14ac:dyDescent="0.2">
      <c r="A32" s="112"/>
      <c r="B32" s="202"/>
      <c r="C32" s="97"/>
      <c r="D32" s="133"/>
      <c r="E32" s="116"/>
      <c r="F32" s="116"/>
    </row>
    <row r="33" spans="1:6" x14ac:dyDescent="0.2">
      <c r="A33" s="204">
        <f>COUNT($A$7:A32)+1</f>
        <v>6</v>
      </c>
      <c r="B33" s="135" t="s">
        <v>225</v>
      </c>
      <c r="C33" s="32"/>
      <c r="D33" s="136"/>
      <c r="E33" s="137"/>
      <c r="F33" s="137"/>
    </row>
    <row r="34" spans="1:6" ht="38.25" x14ac:dyDescent="0.2">
      <c r="A34" s="85"/>
      <c r="B34" s="143" t="s">
        <v>224</v>
      </c>
      <c r="C34" s="32"/>
      <c r="D34" s="136"/>
      <c r="E34" s="137"/>
      <c r="F34" s="137"/>
    </row>
    <row r="35" spans="1:6" x14ac:dyDescent="0.2">
      <c r="A35" s="85"/>
      <c r="B35" s="139" t="s">
        <v>197</v>
      </c>
      <c r="C35" s="32">
        <v>1</v>
      </c>
      <c r="D35" s="136" t="s">
        <v>1</v>
      </c>
      <c r="E35" s="92"/>
      <c r="F35" s="93">
        <f>C35*E35</f>
        <v>0</v>
      </c>
    </row>
    <row r="36" spans="1:6" x14ac:dyDescent="0.2">
      <c r="A36" s="94"/>
      <c r="B36" s="141"/>
      <c r="C36" s="33"/>
      <c r="D36" s="144"/>
      <c r="E36" s="78"/>
      <c r="F36" s="78"/>
    </row>
    <row r="37" spans="1:6" x14ac:dyDescent="0.2">
      <c r="A37" s="112"/>
      <c r="B37" s="202"/>
      <c r="C37" s="97"/>
      <c r="D37" s="133"/>
      <c r="E37" s="116"/>
      <c r="F37" s="116"/>
    </row>
    <row r="38" spans="1:6" x14ac:dyDescent="0.2">
      <c r="A38" s="204">
        <f>COUNT($A$7:A37)+1</f>
        <v>7</v>
      </c>
      <c r="B38" s="135" t="s">
        <v>212</v>
      </c>
      <c r="C38" s="32"/>
      <c r="D38" s="136"/>
      <c r="E38" s="137"/>
      <c r="F38" s="137"/>
    </row>
    <row r="39" spans="1:6" ht="25.5" x14ac:dyDescent="0.2">
      <c r="A39" s="85"/>
      <c r="B39" s="143" t="s">
        <v>213</v>
      </c>
      <c r="C39" s="32"/>
      <c r="D39" s="136"/>
      <c r="E39" s="137"/>
      <c r="F39" s="137"/>
    </row>
    <row r="40" spans="1:6" x14ac:dyDescent="0.2">
      <c r="A40" s="85"/>
      <c r="B40" s="153" t="s">
        <v>214</v>
      </c>
      <c r="C40" s="32">
        <v>1</v>
      </c>
      <c r="D40" s="136" t="s">
        <v>1</v>
      </c>
      <c r="E40" s="92"/>
      <c r="F40" s="93">
        <f>C40*E40</f>
        <v>0</v>
      </c>
    </row>
    <row r="41" spans="1:6" x14ac:dyDescent="0.2">
      <c r="A41" s="94"/>
      <c r="B41" s="154"/>
      <c r="C41" s="33"/>
      <c r="D41" s="144"/>
      <c r="E41" s="78"/>
      <c r="F41" s="78"/>
    </row>
    <row r="42" spans="1:6" x14ac:dyDescent="0.2">
      <c r="A42" s="112"/>
      <c r="B42" s="21"/>
      <c r="C42" s="124"/>
      <c r="D42" s="133"/>
      <c r="E42" s="116"/>
      <c r="F42" s="116"/>
    </row>
    <row r="43" spans="1:6" x14ac:dyDescent="0.2">
      <c r="A43" s="204">
        <f>COUNT($A$7:A41)+1</f>
        <v>8</v>
      </c>
      <c r="B43" s="135" t="s">
        <v>147</v>
      </c>
      <c r="C43" s="88"/>
      <c r="D43" s="136"/>
      <c r="E43" s="137"/>
      <c r="F43" s="93"/>
    </row>
    <row r="44" spans="1:6" ht="25.5" x14ac:dyDescent="0.2">
      <c r="A44" s="85"/>
      <c r="B44" s="143" t="s">
        <v>133</v>
      </c>
      <c r="C44" s="88"/>
      <c r="D44" s="136"/>
      <c r="E44" s="137"/>
      <c r="F44" s="93"/>
    </row>
    <row r="45" spans="1:6" ht="14.25" x14ac:dyDescent="0.2">
      <c r="A45" s="85"/>
      <c r="B45" s="153"/>
      <c r="C45" s="88">
        <v>10</v>
      </c>
      <c r="D45" s="140" t="s">
        <v>8</v>
      </c>
      <c r="E45" s="92"/>
      <c r="F45" s="93">
        <f>C45*E45</f>
        <v>0</v>
      </c>
    </row>
    <row r="46" spans="1:6" x14ac:dyDescent="0.2">
      <c r="A46" s="94"/>
      <c r="B46" s="154"/>
      <c r="C46" s="155"/>
      <c r="D46" s="144"/>
      <c r="E46" s="156"/>
      <c r="F46" s="78"/>
    </row>
    <row r="47" spans="1:6" x14ac:dyDescent="0.2">
      <c r="A47" s="112"/>
      <c r="B47" s="21"/>
      <c r="C47" s="124"/>
      <c r="D47" s="133"/>
      <c r="E47" s="116"/>
      <c r="F47" s="116"/>
    </row>
    <row r="48" spans="1:6" x14ac:dyDescent="0.2">
      <c r="A48" s="204">
        <f>COUNT($A$7:A46)+1</f>
        <v>9</v>
      </c>
      <c r="B48" s="135" t="s">
        <v>220</v>
      </c>
      <c r="C48" s="88"/>
      <c r="D48" s="136"/>
      <c r="E48" s="93"/>
      <c r="F48" s="93"/>
    </row>
    <row r="49" spans="1:6" ht="38.25" x14ac:dyDescent="0.2">
      <c r="A49" s="85"/>
      <c r="B49" s="119" t="s">
        <v>221</v>
      </c>
      <c r="C49" s="88"/>
      <c r="D49" s="136"/>
      <c r="E49" s="137"/>
      <c r="F49" s="93"/>
    </row>
    <row r="50" spans="1:6" x14ac:dyDescent="0.2">
      <c r="A50" s="118"/>
      <c r="B50" s="153"/>
      <c r="C50" s="88"/>
      <c r="D50" s="157">
        <v>0.1</v>
      </c>
      <c r="E50" s="137"/>
      <c r="F50" s="93">
        <f>D50*(SUM(F9:F45))</f>
        <v>0</v>
      </c>
    </row>
    <row r="51" spans="1:6" x14ac:dyDescent="0.2">
      <c r="A51" s="209"/>
      <c r="B51" s="154"/>
      <c r="C51" s="155"/>
      <c r="D51" s="144"/>
      <c r="E51" s="78"/>
      <c r="F51" s="78"/>
    </row>
    <row r="52" spans="1:6" x14ac:dyDescent="0.2">
      <c r="A52" s="131"/>
      <c r="B52" s="160" t="s">
        <v>153</v>
      </c>
      <c r="C52" s="161"/>
      <c r="D52" s="162"/>
      <c r="E52" s="132" t="s">
        <v>12</v>
      </c>
      <c r="F52" s="63">
        <f>SUM(F9:F51)</f>
        <v>0</v>
      </c>
    </row>
  </sheetData>
  <sheetProtection algorithmName="SHA-512" hashValue="yTyJvgKEEr04G63eLvTK+FJxqfxUwT7xY8sJsDMH2cB+/4z8j+1ZLBJTLhVKMozMAiDoMIznVlftvBSifO5vGw==" saltValue="sahkZx2GEM7jV/0DimzZW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1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showGridLines="0" topLeftCell="A16" zoomScaleNormal="100" zoomScaleSheetLayoutView="100" workbookViewId="0">
      <selection activeCell="A30" sqref="A30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339</v>
      </c>
      <c r="B3" s="36" t="s">
        <v>401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136</v>
      </c>
      <c r="C7" s="240"/>
      <c r="D7" s="196"/>
      <c r="E7" s="197"/>
      <c r="F7" s="197"/>
    </row>
    <row r="8" spans="1:6" ht="25.5" x14ac:dyDescent="0.2">
      <c r="A8" s="85"/>
      <c r="B8" s="138" t="s">
        <v>137</v>
      </c>
      <c r="C8" s="88"/>
      <c r="D8" s="136"/>
      <c r="E8" s="137"/>
      <c r="F8" s="137"/>
    </row>
    <row r="9" spans="1:6" ht="14.25" x14ac:dyDescent="0.2">
      <c r="A9" s="85"/>
      <c r="B9" s="139" t="s">
        <v>194</v>
      </c>
      <c r="C9" s="32">
        <v>3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390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 t="s">
        <v>209</v>
      </c>
      <c r="C15" s="32">
        <v>2</v>
      </c>
      <c r="D15" s="136" t="s">
        <v>1</v>
      </c>
      <c r="E15" s="92"/>
      <c r="F15" s="93">
        <f>C15*E15</f>
        <v>0</v>
      </c>
    </row>
    <row r="16" spans="1:6" x14ac:dyDescent="0.2">
      <c r="A16" s="94"/>
      <c r="B16" s="141"/>
      <c r="C16" s="33"/>
      <c r="D16" s="144"/>
      <c r="E16" s="78"/>
      <c r="F16" s="78"/>
    </row>
    <row r="17" spans="1:6" x14ac:dyDescent="0.2">
      <c r="A17" s="112"/>
      <c r="B17" s="21"/>
      <c r="C17" s="97"/>
      <c r="D17" s="133"/>
      <c r="E17" s="116"/>
      <c r="F17" s="134"/>
    </row>
    <row r="18" spans="1:6" x14ac:dyDescent="0.2">
      <c r="A18" s="204">
        <f>COUNT($A$7:A17)+1</f>
        <v>3</v>
      </c>
      <c r="B18" s="135" t="s">
        <v>399</v>
      </c>
      <c r="C18" s="32"/>
      <c r="D18" s="136"/>
      <c r="E18" s="93"/>
      <c r="F18" s="137"/>
    </row>
    <row r="19" spans="1:6" x14ac:dyDescent="0.2">
      <c r="A19" s="85"/>
      <c r="B19" s="143" t="s">
        <v>398</v>
      </c>
      <c r="C19" s="32"/>
      <c r="D19" s="136"/>
      <c r="E19" s="137"/>
      <c r="F19" s="137"/>
    </row>
    <row r="20" spans="1:6" x14ac:dyDescent="0.2">
      <c r="A20" s="85"/>
      <c r="B20" s="139" t="s">
        <v>397</v>
      </c>
      <c r="C20" s="32">
        <v>1</v>
      </c>
      <c r="D20" s="136" t="s">
        <v>1</v>
      </c>
      <c r="E20" s="92"/>
      <c r="F20" s="93">
        <f>C20*E20</f>
        <v>0</v>
      </c>
    </row>
    <row r="21" spans="1:6" x14ac:dyDescent="0.2">
      <c r="A21" s="94"/>
      <c r="B21" s="141"/>
      <c r="C21" s="33"/>
      <c r="D21" s="144"/>
      <c r="E21" s="78"/>
      <c r="F21" s="78"/>
    </row>
    <row r="22" spans="1:6" x14ac:dyDescent="0.2">
      <c r="A22" s="85"/>
      <c r="B22" s="139"/>
      <c r="C22" s="32"/>
      <c r="D22" s="136"/>
      <c r="E22" s="93"/>
      <c r="F22" s="93"/>
    </row>
    <row r="23" spans="1:6" x14ac:dyDescent="0.2">
      <c r="A23" s="204">
        <f>COUNT($A$7:A22)+1</f>
        <v>4</v>
      </c>
      <c r="B23" s="135" t="s">
        <v>679</v>
      </c>
      <c r="C23" s="32"/>
      <c r="D23" s="136"/>
      <c r="E23" s="93"/>
      <c r="F23" s="93"/>
    </row>
    <row r="24" spans="1:6" x14ac:dyDescent="0.2">
      <c r="A24" s="85"/>
      <c r="B24" s="139" t="s">
        <v>685</v>
      </c>
      <c r="C24" s="32"/>
      <c r="D24" s="136"/>
      <c r="E24" s="93"/>
      <c r="F24" s="93"/>
    </row>
    <row r="25" spans="1:6" x14ac:dyDescent="0.2">
      <c r="A25" s="85"/>
      <c r="B25" s="139"/>
      <c r="C25" s="32">
        <v>1</v>
      </c>
      <c r="D25" s="136" t="s">
        <v>1</v>
      </c>
      <c r="E25" s="92"/>
      <c r="F25" s="93">
        <f>C25*E25</f>
        <v>0</v>
      </c>
    </row>
    <row r="26" spans="1:6" x14ac:dyDescent="0.2">
      <c r="A26" s="85"/>
      <c r="B26" s="139"/>
      <c r="C26" s="32"/>
      <c r="D26" s="136"/>
      <c r="E26" s="93"/>
      <c r="F26" s="93"/>
    </row>
    <row r="27" spans="1:6" x14ac:dyDescent="0.2">
      <c r="A27" s="112"/>
      <c r="B27" s="202"/>
      <c r="C27" s="97"/>
      <c r="D27" s="133"/>
      <c r="E27" s="116"/>
      <c r="F27" s="116"/>
    </row>
    <row r="28" spans="1:6" x14ac:dyDescent="0.2">
      <c r="A28" s="204">
        <f>COUNT($A$7:A27)+1</f>
        <v>5</v>
      </c>
      <c r="B28" s="135" t="s">
        <v>225</v>
      </c>
      <c r="C28" s="32"/>
      <c r="D28" s="136"/>
      <c r="E28" s="137"/>
      <c r="F28" s="137"/>
    </row>
    <row r="29" spans="1:6" ht="38.25" x14ac:dyDescent="0.2">
      <c r="A29" s="85"/>
      <c r="B29" s="143" t="s">
        <v>224</v>
      </c>
      <c r="C29" s="32"/>
      <c r="D29" s="136"/>
      <c r="E29" s="137"/>
      <c r="F29" s="137"/>
    </row>
    <row r="30" spans="1:6" x14ac:dyDescent="0.2">
      <c r="A30" s="85"/>
      <c r="B30" s="139" t="s">
        <v>197</v>
      </c>
      <c r="C30" s="32">
        <v>1</v>
      </c>
      <c r="D30" s="136" t="s">
        <v>1</v>
      </c>
      <c r="E30" s="92"/>
      <c r="F30" s="93">
        <f>C30*E30</f>
        <v>0</v>
      </c>
    </row>
    <row r="31" spans="1:6" x14ac:dyDescent="0.2">
      <c r="A31" s="94"/>
      <c r="B31" s="141"/>
      <c r="C31" s="33"/>
      <c r="D31" s="144"/>
      <c r="E31" s="78"/>
      <c r="F31" s="78"/>
    </row>
    <row r="32" spans="1:6" x14ac:dyDescent="0.2">
      <c r="A32" s="112"/>
      <c r="B32" s="202"/>
      <c r="C32" s="97"/>
      <c r="D32" s="133"/>
      <c r="E32" s="116"/>
      <c r="F32" s="116"/>
    </row>
    <row r="33" spans="1:6" x14ac:dyDescent="0.2">
      <c r="A33" s="204">
        <f>COUNT($A$7:A32)+1</f>
        <v>6</v>
      </c>
      <c r="B33" s="135" t="s">
        <v>212</v>
      </c>
      <c r="C33" s="32"/>
      <c r="D33" s="136"/>
      <c r="E33" s="137"/>
      <c r="F33" s="137"/>
    </row>
    <row r="34" spans="1:6" ht="25.5" x14ac:dyDescent="0.2">
      <c r="A34" s="85"/>
      <c r="B34" s="143" t="s">
        <v>213</v>
      </c>
      <c r="C34" s="32"/>
      <c r="D34" s="136"/>
      <c r="E34" s="137"/>
      <c r="F34" s="137"/>
    </row>
    <row r="35" spans="1:6" x14ac:dyDescent="0.2">
      <c r="A35" s="85"/>
      <c r="B35" s="153" t="s">
        <v>214</v>
      </c>
      <c r="C35" s="32">
        <v>1</v>
      </c>
      <c r="D35" s="136" t="s">
        <v>1</v>
      </c>
      <c r="E35" s="92"/>
      <c r="F35" s="93">
        <f>C35*E35</f>
        <v>0</v>
      </c>
    </row>
    <row r="36" spans="1:6" x14ac:dyDescent="0.2">
      <c r="A36" s="94"/>
      <c r="B36" s="154"/>
      <c r="C36" s="33"/>
      <c r="D36" s="144"/>
      <c r="E36" s="78"/>
      <c r="F36" s="78"/>
    </row>
    <row r="37" spans="1:6" x14ac:dyDescent="0.2">
      <c r="A37" s="112"/>
      <c r="B37" s="21"/>
      <c r="C37" s="124"/>
      <c r="D37" s="133"/>
      <c r="E37" s="116"/>
      <c r="F37" s="116"/>
    </row>
    <row r="38" spans="1:6" x14ac:dyDescent="0.2">
      <c r="A38" s="204">
        <f>COUNT($A$7:A36)+1</f>
        <v>7</v>
      </c>
      <c r="B38" s="135" t="s">
        <v>147</v>
      </c>
      <c r="C38" s="88"/>
      <c r="D38" s="136"/>
      <c r="E38" s="137"/>
      <c r="F38" s="93"/>
    </row>
    <row r="39" spans="1:6" ht="25.5" x14ac:dyDescent="0.2">
      <c r="A39" s="85"/>
      <c r="B39" s="143" t="s">
        <v>133</v>
      </c>
      <c r="C39" s="88"/>
      <c r="D39" s="136"/>
      <c r="E39" s="137"/>
      <c r="F39" s="93"/>
    </row>
    <row r="40" spans="1:6" ht="14.25" x14ac:dyDescent="0.2">
      <c r="A40" s="85"/>
      <c r="B40" s="153"/>
      <c r="C40" s="88">
        <v>3</v>
      </c>
      <c r="D40" s="140" t="s">
        <v>8</v>
      </c>
      <c r="E40" s="92"/>
      <c r="F40" s="93">
        <f>C40*E40</f>
        <v>0</v>
      </c>
    </row>
    <row r="41" spans="1:6" x14ac:dyDescent="0.2">
      <c r="A41" s="94"/>
      <c r="B41" s="154"/>
      <c r="C41" s="155"/>
      <c r="D41" s="144"/>
      <c r="E41" s="156"/>
      <c r="F41" s="78"/>
    </row>
    <row r="42" spans="1:6" x14ac:dyDescent="0.2">
      <c r="A42" s="112"/>
      <c r="B42" s="21"/>
      <c r="C42" s="124"/>
      <c r="D42" s="133"/>
      <c r="E42" s="116"/>
      <c r="F42" s="116"/>
    </row>
    <row r="43" spans="1:6" x14ac:dyDescent="0.2">
      <c r="A43" s="204">
        <f>COUNT($A$7:A41)+1</f>
        <v>8</v>
      </c>
      <c r="B43" s="135" t="s">
        <v>220</v>
      </c>
      <c r="C43" s="88"/>
      <c r="D43" s="136"/>
      <c r="E43" s="93"/>
      <c r="F43" s="93"/>
    </row>
    <row r="44" spans="1:6" ht="38.25" x14ac:dyDescent="0.2">
      <c r="A44" s="85"/>
      <c r="B44" s="119" t="s">
        <v>221</v>
      </c>
      <c r="C44" s="88"/>
      <c r="D44" s="136"/>
      <c r="E44" s="137"/>
      <c r="F44" s="93"/>
    </row>
    <row r="45" spans="1:6" x14ac:dyDescent="0.2">
      <c r="A45" s="118"/>
      <c r="B45" s="153"/>
      <c r="C45" s="88"/>
      <c r="D45" s="157">
        <v>0.1</v>
      </c>
      <c r="E45" s="137"/>
      <c r="F45" s="93">
        <f>D45*(SUM(F9:F40))</f>
        <v>0</v>
      </c>
    </row>
    <row r="46" spans="1:6" x14ac:dyDescent="0.2">
      <c r="A46" s="209"/>
      <c r="B46" s="154"/>
      <c r="C46" s="155"/>
      <c r="D46" s="144"/>
      <c r="E46" s="78"/>
      <c r="F46" s="78"/>
    </row>
    <row r="47" spans="1:6" x14ac:dyDescent="0.2">
      <c r="A47" s="131"/>
      <c r="B47" s="160" t="s">
        <v>153</v>
      </c>
      <c r="C47" s="161"/>
      <c r="D47" s="162"/>
      <c r="E47" s="132" t="s">
        <v>12</v>
      </c>
      <c r="F47" s="63">
        <f>SUM(F9:F46)</f>
        <v>0</v>
      </c>
    </row>
  </sheetData>
  <sheetProtection algorithmName="SHA-512" hashValue="uRi6Rc9W/7TU6t5+b6YRYfxBMFAqPdr7lcEwu9x/dlBMLTBIYdF1wBIXiXh8pa9StSBRRYBklab/EWINuMqYYA==" saltValue="HIIgL11Pk72belIeAyZu1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1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0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341</v>
      </c>
      <c r="B3" s="36" t="s">
        <v>402</v>
      </c>
      <c r="C3" s="58"/>
      <c r="D3" s="187"/>
      <c r="E3" s="188"/>
      <c r="F3" s="188"/>
    </row>
    <row r="4" spans="1:6" x14ac:dyDescent="0.2">
      <c r="A4" s="189"/>
      <c r="B4" s="36" t="s">
        <v>392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193</v>
      </c>
      <c r="C9" s="32">
        <v>4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COUNT($A$7:A11)+1</f>
        <v>2</v>
      </c>
      <c r="B12" s="135" t="s">
        <v>142</v>
      </c>
      <c r="C12" s="32"/>
      <c r="D12" s="136"/>
      <c r="E12" s="137"/>
      <c r="F12" s="137"/>
    </row>
    <row r="13" spans="1:6" ht="25.5" x14ac:dyDescent="0.2">
      <c r="A13" s="85"/>
      <c r="B13" s="143" t="s">
        <v>143</v>
      </c>
      <c r="C13" s="32"/>
      <c r="D13" s="136"/>
      <c r="E13" s="137"/>
      <c r="F13" s="137"/>
    </row>
    <row r="14" spans="1:6" x14ac:dyDescent="0.2">
      <c r="A14" s="85"/>
      <c r="B14" s="139" t="s">
        <v>208</v>
      </c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135" t="s">
        <v>210</v>
      </c>
      <c r="C17" s="32"/>
      <c r="D17" s="136"/>
      <c r="E17" s="93"/>
      <c r="F17" s="137"/>
    </row>
    <row r="18" spans="1:6" ht="25.5" x14ac:dyDescent="0.2">
      <c r="A18" s="85"/>
      <c r="B18" s="143" t="s">
        <v>211</v>
      </c>
      <c r="C18" s="32"/>
      <c r="D18" s="136"/>
      <c r="E18" s="137"/>
      <c r="F18" s="137"/>
    </row>
    <row r="19" spans="1:6" x14ac:dyDescent="0.2">
      <c r="A19" s="85"/>
      <c r="B19" s="139" t="s">
        <v>389</v>
      </c>
      <c r="C19" s="32">
        <v>1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COUNT($A$7:A21)+1</f>
        <v>4</v>
      </c>
      <c r="B22" s="135" t="s">
        <v>203</v>
      </c>
      <c r="C22" s="32"/>
      <c r="D22" s="136"/>
      <c r="E22" s="93"/>
      <c r="F22" s="93"/>
    </row>
    <row r="23" spans="1:6" x14ac:dyDescent="0.2">
      <c r="A23" s="85"/>
      <c r="B23" s="143" t="s">
        <v>204</v>
      </c>
      <c r="C23" s="32"/>
      <c r="D23" s="136"/>
      <c r="E23" s="93"/>
      <c r="F23" s="93"/>
    </row>
    <row r="24" spans="1:6" x14ac:dyDescent="0.2">
      <c r="A24" s="85"/>
      <c r="B24" s="139" t="s">
        <v>686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85"/>
      <c r="B26" s="139"/>
      <c r="C26" s="32"/>
      <c r="D26" s="136"/>
      <c r="E26" s="93"/>
      <c r="F26" s="93"/>
    </row>
    <row r="27" spans="1:6" x14ac:dyDescent="0.2">
      <c r="A27" s="204">
        <f>COUNT($A$7:A26)+1</f>
        <v>5</v>
      </c>
      <c r="B27" s="135" t="s">
        <v>679</v>
      </c>
      <c r="C27" s="32"/>
      <c r="D27" s="136"/>
      <c r="E27" s="93"/>
      <c r="F27" s="93"/>
    </row>
    <row r="28" spans="1:6" x14ac:dyDescent="0.2">
      <c r="A28" s="85"/>
      <c r="B28" s="139" t="s">
        <v>685</v>
      </c>
      <c r="C28" s="32"/>
      <c r="D28" s="136"/>
      <c r="E28" s="93"/>
      <c r="F28" s="93"/>
    </row>
    <row r="29" spans="1:6" x14ac:dyDescent="0.2">
      <c r="A29" s="85"/>
      <c r="B29" s="139"/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85"/>
      <c r="B30" s="139"/>
      <c r="C30" s="32"/>
      <c r="D30" s="136"/>
      <c r="E30" s="93"/>
      <c r="F30" s="93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COUNT($A$7:A31)+1</f>
        <v>6</v>
      </c>
      <c r="B32" s="135" t="s">
        <v>225</v>
      </c>
      <c r="C32" s="32"/>
      <c r="D32" s="136"/>
      <c r="E32" s="137"/>
      <c r="F32" s="137"/>
    </row>
    <row r="33" spans="1:6" ht="38.25" x14ac:dyDescent="0.2">
      <c r="A33" s="85"/>
      <c r="B33" s="143" t="s">
        <v>224</v>
      </c>
      <c r="C33" s="32"/>
      <c r="D33" s="136"/>
      <c r="E33" s="137"/>
      <c r="F33" s="137"/>
    </row>
    <row r="34" spans="1:6" x14ac:dyDescent="0.2">
      <c r="A34" s="85"/>
      <c r="B34" s="139" t="s">
        <v>223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02"/>
      <c r="C36" s="97"/>
      <c r="D36" s="133"/>
      <c r="E36" s="116"/>
      <c r="F36" s="116"/>
    </row>
    <row r="37" spans="1:6" x14ac:dyDescent="0.2">
      <c r="A37" s="204">
        <f>COUNT($A$7:A36)+1</f>
        <v>7</v>
      </c>
      <c r="B37" s="135" t="s">
        <v>212</v>
      </c>
      <c r="C37" s="32"/>
      <c r="D37" s="136"/>
      <c r="E37" s="137"/>
      <c r="F37" s="137"/>
    </row>
    <row r="38" spans="1:6" ht="25.5" x14ac:dyDescent="0.2">
      <c r="A38" s="85"/>
      <c r="B38" s="143" t="s">
        <v>213</v>
      </c>
      <c r="C38" s="32"/>
      <c r="D38" s="136"/>
      <c r="E38" s="137"/>
      <c r="F38" s="137"/>
    </row>
    <row r="39" spans="1:6" x14ac:dyDescent="0.2">
      <c r="A39" s="85"/>
      <c r="B39" s="153" t="s">
        <v>214</v>
      </c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COUNT($A$7:A40)+1</f>
        <v>8</v>
      </c>
      <c r="B42" s="135" t="s">
        <v>147</v>
      </c>
      <c r="C42" s="88"/>
      <c r="D42" s="136"/>
      <c r="E42" s="137"/>
      <c r="F42" s="93"/>
    </row>
    <row r="43" spans="1:6" ht="25.5" x14ac:dyDescent="0.2">
      <c r="A43" s="85"/>
      <c r="B43" s="143" t="s">
        <v>133</v>
      </c>
      <c r="C43" s="88"/>
      <c r="D43" s="136"/>
      <c r="E43" s="137"/>
      <c r="F43" s="93"/>
    </row>
    <row r="44" spans="1:6" ht="14.25" x14ac:dyDescent="0.2">
      <c r="A44" s="85"/>
      <c r="B44" s="153"/>
      <c r="C44" s="88">
        <v>4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54"/>
      <c r="C45" s="155"/>
      <c r="D45" s="144"/>
      <c r="E45" s="156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COUNT($A$7:A45)+1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D49*(SUM(F9:F44))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SUM(F9:F50)</f>
        <v>0</v>
      </c>
    </row>
  </sheetData>
  <sheetProtection algorithmName="SHA-512" hashValue="IqRyUyBXtB0Y8+rVcalxk8jiIe1Wf4iGQyynpmMnxtHgVQMjInS9aqdHGgdxAEX7ZCq+750YbAWxJBhv7h1qHg==" saltValue="fGfikl/hxQkG6LmzK4/a+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5"/>
  <sheetViews>
    <sheetView showGridLines="0" topLeftCell="A82" zoomScaleNormal="100" zoomScaleSheetLayoutView="100" workbookViewId="0">
      <selection activeCell="E103" sqref="E103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343</v>
      </c>
      <c r="B3" s="36" t="s">
        <v>406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194</v>
      </c>
      <c r="C9" s="32">
        <v>265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ht="14.25" x14ac:dyDescent="0.2">
      <c r="A12" s="204">
        <f>COUNT($A$6:A11)+1</f>
        <v>2</v>
      </c>
      <c r="B12" s="135" t="s">
        <v>195</v>
      </c>
      <c r="C12" s="32"/>
      <c r="D12" s="136"/>
      <c r="E12" s="137"/>
      <c r="F12" s="137"/>
    </row>
    <row r="13" spans="1:6" ht="14.25" x14ac:dyDescent="0.2">
      <c r="A13" s="85"/>
      <c r="B13" s="143" t="s">
        <v>196</v>
      </c>
      <c r="C13" s="32"/>
      <c r="D13" s="136"/>
      <c r="E13" s="137"/>
      <c r="F13" s="137"/>
    </row>
    <row r="14" spans="1:6" x14ac:dyDescent="0.2">
      <c r="A14" s="85"/>
      <c r="B14" s="139" t="s">
        <v>197</v>
      </c>
      <c r="C14" s="32">
        <v>8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34"/>
      <c r="F16" s="134"/>
    </row>
    <row r="17" spans="1:6" ht="14.25" x14ac:dyDescent="0.2">
      <c r="A17" s="204">
        <f>COUNT($A$6:A16)+1</f>
        <v>3</v>
      </c>
      <c r="B17" s="135" t="s">
        <v>198</v>
      </c>
      <c r="C17" s="32"/>
      <c r="D17" s="136"/>
      <c r="E17" s="137"/>
      <c r="F17" s="137"/>
    </row>
    <row r="18" spans="1:6" ht="14.25" x14ac:dyDescent="0.2">
      <c r="A18" s="85"/>
      <c r="B18" s="143" t="s">
        <v>199</v>
      </c>
      <c r="C18" s="32"/>
      <c r="D18" s="136"/>
      <c r="E18" s="137"/>
      <c r="F18" s="137"/>
    </row>
    <row r="19" spans="1:6" x14ac:dyDescent="0.2">
      <c r="A19" s="85"/>
      <c r="B19" s="139" t="s">
        <v>197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COUNT($A$6:A21)+1</f>
        <v>4</v>
      </c>
      <c r="B22" s="135" t="s">
        <v>399</v>
      </c>
      <c r="C22" s="32"/>
      <c r="D22" s="136"/>
      <c r="E22" s="137"/>
      <c r="F22" s="137"/>
    </row>
    <row r="23" spans="1:6" x14ac:dyDescent="0.2">
      <c r="A23" s="85"/>
      <c r="B23" s="143" t="s">
        <v>398</v>
      </c>
      <c r="C23" s="32"/>
      <c r="D23" s="136"/>
      <c r="E23" s="137"/>
      <c r="F23" s="137"/>
    </row>
    <row r="24" spans="1:6" x14ac:dyDescent="0.2">
      <c r="A24" s="85"/>
      <c r="B24" s="139" t="s">
        <v>404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1"/>
      <c r="C26" s="97"/>
      <c r="D26" s="133"/>
      <c r="E26" s="134"/>
      <c r="F26" s="134"/>
    </row>
    <row r="27" spans="1:6" x14ac:dyDescent="0.2">
      <c r="A27" s="204">
        <f>COUNT($A$6:A24)+1</f>
        <v>5</v>
      </c>
      <c r="B27" s="135" t="s">
        <v>206</v>
      </c>
      <c r="C27" s="32"/>
      <c r="D27" s="136"/>
      <c r="E27" s="137"/>
      <c r="F27" s="137"/>
    </row>
    <row r="28" spans="1:6" x14ac:dyDescent="0.2">
      <c r="A28" s="85"/>
      <c r="B28" s="143" t="s">
        <v>207</v>
      </c>
      <c r="C28" s="32"/>
      <c r="D28" s="136"/>
      <c r="E28" s="137"/>
      <c r="F28" s="137"/>
    </row>
    <row r="29" spans="1:6" x14ac:dyDescent="0.2">
      <c r="A29" s="85"/>
      <c r="B29" s="139" t="s">
        <v>209</v>
      </c>
      <c r="C29" s="32">
        <v>2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COUNT($A$6:A29)+1</f>
        <v>6</v>
      </c>
      <c r="B32" s="135" t="s">
        <v>203</v>
      </c>
      <c r="C32" s="32"/>
      <c r="D32" s="136"/>
      <c r="E32" s="137"/>
      <c r="F32" s="137"/>
    </row>
    <row r="33" spans="1:6" x14ac:dyDescent="0.2">
      <c r="A33" s="85"/>
      <c r="B33" s="143" t="s">
        <v>204</v>
      </c>
      <c r="C33" s="32"/>
      <c r="D33" s="136"/>
      <c r="E33" s="137"/>
      <c r="F33" s="137"/>
    </row>
    <row r="34" spans="1:6" x14ac:dyDescent="0.2">
      <c r="A34" s="85"/>
      <c r="B34" s="139" t="s">
        <v>397</v>
      </c>
      <c r="C34" s="32">
        <v>2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41"/>
      <c r="C35" s="33"/>
      <c r="D35" s="144"/>
      <c r="E35" s="78"/>
      <c r="F35" s="78"/>
    </row>
    <row r="36" spans="1:6" x14ac:dyDescent="0.2">
      <c r="A36" s="112"/>
      <c r="B36" s="21"/>
      <c r="C36" s="97"/>
      <c r="D36" s="133"/>
      <c r="E36" s="134"/>
      <c r="F36" s="134"/>
    </row>
    <row r="37" spans="1:6" x14ac:dyDescent="0.2">
      <c r="A37" s="204">
        <f>COUNT($A$6:A36)+1</f>
        <v>7</v>
      </c>
      <c r="B37" s="135" t="s">
        <v>679</v>
      </c>
      <c r="C37" s="32"/>
      <c r="D37" s="136"/>
      <c r="E37" s="93"/>
      <c r="F37" s="93"/>
    </row>
    <row r="38" spans="1:6" x14ac:dyDescent="0.2">
      <c r="A38" s="85"/>
      <c r="B38" s="139" t="s">
        <v>684</v>
      </c>
      <c r="C38" s="32"/>
      <c r="D38" s="136"/>
      <c r="E38" s="93"/>
      <c r="F38" s="93"/>
    </row>
    <row r="39" spans="1:6" x14ac:dyDescent="0.2">
      <c r="A39" s="85"/>
      <c r="B39" s="139"/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41"/>
      <c r="C40" s="33"/>
      <c r="D40" s="144"/>
      <c r="E40" s="78"/>
      <c r="F40" s="78"/>
    </row>
    <row r="41" spans="1:6" x14ac:dyDescent="0.2">
      <c r="A41" s="112"/>
      <c r="B41" s="21"/>
      <c r="C41" s="97"/>
      <c r="D41" s="133"/>
      <c r="E41" s="134"/>
      <c r="F41" s="134"/>
    </row>
    <row r="42" spans="1:6" x14ac:dyDescent="0.2">
      <c r="A42" s="204">
        <f>COUNT($A$6:A41)+1</f>
        <v>8</v>
      </c>
      <c r="B42" s="135" t="s">
        <v>142</v>
      </c>
      <c r="C42" s="32"/>
      <c r="D42" s="136"/>
      <c r="E42" s="137"/>
      <c r="F42" s="137"/>
    </row>
    <row r="43" spans="1:6" ht="25.5" x14ac:dyDescent="0.2">
      <c r="A43" s="85"/>
      <c r="B43" s="143" t="s">
        <v>143</v>
      </c>
      <c r="C43" s="32"/>
      <c r="D43" s="136"/>
      <c r="E43" s="137"/>
      <c r="F43" s="137"/>
    </row>
    <row r="44" spans="1:6" x14ac:dyDescent="0.2">
      <c r="A44" s="85"/>
      <c r="B44" s="139" t="s">
        <v>209</v>
      </c>
      <c r="C44" s="32">
        <v>45</v>
      </c>
      <c r="D44" s="136" t="s">
        <v>1</v>
      </c>
      <c r="E44" s="92"/>
      <c r="F44" s="93">
        <f>C44*E44</f>
        <v>0</v>
      </c>
    </row>
    <row r="45" spans="1:6" x14ac:dyDescent="0.2">
      <c r="A45" s="85"/>
      <c r="B45" s="139" t="s">
        <v>390</v>
      </c>
      <c r="C45" s="32">
        <v>4</v>
      </c>
      <c r="D45" s="136" t="s">
        <v>1</v>
      </c>
      <c r="E45" s="92"/>
      <c r="F45" s="93">
        <f>C45*E45</f>
        <v>0</v>
      </c>
    </row>
    <row r="46" spans="1:6" x14ac:dyDescent="0.2">
      <c r="A46" s="94"/>
      <c r="B46" s="141"/>
      <c r="C46" s="33"/>
      <c r="D46" s="144"/>
      <c r="E46" s="78"/>
      <c r="F46" s="78"/>
    </row>
    <row r="47" spans="1:6" x14ac:dyDescent="0.2">
      <c r="A47" s="112"/>
      <c r="B47" s="21"/>
      <c r="C47" s="97"/>
      <c r="D47" s="133"/>
      <c r="E47" s="116"/>
      <c r="F47" s="134"/>
    </row>
    <row r="48" spans="1:6" x14ac:dyDescent="0.2">
      <c r="A48" s="204">
        <f>COUNT($A$6:A47)+1</f>
        <v>9</v>
      </c>
      <c r="B48" s="135" t="s">
        <v>210</v>
      </c>
      <c r="C48" s="32"/>
      <c r="D48" s="136"/>
      <c r="E48" s="93"/>
      <c r="F48" s="137"/>
    </row>
    <row r="49" spans="1:6" ht="25.5" x14ac:dyDescent="0.2">
      <c r="A49" s="85"/>
      <c r="B49" s="143" t="s">
        <v>211</v>
      </c>
      <c r="C49" s="32"/>
      <c r="D49" s="136"/>
      <c r="E49" s="137"/>
      <c r="F49" s="137"/>
    </row>
    <row r="50" spans="1:6" x14ac:dyDescent="0.2">
      <c r="A50" s="85"/>
      <c r="B50" s="139" t="s">
        <v>205</v>
      </c>
      <c r="C50" s="32">
        <v>2</v>
      </c>
      <c r="D50" s="136" t="s">
        <v>1</v>
      </c>
      <c r="E50" s="92"/>
      <c r="F50" s="93">
        <f>C50*E50</f>
        <v>0</v>
      </c>
    </row>
    <row r="51" spans="1:6" x14ac:dyDescent="0.2">
      <c r="A51" s="94"/>
      <c r="B51" s="141"/>
      <c r="C51" s="33"/>
      <c r="D51" s="144"/>
      <c r="E51" s="78"/>
      <c r="F51" s="78"/>
    </row>
    <row r="52" spans="1:6" x14ac:dyDescent="0.2">
      <c r="A52" s="112"/>
      <c r="B52" s="202"/>
      <c r="C52" s="97"/>
      <c r="D52" s="133"/>
      <c r="E52" s="116"/>
      <c r="F52" s="116"/>
    </row>
    <row r="53" spans="1:6" x14ac:dyDescent="0.2">
      <c r="A53" s="204">
        <f>COUNT($A$6:A52)+1</f>
        <v>10</v>
      </c>
      <c r="B53" s="135" t="s">
        <v>225</v>
      </c>
      <c r="C53" s="32"/>
      <c r="D53" s="136"/>
      <c r="E53" s="137"/>
      <c r="F53" s="137"/>
    </row>
    <row r="54" spans="1:6" ht="38.25" x14ac:dyDescent="0.2">
      <c r="A54" s="85"/>
      <c r="B54" s="143" t="s">
        <v>224</v>
      </c>
      <c r="C54" s="32"/>
      <c r="D54" s="136"/>
      <c r="E54" s="137"/>
      <c r="F54" s="137"/>
    </row>
    <row r="55" spans="1:6" x14ac:dyDescent="0.2">
      <c r="A55" s="85"/>
      <c r="B55" s="139" t="s">
        <v>197</v>
      </c>
      <c r="C55" s="32">
        <v>2</v>
      </c>
      <c r="D55" s="136" t="s">
        <v>1</v>
      </c>
      <c r="E55" s="92"/>
      <c r="F55" s="93">
        <f>C55*E55</f>
        <v>0</v>
      </c>
    </row>
    <row r="56" spans="1:6" x14ac:dyDescent="0.2">
      <c r="A56" s="94"/>
      <c r="B56" s="141"/>
      <c r="C56" s="33"/>
      <c r="D56" s="144"/>
      <c r="E56" s="78"/>
      <c r="F56" s="78"/>
    </row>
    <row r="57" spans="1:6" x14ac:dyDescent="0.2">
      <c r="A57" s="112"/>
      <c r="B57" s="202"/>
      <c r="C57" s="97"/>
      <c r="D57" s="133"/>
      <c r="E57" s="116"/>
      <c r="F57" s="116"/>
    </row>
    <row r="58" spans="1:6" x14ac:dyDescent="0.2">
      <c r="A58" s="204">
        <f>COUNT($A$6:A57)+1</f>
        <v>11</v>
      </c>
      <c r="B58" s="135" t="s">
        <v>212</v>
      </c>
      <c r="C58" s="32"/>
      <c r="D58" s="136"/>
      <c r="E58" s="137"/>
      <c r="F58" s="137"/>
    </row>
    <row r="59" spans="1:6" ht="25.5" x14ac:dyDescent="0.2">
      <c r="A59" s="85"/>
      <c r="B59" s="143" t="s">
        <v>213</v>
      </c>
      <c r="C59" s="32"/>
      <c r="D59" s="136"/>
      <c r="E59" s="137"/>
      <c r="F59" s="137"/>
    </row>
    <row r="60" spans="1:6" x14ac:dyDescent="0.2">
      <c r="A60" s="85"/>
      <c r="B60" s="153" t="s">
        <v>214</v>
      </c>
      <c r="C60" s="32">
        <v>5</v>
      </c>
      <c r="D60" s="136" t="s">
        <v>1</v>
      </c>
      <c r="E60" s="92"/>
      <c r="F60" s="93">
        <f>C60*E60</f>
        <v>0</v>
      </c>
    </row>
    <row r="61" spans="1:6" x14ac:dyDescent="0.2">
      <c r="A61" s="94"/>
      <c r="B61" s="154"/>
      <c r="C61" s="33"/>
      <c r="D61" s="144"/>
      <c r="E61" s="78"/>
      <c r="F61" s="78"/>
    </row>
    <row r="62" spans="1:6" x14ac:dyDescent="0.2">
      <c r="A62" s="112"/>
      <c r="B62" s="21"/>
      <c r="C62" s="97"/>
      <c r="D62" s="133"/>
      <c r="E62" s="134"/>
      <c r="F62" s="134"/>
    </row>
    <row r="63" spans="1:6" x14ac:dyDescent="0.2">
      <c r="A63" s="204">
        <f>COUNT($A$6:A60)+1</f>
        <v>12</v>
      </c>
      <c r="B63" s="135" t="s">
        <v>215</v>
      </c>
      <c r="C63" s="32"/>
      <c r="D63" s="136"/>
      <c r="E63" s="137"/>
      <c r="F63" s="137"/>
    </row>
    <row r="64" spans="1:6" ht="102" x14ac:dyDescent="0.2">
      <c r="A64" s="85"/>
      <c r="B64" s="143" t="s">
        <v>216</v>
      </c>
      <c r="C64" s="32"/>
      <c r="D64" s="136"/>
      <c r="E64" s="137"/>
      <c r="F64" s="137"/>
    </row>
    <row r="65" spans="1:6" x14ac:dyDescent="0.2">
      <c r="A65" s="85"/>
      <c r="B65" s="153"/>
      <c r="C65" s="32">
        <v>2</v>
      </c>
      <c r="D65" s="136" t="s">
        <v>1</v>
      </c>
      <c r="E65" s="92"/>
      <c r="F65" s="93">
        <f>C65*E65</f>
        <v>0</v>
      </c>
    </row>
    <row r="66" spans="1:6" x14ac:dyDescent="0.2">
      <c r="A66" s="94"/>
      <c r="B66" s="154"/>
      <c r="C66" s="33"/>
      <c r="D66" s="144"/>
      <c r="E66" s="78"/>
      <c r="F66" s="78"/>
    </row>
    <row r="67" spans="1:6" s="1" customFormat="1" x14ac:dyDescent="0.2">
      <c r="A67" s="101"/>
      <c r="B67" s="251"/>
      <c r="C67" s="32"/>
      <c r="D67" s="249"/>
      <c r="E67" s="23"/>
      <c r="F67" s="23"/>
    </row>
    <row r="68" spans="1:6" s="1" customFormat="1" x14ac:dyDescent="0.2">
      <c r="A68" s="42">
        <f>COUNT($A$6:A66)+1</f>
        <v>13</v>
      </c>
      <c r="B68" s="25" t="s">
        <v>268</v>
      </c>
      <c r="C68" s="32"/>
      <c r="D68" s="9"/>
      <c r="E68" s="23"/>
      <c r="F68" s="24"/>
    </row>
    <row r="69" spans="1:6" s="1" customFormat="1" ht="38.25" x14ac:dyDescent="0.2">
      <c r="A69" s="101"/>
      <c r="B69" s="26" t="s">
        <v>269</v>
      </c>
      <c r="C69" s="32"/>
      <c r="D69" s="9"/>
      <c r="E69" s="23"/>
      <c r="F69" s="24"/>
    </row>
    <row r="70" spans="1:6" s="1" customFormat="1" x14ac:dyDescent="0.2">
      <c r="A70" s="101"/>
      <c r="B70" s="26" t="s">
        <v>403</v>
      </c>
      <c r="C70" s="32">
        <v>5</v>
      </c>
      <c r="D70" s="9" t="s">
        <v>1</v>
      </c>
      <c r="E70" s="31"/>
      <c r="F70" s="23">
        <f>C70*E70</f>
        <v>0</v>
      </c>
    </row>
    <row r="71" spans="1:6" s="1" customFormat="1" x14ac:dyDescent="0.2">
      <c r="A71" s="101"/>
      <c r="B71" s="251"/>
      <c r="C71" s="32"/>
      <c r="D71" s="249"/>
      <c r="E71" s="23"/>
      <c r="F71" s="23"/>
    </row>
    <row r="72" spans="1:6" s="1" customFormat="1" x14ac:dyDescent="0.2">
      <c r="A72" s="101"/>
      <c r="B72" s="251"/>
      <c r="C72" s="32"/>
      <c r="D72" s="249"/>
      <c r="E72" s="23"/>
      <c r="F72" s="23"/>
    </row>
    <row r="73" spans="1:6" s="1" customFormat="1" x14ac:dyDescent="0.2">
      <c r="A73" s="96"/>
      <c r="B73" s="145"/>
      <c r="C73" s="146"/>
      <c r="D73" s="147"/>
      <c r="E73" s="100"/>
      <c r="F73" s="148"/>
    </row>
    <row r="74" spans="1:6" x14ac:dyDescent="0.2">
      <c r="A74" s="204">
        <f>COUNT($A$6:A73)+1</f>
        <v>14</v>
      </c>
      <c r="B74" s="149" t="s">
        <v>145</v>
      </c>
      <c r="C74" s="150"/>
      <c r="D74" s="151"/>
      <c r="E74" s="93"/>
      <c r="F74" s="152"/>
    </row>
    <row r="75" spans="1:6" ht="25.5" x14ac:dyDescent="0.2">
      <c r="A75" s="85"/>
      <c r="B75" s="143" t="s">
        <v>146</v>
      </c>
      <c r="C75" s="88"/>
      <c r="D75" s="136"/>
      <c r="E75" s="137"/>
      <c r="F75" s="93"/>
    </row>
    <row r="76" spans="1:6" x14ac:dyDescent="0.2">
      <c r="A76" s="85"/>
      <c r="B76" s="153"/>
      <c r="C76" s="88">
        <v>5</v>
      </c>
      <c r="D76" s="136" t="s">
        <v>1</v>
      </c>
      <c r="E76" s="92"/>
      <c r="F76" s="93">
        <f>C76*E76</f>
        <v>0</v>
      </c>
    </row>
    <row r="77" spans="1:6" x14ac:dyDescent="0.2">
      <c r="A77" s="94"/>
      <c r="B77" s="154"/>
      <c r="C77" s="155"/>
      <c r="D77" s="144"/>
      <c r="E77" s="78"/>
      <c r="F77" s="78"/>
    </row>
    <row r="78" spans="1:6" x14ac:dyDescent="0.2">
      <c r="A78" s="85"/>
      <c r="B78" s="153"/>
      <c r="C78" s="88"/>
      <c r="D78" s="136"/>
      <c r="E78" s="93"/>
      <c r="F78" s="93"/>
    </row>
    <row r="79" spans="1:6" x14ac:dyDescent="0.2">
      <c r="A79" s="85"/>
      <c r="B79" s="135" t="s">
        <v>388</v>
      </c>
      <c r="C79" s="88"/>
      <c r="D79" s="136"/>
      <c r="E79" s="137"/>
      <c r="F79" s="93"/>
    </row>
    <row r="80" spans="1:6" x14ac:dyDescent="0.2">
      <c r="A80" s="85"/>
      <c r="B80" s="153"/>
      <c r="C80" s="88"/>
      <c r="D80" s="136"/>
      <c r="E80" s="137"/>
      <c r="F80" s="93"/>
    </row>
    <row r="81" spans="1:6" x14ac:dyDescent="0.2">
      <c r="A81" s="204">
        <f>COUNT($A$6:A78)+1</f>
        <v>15</v>
      </c>
      <c r="B81" s="135" t="s">
        <v>136</v>
      </c>
      <c r="C81" s="32"/>
      <c r="D81" s="136"/>
      <c r="E81" s="137"/>
      <c r="F81" s="137"/>
    </row>
    <row r="82" spans="1:6" ht="25.5" x14ac:dyDescent="0.2">
      <c r="A82" s="85"/>
      <c r="B82" s="138" t="s">
        <v>137</v>
      </c>
      <c r="C82" s="32"/>
      <c r="D82" s="136"/>
      <c r="E82" s="137"/>
      <c r="F82" s="137"/>
    </row>
    <row r="83" spans="1:6" ht="14.25" x14ac:dyDescent="0.2">
      <c r="A83" s="85"/>
      <c r="B83" s="139" t="s">
        <v>194</v>
      </c>
      <c r="C83" s="32">
        <v>1</v>
      </c>
      <c r="D83" s="140" t="s">
        <v>8</v>
      </c>
      <c r="E83" s="92"/>
      <c r="F83" s="93">
        <f>C83*E83</f>
        <v>0</v>
      </c>
    </row>
    <row r="84" spans="1:6" x14ac:dyDescent="0.2">
      <c r="A84" s="94"/>
      <c r="B84" s="154"/>
      <c r="C84" s="155"/>
      <c r="D84" s="144"/>
      <c r="E84" s="156"/>
      <c r="F84" s="78"/>
    </row>
    <row r="85" spans="1:6" x14ac:dyDescent="0.2">
      <c r="A85" s="85"/>
      <c r="D85" s="84"/>
      <c r="E85" s="337"/>
      <c r="F85" s="354"/>
    </row>
    <row r="86" spans="1:6" x14ac:dyDescent="0.2">
      <c r="A86" s="204">
        <f>COUNT($A$6:A83)+1</f>
        <v>16</v>
      </c>
      <c r="B86" s="135" t="s">
        <v>200</v>
      </c>
      <c r="D86" s="84"/>
      <c r="E86" s="337"/>
      <c r="F86" s="354"/>
    </row>
    <row r="87" spans="1:6" x14ac:dyDescent="0.2">
      <c r="A87" s="85"/>
      <c r="B87" s="143" t="s">
        <v>201</v>
      </c>
      <c r="D87" s="84"/>
      <c r="E87" s="337"/>
      <c r="F87" s="354"/>
    </row>
    <row r="88" spans="1:6" x14ac:dyDescent="0.2">
      <c r="A88" s="85"/>
      <c r="B88" s="139" t="s">
        <v>222</v>
      </c>
      <c r="C88" s="32">
        <v>1</v>
      </c>
      <c r="D88" s="136" t="s">
        <v>1</v>
      </c>
      <c r="E88" s="92"/>
      <c r="F88" s="93">
        <f>C88*E88</f>
        <v>0</v>
      </c>
    </row>
    <row r="89" spans="1:6" x14ac:dyDescent="0.2">
      <c r="A89" s="94"/>
      <c r="B89" s="154"/>
      <c r="C89" s="155"/>
      <c r="D89" s="144"/>
      <c r="E89" s="156"/>
      <c r="F89" s="78"/>
    </row>
    <row r="90" spans="1:6" x14ac:dyDescent="0.2">
      <c r="A90" s="85"/>
      <c r="B90" s="344"/>
      <c r="C90" s="343"/>
      <c r="D90" s="1"/>
      <c r="E90" s="337"/>
      <c r="F90" s="337"/>
    </row>
    <row r="91" spans="1:6" x14ac:dyDescent="0.2">
      <c r="A91" s="204">
        <f>COUNT($A$6:A89)+1</f>
        <v>17</v>
      </c>
      <c r="B91" s="284" t="s">
        <v>225</v>
      </c>
      <c r="D91" s="84"/>
      <c r="E91" s="337"/>
      <c r="F91" s="354"/>
    </row>
    <row r="92" spans="1:6" ht="38.25" x14ac:dyDescent="0.2">
      <c r="A92" s="85"/>
      <c r="B92" s="353" t="s">
        <v>224</v>
      </c>
      <c r="D92" s="84"/>
      <c r="E92" s="337"/>
      <c r="F92" s="354"/>
    </row>
    <row r="93" spans="1:6" x14ac:dyDescent="0.2">
      <c r="A93" s="85"/>
      <c r="B93" s="139" t="s">
        <v>197</v>
      </c>
      <c r="C93" s="32">
        <v>1</v>
      </c>
      <c r="D93" s="136" t="s">
        <v>1</v>
      </c>
      <c r="E93" s="92"/>
      <c r="F93" s="93">
        <f>C93*E93</f>
        <v>0</v>
      </c>
    </row>
    <row r="94" spans="1:6" x14ac:dyDescent="0.2">
      <c r="A94" s="94"/>
      <c r="B94" s="154"/>
      <c r="C94" s="155"/>
      <c r="D94" s="144"/>
      <c r="E94" s="156"/>
      <c r="F94" s="78"/>
    </row>
    <row r="95" spans="1:6" x14ac:dyDescent="0.2">
      <c r="A95" s="85"/>
      <c r="D95" s="84"/>
      <c r="E95" s="337"/>
      <c r="F95" s="354"/>
    </row>
    <row r="96" spans="1:6" x14ac:dyDescent="0.2">
      <c r="A96" s="204">
        <f>COUNT($A$6:A94)+1</f>
        <v>18</v>
      </c>
      <c r="B96" s="284" t="s">
        <v>142</v>
      </c>
      <c r="D96" s="84"/>
      <c r="E96" s="337"/>
      <c r="F96" s="354"/>
    </row>
    <row r="97" spans="1:6" ht="25.5" x14ac:dyDescent="0.2">
      <c r="A97" s="85"/>
      <c r="B97" s="353" t="s">
        <v>370</v>
      </c>
      <c r="D97" s="84"/>
      <c r="E97" s="337"/>
      <c r="F97" s="354"/>
    </row>
    <row r="98" spans="1:6" x14ac:dyDescent="0.2">
      <c r="A98" s="85"/>
      <c r="B98" s="139" t="s">
        <v>209</v>
      </c>
      <c r="C98" s="32">
        <v>4</v>
      </c>
      <c r="D98" s="136" t="s">
        <v>1</v>
      </c>
      <c r="E98" s="92"/>
      <c r="F98" s="93">
        <f>C98*E98</f>
        <v>0</v>
      </c>
    </row>
    <row r="99" spans="1:6" x14ac:dyDescent="0.2">
      <c r="A99" s="94"/>
      <c r="B99" s="154"/>
      <c r="C99" s="155"/>
      <c r="D99" s="144"/>
      <c r="E99" s="156"/>
      <c r="F99" s="78"/>
    </row>
    <row r="100" spans="1:6" x14ac:dyDescent="0.2">
      <c r="A100" s="85"/>
      <c r="D100" s="84"/>
      <c r="E100" s="337"/>
      <c r="F100" s="337"/>
    </row>
    <row r="101" spans="1:6" x14ac:dyDescent="0.2">
      <c r="A101" s="204">
        <f>COUNT($A$6:A99)+1</f>
        <v>19</v>
      </c>
      <c r="B101" s="282" t="s">
        <v>368</v>
      </c>
      <c r="C101" s="343"/>
      <c r="D101" s="1"/>
      <c r="E101" s="278"/>
      <c r="F101" s="278"/>
    </row>
    <row r="102" spans="1:6" ht="38.25" x14ac:dyDescent="0.2">
      <c r="A102" s="85"/>
      <c r="B102" s="281" t="s">
        <v>367</v>
      </c>
      <c r="C102" s="343"/>
      <c r="D102" s="1"/>
      <c r="E102" s="278"/>
      <c r="F102" s="278"/>
    </row>
    <row r="103" spans="1:6" ht="14.25" x14ac:dyDescent="0.2">
      <c r="A103" s="85"/>
      <c r="B103" s="355"/>
      <c r="C103" s="343">
        <v>1</v>
      </c>
      <c r="D103" s="336" t="s">
        <v>8</v>
      </c>
      <c r="E103" s="276"/>
      <c r="F103" s="278">
        <f>+E103*C103</f>
        <v>0</v>
      </c>
    </row>
    <row r="104" spans="1:6" x14ac:dyDescent="0.2">
      <c r="A104" s="94"/>
      <c r="B104" s="154"/>
      <c r="C104" s="155"/>
      <c r="D104" s="144"/>
      <c r="E104" s="156"/>
      <c r="F104" s="78"/>
    </row>
    <row r="105" spans="1:6" x14ac:dyDescent="0.2">
      <c r="A105" s="85"/>
      <c r="B105" s="153"/>
      <c r="C105" s="88"/>
      <c r="D105" s="136"/>
      <c r="E105" s="137"/>
      <c r="F105" s="93"/>
    </row>
    <row r="106" spans="1:6" x14ac:dyDescent="0.2">
      <c r="A106" s="204">
        <f>COUNT($A$6:A103)+1</f>
        <v>20</v>
      </c>
      <c r="B106" s="282" t="s">
        <v>366</v>
      </c>
      <c r="D106" s="84"/>
      <c r="E106" s="337"/>
      <c r="F106" s="337"/>
    </row>
    <row r="107" spans="1:6" ht="25.5" x14ac:dyDescent="0.2">
      <c r="A107" s="85"/>
      <c r="B107" s="281" t="s">
        <v>365</v>
      </c>
      <c r="D107" s="84"/>
      <c r="E107" s="337"/>
      <c r="F107" s="337"/>
    </row>
    <row r="108" spans="1:6" x14ac:dyDescent="0.2">
      <c r="A108" s="85"/>
      <c r="D108" s="347">
        <v>0.03</v>
      </c>
      <c r="E108" s="337"/>
      <c r="F108" s="337">
        <f>D108*(SUM(F83:F103))</f>
        <v>0</v>
      </c>
    </row>
    <row r="109" spans="1:6" x14ac:dyDescent="0.2">
      <c r="A109" s="85"/>
      <c r="B109" s="153"/>
      <c r="C109" s="88"/>
      <c r="D109" s="136"/>
      <c r="E109" s="93"/>
      <c r="F109" s="93"/>
    </row>
    <row r="110" spans="1:6" x14ac:dyDescent="0.2">
      <c r="A110" s="112"/>
      <c r="B110" s="21"/>
      <c r="C110" s="124"/>
      <c r="D110" s="133"/>
      <c r="E110" s="116"/>
      <c r="F110" s="116"/>
    </row>
    <row r="111" spans="1:6" x14ac:dyDescent="0.2">
      <c r="A111" s="204">
        <f>COUNT($A$6:A109)+1</f>
        <v>21</v>
      </c>
      <c r="B111" s="135" t="s">
        <v>147</v>
      </c>
      <c r="C111" s="88"/>
      <c r="D111" s="136"/>
      <c r="E111" s="137"/>
      <c r="F111" s="93"/>
    </row>
    <row r="112" spans="1:6" ht="25.5" x14ac:dyDescent="0.2">
      <c r="A112" s="85"/>
      <c r="B112" s="143" t="s">
        <v>133</v>
      </c>
      <c r="C112" s="88"/>
      <c r="D112" s="136"/>
      <c r="E112" s="137"/>
      <c r="F112" s="93"/>
    </row>
    <row r="113" spans="1:6" ht="14.25" x14ac:dyDescent="0.2">
      <c r="A113" s="85"/>
      <c r="B113" s="153"/>
      <c r="C113" s="88">
        <v>265</v>
      </c>
      <c r="D113" s="140" t="s">
        <v>8</v>
      </c>
      <c r="E113" s="92"/>
      <c r="F113" s="93">
        <f>C113*E113</f>
        <v>0</v>
      </c>
    </row>
    <row r="114" spans="1:6" x14ac:dyDescent="0.2">
      <c r="A114" s="94"/>
      <c r="B114" s="154"/>
      <c r="C114" s="155"/>
      <c r="D114" s="144"/>
      <c r="E114" s="156"/>
      <c r="F114" s="78"/>
    </row>
    <row r="115" spans="1:6" x14ac:dyDescent="0.2">
      <c r="A115" s="112"/>
      <c r="B115" s="21"/>
      <c r="C115" s="124"/>
      <c r="D115" s="133"/>
      <c r="E115" s="134"/>
      <c r="F115" s="116"/>
    </row>
    <row r="116" spans="1:6" x14ac:dyDescent="0.2">
      <c r="A116" s="204">
        <f>COUNT($A$6:A114)+1</f>
        <v>22</v>
      </c>
      <c r="B116" s="135" t="s">
        <v>150</v>
      </c>
      <c r="C116" s="88"/>
      <c r="D116" s="136"/>
      <c r="E116" s="137"/>
      <c r="F116" s="93"/>
    </row>
    <row r="117" spans="1:6" ht="38.25" x14ac:dyDescent="0.2">
      <c r="A117" s="85"/>
      <c r="B117" s="143" t="s">
        <v>151</v>
      </c>
      <c r="C117" s="88"/>
      <c r="D117" s="136"/>
      <c r="E117" s="137"/>
      <c r="F117" s="137"/>
    </row>
    <row r="118" spans="1:6" x14ac:dyDescent="0.2">
      <c r="A118" s="85"/>
      <c r="B118" s="153"/>
      <c r="C118" s="88"/>
      <c r="D118" s="157">
        <v>0.02</v>
      </c>
      <c r="E118" s="93"/>
      <c r="F118" s="93">
        <f>D118*(SUM(F9:F113))</f>
        <v>0</v>
      </c>
    </row>
    <row r="119" spans="1:6" x14ac:dyDescent="0.2">
      <c r="A119" s="94"/>
      <c r="B119" s="154"/>
      <c r="C119" s="155"/>
      <c r="D119" s="144"/>
      <c r="E119" s="78"/>
      <c r="F119" s="78"/>
    </row>
    <row r="120" spans="1:6" x14ac:dyDescent="0.2">
      <c r="A120" s="112"/>
      <c r="B120" s="21"/>
      <c r="C120" s="124"/>
      <c r="D120" s="133"/>
      <c r="E120" s="116"/>
      <c r="F120" s="116"/>
    </row>
    <row r="121" spans="1:6" x14ac:dyDescent="0.2">
      <c r="A121" s="204">
        <f>COUNT($A$6:A119)+1</f>
        <v>23</v>
      </c>
      <c r="B121" s="135" t="s">
        <v>220</v>
      </c>
      <c r="C121" s="88"/>
      <c r="D121" s="136"/>
      <c r="E121" s="93"/>
      <c r="F121" s="93"/>
    </row>
    <row r="122" spans="1:6" ht="38.25" x14ac:dyDescent="0.2">
      <c r="A122" s="85"/>
      <c r="B122" s="119" t="s">
        <v>221</v>
      </c>
      <c r="C122" s="88"/>
      <c r="D122" s="136"/>
      <c r="E122" s="137"/>
      <c r="F122" s="93"/>
    </row>
    <row r="123" spans="1:6" x14ac:dyDescent="0.2">
      <c r="A123" s="118"/>
      <c r="B123" s="153"/>
      <c r="C123" s="88"/>
      <c r="D123" s="157">
        <v>0.1</v>
      </c>
      <c r="E123" s="137"/>
      <c r="F123" s="93">
        <f>D123*(SUM(F9:F113))</f>
        <v>0</v>
      </c>
    </row>
    <row r="124" spans="1:6" x14ac:dyDescent="0.2">
      <c r="A124" s="209"/>
      <c r="B124" s="154"/>
      <c r="C124" s="155"/>
      <c r="D124" s="144"/>
      <c r="E124" s="78"/>
      <c r="F124" s="78"/>
    </row>
    <row r="125" spans="1:6" x14ac:dyDescent="0.2">
      <c r="A125" s="131"/>
      <c r="B125" s="160" t="s">
        <v>153</v>
      </c>
      <c r="C125" s="161"/>
      <c r="D125" s="162"/>
      <c r="E125" s="132" t="s">
        <v>12</v>
      </c>
      <c r="F125" s="63">
        <f>SUM(F9:F124)</f>
        <v>0</v>
      </c>
    </row>
  </sheetData>
  <sheetProtection algorithmName="SHA-512" hashValue="tfw7J1eHv+m+KkbRKG38/HOF5LsNOjqyYhRLM+Vm2DmXChmKxFAnrqxoo4b71l/24r1yBkmP0EDQOtpw+Rmk5Q==" saltValue="vNXrpv2bVhW6VxlUVs7iQ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13" zoomScaleNormal="100" zoomScaleSheetLayoutView="100" workbookViewId="0">
      <selection activeCell="E36" sqref="E36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95</v>
      </c>
      <c r="B2" s="36" t="s">
        <v>97</v>
      </c>
      <c r="C2" s="15"/>
      <c r="D2" s="16"/>
    </row>
    <row r="3" spans="1:6" x14ac:dyDescent="0.2">
      <c r="A3" s="14"/>
      <c r="B3" s="36" t="s">
        <v>98</v>
      </c>
      <c r="C3" s="15"/>
      <c r="D3" s="16"/>
    </row>
    <row r="4" spans="1:6" ht="76.5" x14ac:dyDescent="0.2">
      <c r="A4" s="46" t="s">
        <v>0</v>
      </c>
      <c r="B4" s="47" t="s">
        <v>7</v>
      </c>
      <c r="C4" s="48" t="s">
        <v>5</v>
      </c>
      <c r="D4" s="48" t="s">
        <v>6</v>
      </c>
      <c r="E4" s="49" t="s">
        <v>9</v>
      </c>
      <c r="F4" s="49" t="s">
        <v>10</v>
      </c>
    </row>
    <row r="5" spans="1:6" s="296" customFormat="1" x14ac:dyDescent="0.2">
      <c r="A5" s="41"/>
      <c r="B5" s="37"/>
      <c r="C5" s="20"/>
      <c r="D5" s="21"/>
      <c r="E5" s="22"/>
      <c r="F5" s="20"/>
    </row>
    <row r="6" spans="1:6" s="296" customFormat="1" x14ac:dyDescent="0.2">
      <c r="A6" s="42">
        <f>COUNT($A$5:A5)+1</f>
        <v>1</v>
      </c>
      <c r="B6" s="25" t="s">
        <v>27</v>
      </c>
      <c r="C6" s="24"/>
      <c r="D6" s="9"/>
      <c r="E6" s="23"/>
      <c r="F6" s="23"/>
    </row>
    <row r="7" spans="1:6" s="296" customFormat="1" ht="204" x14ac:dyDescent="0.2">
      <c r="A7" s="42"/>
      <c r="B7" s="44" t="s">
        <v>28</v>
      </c>
      <c r="C7" s="24"/>
      <c r="D7" s="9"/>
      <c r="E7" s="23"/>
      <c r="F7" s="23"/>
    </row>
    <row r="8" spans="1:6" s="296" customFormat="1" x14ac:dyDescent="0.2">
      <c r="A8" s="297"/>
      <c r="B8" s="298" t="s">
        <v>29</v>
      </c>
      <c r="C8" s="299"/>
      <c r="D8" s="299"/>
      <c r="E8" s="300"/>
      <c r="F8" s="300"/>
    </row>
    <row r="9" spans="1:6" s="296" customFormat="1" ht="14.25" x14ac:dyDescent="0.2">
      <c r="A9" s="42"/>
      <c r="B9" s="26" t="s">
        <v>30</v>
      </c>
      <c r="C9" s="32">
        <v>8</v>
      </c>
      <c r="D9" s="9" t="s">
        <v>8</v>
      </c>
      <c r="E9" s="31"/>
      <c r="F9" s="23">
        <f>C9*E9</f>
        <v>0</v>
      </c>
    </row>
    <row r="10" spans="1:6" s="296" customFormat="1" x14ac:dyDescent="0.2">
      <c r="A10" s="43"/>
      <c r="B10" s="38"/>
      <c r="C10" s="33"/>
      <c r="D10" s="34"/>
      <c r="E10" s="35"/>
      <c r="F10" s="35"/>
    </row>
    <row r="11" spans="1:6" s="296" customFormat="1" x14ac:dyDescent="0.2">
      <c r="A11" s="41"/>
      <c r="B11" s="37"/>
      <c r="C11" s="20"/>
      <c r="D11" s="21"/>
      <c r="E11" s="22"/>
      <c r="F11" s="20"/>
    </row>
    <row r="12" spans="1:6" s="296" customFormat="1" x14ac:dyDescent="0.2">
      <c r="A12" s="42">
        <f>COUNT($A$5:A11)+1</f>
        <v>2</v>
      </c>
      <c r="B12" s="25" t="s">
        <v>26</v>
      </c>
      <c r="C12" s="24"/>
      <c r="D12" s="9"/>
      <c r="E12" s="23"/>
      <c r="F12" s="23"/>
    </row>
    <row r="13" spans="1:6" s="296" customFormat="1" ht="331.5" x14ac:dyDescent="0.2">
      <c r="A13" s="42"/>
      <c r="B13" s="44" t="s">
        <v>37</v>
      </c>
      <c r="C13" s="24"/>
      <c r="D13" s="9"/>
      <c r="E13" s="23"/>
      <c r="F13" s="23"/>
    </row>
    <row r="14" spans="1:6" s="296" customFormat="1" x14ac:dyDescent="0.2">
      <c r="A14" s="302"/>
      <c r="B14" s="298" t="s">
        <v>38</v>
      </c>
      <c r="C14" s="299"/>
      <c r="D14" s="299"/>
      <c r="E14" s="303"/>
      <c r="F14" s="303"/>
    </row>
    <row r="15" spans="1:6" s="296" customFormat="1" x14ac:dyDescent="0.2">
      <c r="A15" s="302"/>
      <c r="B15" s="298" t="s">
        <v>29</v>
      </c>
      <c r="C15" s="299"/>
      <c r="D15" s="299"/>
      <c r="E15" s="303"/>
      <c r="F15" s="303"/>
    </row>
    <row r="16" spans="1:6" s="296" customFormat="1" ht="14.25" x14ac:dyDescent="0.2">
      <c r="A16" s="42"/>
      <c r="B16" s="26" t="s">
        <v>39</v>
      </c>
      <c r="C16" s="32">
        <v>22</v>
      </c>
      <c r="D16" s="9" t="s">
        <v>8</v>
      </c>
      <c r="E16" s="31"/>
      <c r="F16" s="23">
        <f t="shared" ref="F16" si="0">C16*E16</f>
        <v>0</v>
      </c>
    </row>
    <row r="17" spans="1:6" s="296" customFormat="1" x14ac:dyDescent="0.2">
      <c r="A17" s="43"/>
      <c r="B17" s="38"/>
      <c r="C17" s="33"/>
      <c r="D17" s="34"/>
      <c r="E17" s="35"/>
      <c r="F17" s="35"/>
    </row>
    <row r="18" spans="1:6" s="296" customFormat="1" x14ac:dyDescent="0.2">
      <c r="A18" s="41"/>
      <c r="B18" s="37"/>
      <c r="C18" s="20"/>
      <c r="D18" s="21"/>
      <c r="E18" s="22"/>
      <c r="F18" s="20"/>
    </row>
    <row r="19" spans="1:6" s="296" customFormat="1" x14ac:dyDescent="0.2">
      <c r="A19" s="42">
        <f>COUNT($A$5:A18)+1</f>
        <v>3</v>
      </c>
      <c r="B19" s="25" t="s">
        <v>32</v>
      </c>
      <c r="C19" s="24"/>
      <c r="D19" s="9"/>
      <c r="E19" s="23"/>
      <c r="F19" s="23"/>
    </row>
    <row r="20" spans="1:6" s="296" customFormat="1" ht="63.75" x14ac:dyDescent="0.2">
      <c r="A20" s="42"/>
      <c r="B20" s="44" t="s">
        <v>103</v>
      </c>
      <c r="C20" s="24"/>
      <c r="D20" s="9"/>
      <c r="E20" s="23"/>
      <c r="F20" s="23"/>
    </row>
    <row r="21" spans="1:6" s="296" customFormat="1" x14ac:dyDescent="0.2">
      <c r="A21" s="43"/>
      <c r="B21" s="38" t="s">
        <v>38</v>
      </c>
      <c r="C21" s="33"/>
      <c r="D21" s="34"/>
      <c r="E21" s="35"/>
      <c r="F21" s="35"/>
    </row>
    <row r="22" spans="1:6" s="296" customFormat="1" x14ac:dyDescent="0.2">
      <c r="A22" s="302"/>
      <c r="B22" s="304" t="s">
        <v>31</v>
      </c>
      <c r="C22" s="299"/>
      <c r="D22" s="299"/>
      <c r="E22" s="300"/>
      <c r="F22" s="300"/>
    </row>
    <row r="23" spans="1:6" s="296" customFormat="1" x14ac:dyDescent="0.2">
      <c r="A23" s="297"/>
      <c r="B23" s="298" t="s">
        <v>29</v>
      </c>
      <c r="C23" s="299"/>
      <c r="D23" s="299"/>
      <c r="E23" s="300"/>
      <c r="F23" s="300"/>
    </row>
    <row r="24" spans="1:6" s="296" customFormat="1" x14ac:dyDescent="0.2">
      <c r="A24" s="42"/>
      <c r="B24" s="26" t="s">
        <v>104</v>
      </c>
      <c r="C24" s="32">
        <v>2</v>
      </c>
      <c r="D24" s="9" t="s">
        <v>1</v>
      </c>
      <c r="E24" s="31"/>
      <c r="F24" s="23">
        <f t="shared" ref="F24" si="1">C24*E24</f>
        <v>0</v>
      </c>
    </row>
    <row r="25" spans="1:6" s="296" customFormat="1" x14ac:dyDescent="0.2">
      <c r="A25" s="43"/>
      <c r="B25" s="38"/>
      <c r="C25" s="33"/>
      <c r="D25" s="34"/>
      <c r="E25" s="35"/>
      <c r="F25" s="35"/>
    </row>
    <row r="26" spans="1:6" s="296" customFormat="1" x14ac:dyDescent="0.2">
      <c r="A26" s="41"/>
      <c r="B26" s="37"/>
      <c r="C26" s="20"/>
      <c r="D26" s="21"/>
      <c r="E26" s="22"/>
      <c r="F26" s="20"/>
    </row>
    <row r="27" spans="1:6" s="296" customFormat="1" x14ac:dyDescent="0.2">
      <c r="A27" s="42">
        <f>COUNT($A$5:A26)+1</f>
        <v>4</v>
      </c>
      <c r="B27" s="25" t="s">
        <v>34</v>
      </c>
      <c r="C27" s="24"/>
      <c r="D27" s="9"/>
      <c r="E27" s="23"/>
      <c r="F27" s="23"/>
    </row>
    <row r="28" spans="1:6" s="296" customFormat="1" ht="51" x14ac:dyDescent="0.2">
      <c r="A28" s="42"/>
      <c r="B28" s="44" t="s">
        <v>105</v>
      </c>
      <c r="C28" s="24"/>
      <c r="D28" s="9"/>
      <c r="E28" s="23"/>
      <c r="F28" s="23"/>
    </row>
    <row r="29" spans="1:6" s="296" customFormat="1" x14ac:dyDescent="0.2">
      <c r="A29" s="297"/>
      <c r="B29" s="298" t="s">
        <v>29</v>
      </c>
      <c r="C29" s="299"/>
      <c r="D29" s="299"/>
      <c r="E29" s="300"/>
      <c r="F29" s="300"/>
    </row>
    <row r="30" spans="1:6" s="296" customFormat="1" x14ac:dyDescent="0.2">
      <c r="A30" s="42"/>
      <c r="B30" s="26" t="s">
        <v>40</v>
      </c>
      <c r="C30" s="32">
        <v>2</v>
      </c>
      <c r="D30" s="9" t="s">
        <v>1</v>
      </c>
      <c r="E30" s="31"/>
      <c r="F30" s="23">
        <f t="shared" ref="F30" si="2">C30*E30</f>
        <v>0</v>
      </c>
    </row>
    <row r="31" spans="1:6" s="296" customFormat="1" x14ac:dyDescent="0.2">
      <c r="A31" s="43"/>
      <c r="B31" s="38"/>
      <c r="C31" s="33"/>
      <c r="D31" s="34"/>
      <c r="E31" s="35"/>
      <c r="F31" s="35"/>
    </row>
    <row r="32" spans="1:6" s="296" customFormat="1" x14ac:dyDescent="0.2">
      <c r="A32" s="41"/>
      <c r="B32" s="37"/>
      <c r="C32" s="20"/>
      <c r="D32" s="21"/>
      <c r="E32" s="22"/>
      <c r="F32" s="20"/>
    </row>
    <row r="33" spans="1:6" s="296" customFormat="1" x14ac:dyDescent="0.2">
      <c r="A33" s="42">
        <f>COUNT($A$5:A32)+1</f>
        <v>5</v>
      </c>
      <c r="B33" s="25" t="s">
        <v>35</v>
      </c>
      <c r="C33" s="24"/>
      <c r="D33" s="9"/>
      <c r="E33" s="23"/>
      <c r="F33" s="23"/>
    </row>
    <row r="34" spans="1:6" s="296" customFormat="1" ht="51" x14ac:dyDescent="0.2">
      <c r="A34" s="42"/>
      <c r="B34" s="44" t="s">
        <v>41</v>
      </c>
      <c r="C34" s="24"/>
      <c r="D34" s="9"/>
      <c r="E34" s="23"/>
      <c r="F34" s="23"/>
    </row>
    <row r="35" spans="1:6" s="296" customFormat="1" x14ac:dyDescent="0.2">
      <c r="A35" s="297"/>
      <c r="B35" s="298" t="s">
        <v>29</v>
      </c>
      <c r="C35" s="299"/>
      <c r="D35" s="299"/>
      <c r="E35" s="300"/>
      <c r="F35" s="300"/>
    </row>
    <row r="36" spans="1:6" s="296" customFormat="1" x14ac:dyDescent="0.2">
      <c r="A36" s="42"/>
      <c r="B36" s="26" t="s">
        <v>42</v>
      </c>
      <c r="C36" s="32">
        <v>2</v>
      </c>
      <c r="D36" s="9" t="s">
        <v>1</v>
      </c>
      <c r="E36" s="31"/>
      <c r="F36" s="23">
        <f t="shared" ref="F36" si="3">C36*E36</f>
        <v>0</v>
      </c>
    </row>
    <row r="37" spans="1:6" s="296" customFormat="1" x14ac:dyDescent="0.2">
      <c r="A37" s="43"/>
      <c r="B37" s="38"/>
      <c r="C37" s="33"/>
      <c r="D37" s="34"/>
      <c r="E37" s="35"/>
      <c r="F37" s="35"/>
    </row>
    <row r="38" spans="1:6" s="296" customFormat="1" x14ac:dyDescent="0.2">
      <c r="A38" s="41"/>
      <c r="B38" s="37"/>
      <c r="C38" s="20"/>
      <c r="D38" s="21"/>
      <c r="E38" s="22"/>
      <c r="F38" s="20"/>
    </row>
    <row r="39" spans="1:6" s="296" customFormat="1" x14ac:dyDescent="0.2">
      <c r="A39" s="42">
        <f>COUNT($A$5:A38)+1</f>
        <v>6</v>
      </c>
      <c r="B39" s="25" t="s">
        <v>36</v>
      </c>
      <c r="C39" s="24"/>
      <c r="D39" s="9"/>
      <c r="E39" s="23"/>
      <c r="F39" s="23"/>
    </row>
    <row r="40" spans="1:6" s="296" customFormat="1" ht="76.5" x14ac:dyDescent="0.2">
      <c r="A40" s="42"/>
      <c r="B40" s="44" t="s">
        <v>43</v>
      </c>
      <c r="C40" s="24"/>
      <c r="D40" s="9"/>
      <c r="E40" s="23"/>
      <c r="F40" s="23"/>
    </row>
    <row r="41" spans="1:6" s="296" customFormat="1" x14ac:dyDescent="0.2">
      <c r="A41" s="297"/>
      <c r="B41" s="298" t="s">
        <v>29</v>
      </c>
      <c r="C41" s="299"/>
      <c r="D41" s="299"/>
      <c r="E41" s="300"/>
      <c r="F41" s="300"/>
    </row>
    <row r="42" spans="1:6" s="296" customFormat="1" x14ac:dyDescent="0.2">
      <c r="A42" s="42"/>
      <c r="B42" s="26" t="s">
        <v>40</v>
      </c>
      <c r="C42" s="32">
        <v>6</v>
      </c>
      <c r="D42" s="9" t="s">
        <v>1</v>
      </c>
      <c r="E42" s="31"/>
      <c r="F42" s="23">
        <f t="shared" ref="F42" si="4">C42*E42</f>
        <v>0</v>
      </c>
    </row>
    <row r="43" spans="1:6" s="296" customFormat="1" x14ac:dyDescent="0.2">
      <c r="A43" s="43"/>
      <c r="B43" s="38"/>
      <c r="C43" s="33"/>
      <c r="D43" s="34"/>
      <c r="E43" s="35"/>
      <c r="F43" s="35"/>
    </row>
    <row r="44" spans="1:6" s="296" customFormat="1" x14ac:dyDescent="0.2">
      <c r="A44" s="41"/>
      <c r="B44" s="37"/>
      <c r="C44" s="20"/>
      <c r="D44" s="21"/>
      <c r="E44" s="22"/>
      <c r="F44" s="20"/>
    </row>
    <row r="45" spans="1:6" s="296" customFormat="1" x14ac:dyDescent="0.2">
      <c r="A45" s="42">
        <f>COUNT($A$5:A44)+1</f>
        <v>7</v>
      </c>
      <c r="B45" s="25" t="s">
        <v>106</v>
      </c>
      <c r="C45" s="24"/>
      <c r="D45" s="9"/>
      <c r="E45" s="23"/>
      <c r="F45" s="23"/>
    </row>
    <row r="46" spans="1:6" s="296" customFormat="1" ht="76.5" x14ac:dyDescent="0.2">
      <c r="A46" s="42"/>
      <c r="B46" s="44" t="s">
        <v>107</v>
      </c>
      <c r="C46" s="24"/>
      <c r="D46" s="9"/>
      <c r="E46" s="23"/>
      <c r="F46" s="23"/>
    </row>
    <row r="47" spans="1:6" s="296" customFormat="1" x14ac:dyDescent="0.2">
      <c r="A47" s="297"/>
      <c r="B47" s="298" t="s">
        <v>29</v>
      </c>
      <c r="C47" s="299"/>
      <c r="D47" s="299"/>
      <c r="E47" s="300"/>
      <c r="F47" s="300"/>
    </row>
    <row r="48" spans="1:6" s="296" customFormat="1" x14ac:dyDescent="0.2">
      <c r="A48" s="42"/>
      <c r="B48" s="26" t="s">
        <v>108</v>
      </c>
      <c r="C48" s="32">
        <v>2</v>
      </c>
      <c r="D48" s="9" t="s">
        <v>1</v>
      </c>
      <c r="E48" s="31"/>
      <c r="F48" s="23">
        <f t="shared" ref="F48:F49" si="5">C48*E48</f>
        <v>0</v>
      </c>
    </row>
    <row r="49" spans="1:6" s="296" customFormat="1" x14ac:dyDescent="0.2">
      <c r="A49" s="42"/>
      <c r="B49" s="26" t="s">
        <v>109</v>
      </c>
      <c r="C49" s="32">
        <v>2</v>
      </c>
      <c r="D49" s="9" t="s">
        <v>1</v>
      </c>
      <c r="E49" s="31"/>
      <c r="F49" s="23">
        <f t="shared" si="5"/>
        <v>0</v>
      </c>
    </row>
    <row r="50" spans="1:6" s="296" customFormat="1" x14ac:dyDescent="0.2">
      <c r="A50" s="42"/>
      <c r="B50" s="26"/>
      <c r="C50" s="32"/>
      <c r="D50" s="9"/>
      <c r="E50" s="301"/>
      <c r="F50" s="23"/>
    </row>
    <row r="51" spans="1:6" s="296" customFormat="1" x14ac:dyDescent="0.2">
      <c r="A51" s="41"/>
      <c r="B51" s="37"/>
      <c r="C51" s="20"/>
      <c r="D51" s="21"/>
      <c r="E51" s="22"/>
      <c r="F51" s="20"/>
    </row>
    <row r="52" spans="1:6" s="296" customFormat="1" x14ac:dyDescent="0.2">
      <c r="A52" s="42">
        <f>COUNT($A$5:A51)+1</f>
        <v>8</v>
      </c>
      <c r="B52" s="25" t="s">
        <v>44</v>
      </c>
      <c r="C52" s="24"/>
      <c r="D52" s="9"/>
      <c r="E52" s="23"/>
      <c r="F52" s="23"/>
    </row>
    <row r="53" spans="1:6" s="296" customFormat="1" ht="38.25" x14ac:dyDescent="0.2">
      <c r="A53" s="42"/>
      <c r="B53" s="44" t="s">
        <v>45</v>
      </c>
      <c r="C53" s="24"/>
      <c r="D53" s="9"/>
      <c r="E53" s="23"/>
      <c r="F53" s="23"/>
    </row>
    <row r="54" spans="1:6" s="296" customFormat="1" x14ac:dyDescent="0.2">
      <c r="A54" s="297"/>
      <c r="B54" s="298" t="s">
        <v>29</v>
      </c>
      <c r="C54" s="299"/>
      <c r="D54" s="299"/>
      <c r="E54" s="300"/>
      <c r="F54" s="300"/>
    </row>
    <row r="55" spans="1:6" s="296" customFormat="1" ht="14.25" x14ac:dyDescent="0.2">
      <c r="A55" s="42"/>
      <c r="B55" s="26" t="s">
        <v>46</v>
      </c>
      <c r="C55" s="32">
        <v>6</v>
      </c>
      <c r="D55" s="9" t="s">
        <v>13</v>
      </c>
      <c r="E55" s="31"/>
      <c r="F55" s="23">
        <f>C55*E55</f>
        <v>0</v>
      </c>
    </row>
    <row r="56" spans="1:6" s="296" customFormat="1" x14ac:dyDescent="0.2">
      <c r="A56" s="43"/>
      <c r="B56" s="38"/>
      <c r="C56" s="33"/>
      <c r="D56" s="34"/>
      <c r="E56" s="35"/>
      <c r="F56" s="35"/>
    </row>
    <row r="57" spans="1:6" s="305" customFormat="1" x14ac:dyDescent="0.2">
      <c r="A57" s="41"/>
      <c r="B57" s="37"/>
      <c r="C57" s="20"/>
      <c r="D57" s="21"/>
      <c r="E57" s="22"/>
      <c r="F57" s="20"/>
    </row>
    <row r="58" spans="1:6" s="296" customFormat="1" x14ac:dyDescent="0.2">
      <c r="A58" s="42">
        <f>COUNT($A$4:A57)+1</f>
        <v>9</v>
      </c>
      <c r="B58" s="25" t="s">
        <v>47</v>
      </c>
      <c r="C58" s="24"/>
      <c r="D58" s="9"/>
      <c r="E58" s="23"/>
      <c r="F58" s="23"/>
    </row>
    <row r="59" spans="1:6" s="296" customFormat="1" ht="25.5" x14ac:dyDescent="0.2">
      <c r="A59" s="42"/>
      <c r="B59" s="44" t="s">
        <v>48</v>
      </c>
      <c r="C59" s="24"/>
      <c r="D59" s="9"/>
      <c r="E59" s="23"/>
      <c r="F59" s="23"/>
    </row>
    <row r="60" spans="1:6" s="296" customFormat="1" x14ac:dyDescent="0.2">
      <c r="A60" s="42"/>
      <c r="B60" s="26" t="s">
        <v>33</v>
      </c>
      <c r="C60" s="32">
        <v>1</v>
      </c>
      <c r="D60" s="9" t="s">
        <v>1</v>
      </c>
      <c r="E60" s="31"/>
      <c r="F60" s="23">
        <f>C60*E60</f>
        <v>0</v>
      </c>
    </row>
    <row r="61" spans="1:6" s="296" customFormat="1" x14ac:dyDescent="0.2">
      <c r="A61" s="43"/>
      <c r="B61" s="38"/>
      <c r="C61" s="33"/>
      <c r="D61" s="34"/>
      <c r="E61" s="35"/>
      <c r="F61" s="35"/>
    </row>
    <row r="62" spans="1:6" s="296" customFormat="1" x14ac:dyDescent="0.2">
      <c r="A62" s="41"/>
      <c r="B62" s="37"/>
      <c r="C62" s="20"/>
      <c r="D62" s="21"/>
      <c r="E62" s="22"/>
      <c r="F62" s="20"/>
    </row>
    <row r="63" spans="1:6" s="296" customFormat="1" x14ac:dyDescent="0.2">
      <c r="A63" s="42">
        <f>COUNT($A$5:A62)+1</f>
        <v>10</v>
      </c>
      <c r="B63" s="25" t="s">
        <v>49</v>
      </c>
      <c r="C63" s="24"/>
      <c r="D63" s="9"/>
      <c r="E63" s="23"/>
      <c r="F63" s="23"/>
    </row>
    <row r="64" spans="1:6" s="296" customFormat="1" ht="76.5" x14ac:dyDescent="0.2">
      <c r="A64" s="42"/>
      <c r="B64" s="44" t="s">
        <v>50</v>
      </c>
      <c r="C64" s="24"/>
      <c r="D64" s="9"/>
      <c r="E64" s="23"/>
      <c r="F64" s="23"/>
    </row>
    <row r="65" spans="1:6" s="296" customFormat="1" x14ac:dyDescent="0.2">
      <c r="A65" s="42"/>
      <c r="B65" s="26"/>
      <c r="C65" s="32">
        <v>1</v>
      </c>
      <c r="D65" s="9" t="s">
        <v>1</v>
      </c>
      <c r="E65" s="31"/>
      <c r="F65" s="23">
        <f>C65*E65</f>
        <v>0</v>
      </c>
    </row>
    <row r="66" spans="1:6" s="296" customFormat="1" x14ac:dyDescent="0.2">
      <c r="A66" s="43"/>
      <c r="B66" s="38"/>
      <c r="C66" s="33"/>
      <c r="D66" s="34"/>
      <c r="E66" s="35"/>
      <c r="F66" s="35"/>
    </row>
    <row r="67" spans="1:6" s="296" customFormat="1" x14ac:dyDescent="0.2">
      <c r="A67" s="41"/>
      <c r="B67" s="37"/>
      <c r="C67" s="20"/>
      <c r="D67" s="21"/>
      <c r="E67" s="22"/>
      <c r="F67" s="20"/>
    </row>
    <row r="68" spans="1:6" s="296" customFormat="1" x14ac:dyDescent="0.2">
      <c r="A68" s="42">
        <f>COUNT($A$4:A67)+1</f>
        <v>11</v>
      </c>
      <c r="B68" s="25" t="s">
        <v>51</v>
      </c>
      <c r="C68" s="24"/>
      <c r="D68" s="9"/>
      <c r="E68" s="23"/>
      <c r="F68" s="23"/>
    </row>
    <row r="69" spans="1:6" s="296" customFormat="1" ht="51" x14ac:dyDescent="0.2">
      <c r="A69" s="42"/>
      <c r="B69" s="44" t="s">
        <v>116</v>
      </c>
      <c r="C69" s="24"/>
      <c r="D69" s="9"/>
      <c r="E69" s="23"/>
      <c r="F69" s="23"/>
    </row>
    <row r="70" spans="1:6" s="296" customFormat="1" ht="14.25" x14ac:dyDescent="0.2">
      <c r="A70" s="42"/>
      <c r="B70" s="26" t="s">
        <v>110</v>
      </c>
      <c r="C70" s="32">
        <v>6</v>
      </c>
      <c r="D70" s="9" t="s">
        <v>13</v>
      </c>
      <c r="E70" s="31"/>
      <c r="F70" s="23">
        <f t="shared" ref="F70:F71" si="6">C70*E70</f>
        <v>0</v>
      </c>
    </row>
    <row r="71" spans="1:6" s="296" customFormat="1" ht="14.25" x14ac:dyDescent="0.2">
      <c r="A71" s="42"/>
      <c r="B71" s="26" t="s">
        <v>52</v>
      </c>
      <c r="C71" s="32">
        <v>8</v>
      </c>
      <c r="D71" s="9" t="s">
        <v>13</v>
      </c>
      <c r="E71" s="31"/>
      <c r="F71" s="23">
        <f t="shared" si="6"/>
        <v>0</v>
      </c>
    </row>
    <row r="72" spans="1:6" s="296" customFormat="1" x14ac:dyDescent="0.2">
      <c r="A72" s="43"/>
      <c r="B72" s="38"/>
      <c r="C72" s="33"/>
      <c r="D72" s="34"/>
      <c r="E72" s="35"/>
      <c r="F72" s="35"/>
    </row>
    <row r="73" spans="1:6" s="296" customFormat="1" x14ac:dyDescent="0.2">
      <c r="A73" s="41"/>
      <c r="B73" s="37"/>
      <c r="C73" s="20"/>
      <c r="D73" s="21"/>
      <c r="E73" s="22"/>
      <c r="F73" s="20"/>
    </row>
    <row r="74" spans="1:6" s="296" customFormat="1" x14ac:dyDescent="0.2">
      <c r="A74" s="42">
        <f>COUNT($A$4:A73)+1</f>
        <v>12</v>
      </c>
      <c r="B74" s="25" t="s">
        <v>53</v>
      </c>
      <c r="C74" s="24"/>
      <c r="D74" s="9"/>
      <c r="E74" s="23"/>
      <c r="F74" s="23"/>
    </row>
    <row r="75" spans="1:6" s="296" customFormat="1" ht="38.25" x14ac:dyDescent="0.2">
      <c r="A75" s="42"/>
      <c r="B75" s="44" t="s">
        <v>54</v>
      </c>
      <c r="C75" s="24"/>
      <c r="D75" s="9"/>
      <c r="E75" s="23"/>
      <c r="F75" s="23"/>
    </row>
    <row r="76" spans="1:6" s="296" customFormat="1" x14ac:dyDescent="0.2">
      <c r="A76" s="42"/>
      <c r="B76" s="26" t="s">
        <v>75</v>
      </c>
      <c r="C76" s="32">
        <v>14</v>
      </c>
      <c r="D76" s="9" t="s">
        <v>15</v>
      </c>
      <c r="E76" s="31"/>
      <c r="F76" s="23">
        <f t="shared" ref="F76" si="7">C76*E76</f>
        <v>0</v>
      </c>
    </row>
    <row r="77" spans="1:6" s="296" customFormat="1" x14ac:dyDescent="0.2">
      <c r="A77" s="43"/>
      <c r="B77" s="38"/>
      <c r="C77" s="33"/>
      <c r="D77" s="34"/>
      <c r="E77" s="35"/>
      <c r="F77" s="35"/>
    </row>
    <row r="78" spans="1:6" s="296" customFormat="1" x14ac:dyDescent="0.2">
      <c r="A78" s="41"/>
      <c r="B78" s="37"/>
      <c r="C78" s="20"/>
      <c r="D78" s="21"/>
      <c r="E78" s="22"/>
      <c r="F78" s="20"/>
    </row>
    <row r="79" spans="1:6" s="296" customFormat="1" x14ac:dyDescent="0.2">
      <c r="A79" s="42">
        <f>COUNT($A$5:A78)+1</f>
        <v>13</v>
      </c>
      <c r="B79" s="25" t="s">
        <v>56</v>
      </c>
      <c r="C79" s="24"/>
      <c r="D79" s="9"/>
      <c r="E79" s="23"/>
      <c r="F79" s="23"/>
    </row>
    <row r="80" spans="1:6" s="296" customFormat="1" ht="38.25" x14ac:dyDescent="0.2">
      <c r="A80" s="42"/>
      <c r="B80" s="26" t="s">
        <v>57</v>
      </c>
      <c r="C80" s="32"/>
      <c r="D80" s="9"/>
      <c r="E80" s="23"/>
      <c r="F80" s="23"/>
    </row>
    <row r="81" spans="1:6" s="296" customFormat="1" x14ac:dyDescent="0.2">
      <c r="A81" s="302"/>
      <c r="B81" s="298" t="s">
        <v>29</v>
      </c>
      <c r="C81" s="299"/>
      <c r="D81" s="299"/>
      <c r="E81" s="300"/>
      <c r="F81" s="300"/>
    </row>
    <row r="82" spans="1:6" s="296" customFormat="1" ht="14.25" x14ac:dyDescent="0.2">
      <c r="A82" s="42"/>
      <c r="B82" s="26" t="s">
        <v>58</v>
      </c>
      <c r="C82" s="32">
        <v>6</v>
      </c>
      <c r="D82" s="9" t="s">
        <v>8</v>
      </c>
      <c r="E82" s="31"/>
      <c r="F82" s="23">
        <f t="shared" ref="F82:F83" si="8">C82*E82</f>
        <v>0</v>
      </c>
    </row>
    <row r="83" spans="1:6" s="296" customFormat="1" ht="14.25" x14ac:dyDescent="0.2">
      <c r="A83" s="42"/>
      <c r="B83" s="26" t="s">
        <v>59</v>
      </c>
      <c r="C83" s="32">
        <v>14</v>
      </c>
      <c r="D83" s="9" t="s">
        <v>8</v>
      </c>
      <c r="E83" s="31"/>
      <c r="F83" s="23">
        <f t="shared" si="8"/>
        <v>0</v>
      </c>
    </row>
    <row r="84" spans="1:6" s="296" customFormat="1" x14ac:dyDescent="0.2">
      <c r="A84" s="43"/>
      <c r="B84" s="38"/>
      <c r="C84" s="33"/>
      <c r="D84" s="34"/>
      <c r="E84" s="35"/>
      <c r="F84" s="35"/>
    </row>
    <row r="85" spans="1:6" s="296" customFormat="1" x14ac:dyDescent="0.2">
      <c r="A85" s="41"/>
      <c r="B85" s="37"/>
      <c r="C85" s="20"/>
      <c r="D85" s="21"/>
      <c r="E85" s="22"/>
      <c r="F85" s="20"/>
    </row>
    <row r="86" spans="1:6" s="296" customFormat="1" x14ac:dyDescent="0.2">
      <c r="A86" s="42">
        <f>COUNT($A$5:A85)+1</f>
        <v>14</v>
      </c>
      <c r="B86" s="25" t="s">
        <v>60</v>
      </c>
      <c r="C86" s="24"/>
      <c r="D86" s="9"/>
      <c r="E86" s="23"/>
      <c r="F86" s="23"/>
    </row>
    <row r="87" spans="1:6" s="296" customFormat="1" ht="38.25" x14ac:dyDescent="0.2">
      <c r="A87" s="42"/>
      <c r="B87" s="26" t="s">
        <v>61</v>
      </c>
      <c r="C87" s="32"/>
      <c r="D87" s="9"/>
      <c r="E87" s="23"/>
      <c r="F87" s="23"/>
    </row>
    <row r="88" spans="1:6" s="296" customFormat="1" x14ac:dyDescent="0.2">
      <c r="A88" s="306"/>
      <c r="B88" s="298" t="s">
        <v>33</v>
      </c>
      <c r="C88" s="299"/>
      <c r="D88" s="299"/>
      <c r="E88" s="300"/>
      <c r="F88" s="300"/>
    </row>
    <row r="89" spans="1:6" s="296" customFormat="1" x14ac:dyDescent="0.2">
      <c r="A89" s="42"/>
      <c r="B89" s="26" t="s">
        <v>62</v>
      </c>
      <c r="C89" s="32">
        <v>8</v>
      </c>
      <c r="D89" s="9" t="s">
        <v>1</v>
      </c>
      <c r="E89" s="31"/>
      <c r="F89" s="23">
        <f t="shared" ref="F89" si="9">C89*E89</f>
        <v>0</v>
      </c>
    </row>
    <row r="90" spans="1:6" s="296" customFormat="1" x14ac:dyDescent="0.2">
      <c r="A90" s="42"/>
      <c r="B90" s="26" t="s">
        <v>63</v>
      </c>
      <c r="C90" s="32">
        <v>6</v>
      </c>
      <c r="D90" s="9" t="s">
        <v>1</v>
      </c>
      <c r="E90" s="31"/>
      <c r="F90" s="23">
        <f t="shared" ref="F90" si="10">C90*E90</f>
        <v>0</v>
      </c>
    </row>
    <row r="91" spans="1:6" s="296" customFormat="1" x14ac:dyDescent="0.2">
      <c r="A91" s="43"/>
      <c r="B91" s="38"/>
      <c r="C91" s="33"/>
      <c r="D91" s="34"/>
      <c r="E91" s="35"/>
      <c r="F91" s="35"/>
    </row>
    <row r="92" spans="1:6" s="307" customFormat="1" x14ac:dyDescent="0.2">
      <c r="A92" s="50"/>
      <c r="B92" s="51"/>
      <c r="C92" s="52"/>
      <c r="D92" s="53"/>
      <c r="E92" s="54"/>
      <c r="F92" s="52"/>
    </row>
    <row r="93" spans="1:6" s="296" customFormat="1" x14ac:dyDescent="0.2">
      <c r="A93" s="42">
        <f>COUNT($A$5:A92)+1</f>
        <v>15</v>
      </c>
      <c r="B93" s="25" t="s">
        <v>64</v>
      </c>
      <c r="C93" s="24"/>
      <c r="D93" s="9"/>
      <c r="E93" s="23"/>
      <c r="F93" s="23"/>
    </row>
    <row r="94" spans="1:6" s="296" customFormat="1" ht="38.25" x14ac:dyDescent="0.2">
      <c r="A94" s="42"/>
      <c r="B94" s="26" t="s">
        <v>65</v>
      </c>
      <c r="C94" s="32"/>
      <c r="D94" s="9"/>
      <c r="E94" s="23"/>
      <c r="F94" s="23"/>
    </row>
    <row r="95" spans="1:6" s="296" customFormat="1" x14ac:dyDescent="0.2">
      <c r="A95" s="308"/>
      <c r="B95" s="298" t="s">
        <v>33</v>
      </c>
      <c r="C95" s="299"/>
      <c r="D95" s="299"/>
      <c r="E95" s="300"/>
      <c r="F95" s="300"/>
    </row>
    <row r="96" spans="1:6" s="296" customFormat="1" x14ac:dyDescent="0.2">
      <c r="A96" s="42"/>
      <c r="B96" s="26" t="s">
        <v>111</v>
      </c>
      <c r="C96" s="32">
        <v>2</v>
      </c>
      <c r="D96" s="9" t="s">
        <v>1</v>
      </c>
      <c r="E96" s="31"/>
      <c r="F96" s="23">
        <f t="shared" ref="F96" si="11">C96*E96</f>
        <v>0</v>
      </c>
    </row>
    <row r="97" spans="1:6" s="296" customFormat="1" x14ac:dyDescent="0.2">
      <c r="A97" s="43"/>
      <c r="B97" s="38"/>
      <c r="C97" s="33"/>
      <c r="D97" s="34"/>
      <c r="E97" s="35"/>
      <c r="F97" s="35"/>
    </row>
    <row r="98" spans="1:6" s="296" customFormat="1" x14ac:dyDescent="0.2">
      <c r="A98" s="50"/>
      <c r="B98" s="37"/>
      <c r="C98" s="20"/>
      <c r="D98" s="21"/>
      <c r="E98" s="22"/>
      <c r="F98" s="20"/>
    </row>
    <row r="99" spans="1:6" s="296" customFormat="1" x14ac:dyDescent="0.2">
      <c r="A99" s="42">
        <f>COUNT($A$5:A98)+1</f>
        <v>16</v>
      </c>
      <c r="B99" s="25" t="s">
        <v>68</v>
      </c>
      <c r="C99" s="24"/>
      <c r="D99" s="9"/>
      <c r="E99" s="23"/>
      <c r="F99" s="23"/>
    </row>
    <row r="100" spans="1:6" s="296" customFormat="1" ht="51" x14ac:dyDescent="0.2">
      <c r="A100" s="42"/>
      <c r="B100" s="26" t="s">
        <v>69</v>
      </c>
      <c r="C100" s="32"/>
      <c r="D100" s="9"/>
      <c r="E100" s="23"/>
      <c r="F100" s="23"/>
    </row>
    <row r="101" spans="1:6" s="296" customFormat="1" x14ac:dyDescent="0.2">
      <c r="A101" s="309"/>
      <c r="B101" s="298" t="s">
        <v>33</v>
      </c>
      <c r="C101" s="299"/>
      <c r="D101" s="299"/>
      <c r="E101" s="300"/>
      <c r="F101" s="300"/>
    </row>
    <row r="102" spans="1:6" s="296" customFormat="1" x14ac:dyDescent="0.2">
      <c r="A102" s="42"/>
      <c r="B102" s="26" t="s">
        <v>117</v>
      </c>
      <c r="C102" s="32">
        <v>1</v>
      </c>
      <c r="D102" s="9" t="s">
        <v>1</v>
      </c>
      <c r="E102" s="31"/>
      <c r="F102" s="23">
        <f t="shared" ref="F102" si="12">C102*E102</f>
        <v>0</v>
      </c>
    </row>
    <row r="103" spans="1:6" s="296" customFormat="1" x14ac:dyDescent="0.2">
      <c r="A103" s="43"/>
      <c r="B103" s="38"/>
      <c r="C103" s="33"/>
      <c r="D103" s="34"/>
      <c r="E103" s="35"/>
      <c r="F103" s="35"/>
    </row>
    <row r="104" spans="1:6" s="296" customFormat="1" x14ac:dyDescent="0.2">
      <c r="A104" s="41"/>
      <c r="B104" s="37"/>
      <c r="C104" s="20"/>
      <c r="D104" s="21"/>
      <c r="E104" s="22"/>
      <c r="F104" s="20"/>
    </row>
    <row r="105" spans="1:6" s="296" customFormat="1" x14ac:dyDescent="0.2">
      <c r="A105" s="42">
        <f>COUNT($A$2:A104)+1</f>
        <v>17</v>
      </c>
      <c r="B105" s="25" t="s">
        <v>70</v>
      </c>
      <c r="C105" s="24"/>
      <c r="D105" s="9"/>
      <c r="E105" s="23"/>
      <c r="F105" s="23"/>
    </row>
    <row r="106" spans="1:6" s="296" customFormat="1" ht="25.5" x14ac:dyDescent="0.2">
      <c r="A106" s="42"/>
      <c r="B106" s="26" t="s">
        <v>71</v>
      </c>
      <c r="C106" s="32"/>
      <c r="D106" s="9"/>
      <c r="E106" s="23"/>
      <c r="F106" s="23"/>
    </row>
    <row r="107" spans="1:6" s="296" customFormat="1" x14ac:dyDescent="0.2">
      <c r="A107" s="308"/>
      <c r="B107" s="298" t="s">
        <v>33</v>
      </c>
      <c r="C107" s="299"/>
      <c r="D107" s="299"/>
      <c r="E107" s="300"/>
      <c r="F107" s="300"/>
    </row>
    <row r="108" spans="1:6" s="296" customFormat="1" x14ac:dyDescent="0.2">
      <c r="A108" s="42"/>
      <c r="B108" s="26" t="s">
        <v>72</v>
      </c>
      <c r="C108" s="32">
        <v>3</v>
      </c>
      <c r="D108" s="9" t="s">
        <v>1</v>
      </c>
      <c r="E108" s="31"/>
      <c r="F108" s="23">
        <f t="shared" ref="F108" si="13">C108*E108</f>
        <v>0</v>
      </c>
    </row>
    <row r="109" spans="1:6" s="296" customFormat="1" x14ac:dyDescent="0.2">
      <c r="A109" s="43"/>
      <c r="B109" s="38"/>
      <c r="C109" s="33"/>
      <c r="D109" s="34"/>
      <c r="E109" s="35"/>
      <c r="F109" s="35"/>
    </row>
    <row r="110" spans="1:6" s="296" customFormat="1" x14ac:dyDescent="0.2">
      <c r="A110" s="41"/>
      <c r="B110" s="37"/>
      <c r="C110" s="20"/>
      <c r="D110" s="21"/>
      <c r="E110" s="22"/>
      <c r="F110" s="20"/>
    </row>
    <row r="111" spans="1:6" s="296" customFormat="1" ht="25.5" x14ac:dyDescent="0.2">
      <c r="A111" s="42">
        <f>COUNT($A$4:A110)+1</f>
        <v>18</v>
      </c>
      <c r="B111" s="25" t="s">
        <v>112</v>
      </c>
      <c r="C111" s="24"/>
      <c r="D111" s="9"/>
      <c r="E111" s="23"/>
      <c r="F111" s="23"/>
    </row>
    <row r="112" spans="1:6" s="296" customFormat="1" ht="25.5" x14ac:dyDescent="0.2">
      <c r="A112" s="42"/>
      <c r="B112" s="26" t="s">
        <v>113</v>
      </c>
      <c r="C112" s="32"/>
      <c r="D112" s="9"/>
      <c r="E112" s="23"/>
      <c r="F112" s="23"/>
    </row>
    <row r="113" spans="1:6" s="296" customFormat="1" x14ac:dyDescent="0.2">
      <c r="A113" s="42"/>
      <c r="B113" s="26" t="s">
        <v>114</v>
      </c>
      <c r="C113" s="32">
        <v>2</v>
      </c>
      <c r="D113" s="9" t="s">
        <v>1</v>
      </c>
      <c r="E113" s="31"/>
      <c r="F113" s="23">
        <f>C113*E113</f>
        <v>0</v>
      </c>
    </row>
    <row r="114" spans="1:6" s="296" customFormat="1" x14ac:dyDescent="0.2">
      <c r="A114" s="43"/>
      <c r="B114" s="38"/>
      <c r="C114" s="33"/>
      <c r="D114" s="34"/>
      <c r="E114" s="35"/>
      <c r="F114" s="35"/>
    </row>
    <row r="115" spans="1:6" s="296" customFormat="1" x14ac:dyDescent="0.2">
      <c r="A115" s="41"/>
      <c r="B115" s="37"/>
      <c r="C115" s="20"/>
      <c r="D115" s="21"/>
      <c r="E115" s="22"/>
      <c r="F115" s="20"/>
    </row>
    <row r="116" spans="1:6" s="296" customFormat="1" x14ac:dyDescent="0.2">
      <c r="A116" s="42">
        <f>COUNT($A$4:A115)+1</f>
        <v>19</v>
      </c>
      <c r="B116" s="25" t="s">
        <v>73</v>
      </c>
      <c r="C116" s="24"/>
      <c r="D116" s="9"/>
      <c r="E116" s="23"/>
      <c r="F116" s="23"/>
    </row>
    <row r="117" spans="1:6" s="296" customFormat="1" ht="51" x14ac:dyDescent="0.2">
      <c r="A117" s="42"/>
      <c r="B117" s="26" t="s">
        <v>74</v>
      </c>
      <c r="C117" s="32"/>
      <c r="D117" s="9"/>
      <c r="E117" s="23"/>
      <c r="F117" s="23"/>
    </row>
    <row r="118" spans="1:6" s="296" customFormat="1" x14ac:dyDescent="0.2">
      <c r="A118" s="308"/>
      <c r="B118" s="298" t="s">
        <v>33</v>
      </c>
      <c r="C118" s="310"/>
      <c r="D118" s="299"/>
      <c r="E118" s="300"/>
      <c r="F118" s="300"/>
    </row>
    <row r="119" spans="1:6" s="296" customFormat="1" x14ac:dyDescent="0.2">
      <c r="A119" s="42"/>
      <c r="B119" s="26" t="s">
        <v>76</v>
      </c>
      <c r="C119" s="32">
        <v>2</v>
      </c>
      <c r="D119" s="9" t="s">
        <v>1</v>
      </c>
      <c r="E119" s="31"/>
      <c r="F119" s="23">
        <f t="shared" ref="F119" si="14">C119*E119</f>
        <v>0</v>
      </c>
    </row>
    <row r="120" spans="1:6" s="296" customFormat="1" x14ac:dyDescent="0.2">
      <c r="A120" s="43"/>
      <c r="B120" s="38"/>
      <c r="C120" s="33"/>
      <c r="D120" s="34"/>
      <c r="E120" s="35"/>
      <c r="F120" s="35"/>
    </row>
    <row r="121" spans="1:6" s="296" customFormat="1" x14ac:dyDescent="0.2">
      <c r="A121" s="41"/>
      <c r="B121" s="37"/>
      <c r="C121" s="20"/>
      <c r="D121" s="21"/>
      <c r="E121" s="22"/>
      <c r="F121" s="20"/>
    </row>
    <row r="122" spans="1:6" s="296" customFormat="1" x14ac:dyDescent="0.2">
      <c r="A122" s="42">
        <f>COUNT($A$5:A121)+1</f>
        <v>20</v>
      </c>
      <c r="B122" s="25" t="s">
        <v>79</v>
      </c>
      <c r="C122" s="24"/>
      <c r="D122" s="9"/>
      <c r="E122" s="23"/>
      <c r="F122" s="23"/>
    </row>
    <row r="123" spans="1:6" s="296" customFormat="1" x14ac:dyDescent="0.2">
      <c r="A123" s="42"/>
      <c r="B123" s="26" t="s">
        <v>80</v>
      </c>
      <c r="C123" s="32"/>
      <c r="D123" s="9"/>
      <c r="E123" s="23"/>
      <c r="F123" s="23"/>
    </row>
    <row r="124" spans="1:6" s="296" customFormat="1" x14ac:dyDescent="0.2">
      <c r="A124" s="302"/>
      <c r="B124" s="304"/>
      <c r="C124" s="299">
        <v>1</v>
      </c>
      <c r="D124" s="9" t="s">
        <v>1</v>
      </c>
      <c r="E124" s="31"/>
      <c r="F124" s="23">
        <f>C124*E124</f>
        <v>0</v>
      </c>
    </row>
    <row r="125" spans="1:6" s="296" customFormat="1" x14ac:dyDescent="0.2">
      <c r="A125" s="43"/>
      <c r="B125" s="38"/>
      <c r="C125" s="33"/>
      <c r="D125" s="34"/>
      <c r="E125" s="35"/>
      <c r="F125" s="35"/>
    </row>
    <row r="126" spans="1:6" s="296" customFormat="1" x14ac:dyDescent="0.2">
      <c r="A126" s="41"/>
      <c r="B126" s="37"/>
      <c r="C126" s="20"/>
      <c r="D126" s="21"/>
      <c r="E126" s="22"/>
      <c r="F126" s="20"/>
    </row>
    <row r="127" spans="1:6" s="296" customFormat="1" x14ac:dyDescent="0.2">
      <c r="A127" s="42">
        <f>COUNT($A$5:A126)+1</f>
        <v>21</v>
      </c>
      <c r="B127" s="25" t="s">
        <v>81</v>
      </c>
      <c r="C127" s="24"/>
      <c r="D127" s="9"/>
      <c r="E127" s="23"/>
      <c r="F127" s="23"/>
    </row>
    <row r="128" spans="1:6" s="296" customFormat="1" ht="25.5" x14ac:dyDescent="0.2">
      <c r="A128" s="42"/>
      <c r="B128" s="26" t="s">
        <v>82</v>
      </c>
      <c r="C128" s="32"/>
      <c r="D128" s="9"/>
      <c r="E128" s="23"/>
      <c r="F128" s="23"/>
    </row>
    <row r="129" spans="1:6" s="296" customFormat="1" x14ac:dyDescent="0.2">
      <c r="A129" s="42"/>
      <c r="B129" s="26" t="s">
        <v>115</v>
      </c>
      <c r="C129" s="32">
        <v>2</v>
      </c>
      <c r="D129" s="9" t="s">
        <v>1</v>
      </c>
      <c r="E129" s="31"/>
      <c r="F129" s="23">
        <f t="shared" ref="F129" si="15">C129*E129</f>
        <v>0</v>
      </c>
    </row>
    <row r="130" spans="1:6" s="296" customFormat="1" x14ac:dyDescent="0.2">
      <c r="A130" s="42"/>
      <c r="B130" s="26" t="s">
        <v>83</v>
      </c>
      <c r="C130" s="32">
        <v>2</v>
      </c>
      <c r="D130" s="9" t="s">
        <v>1</v>
      </c>
      <c r="E130" s="31"/>
      <c r="F130" s="23">
        <f t="shared" ref="F130:F131" si="16">C130*E130</f>
        <v>0</v>
      </c>
    </row>
    <row r="131" spans="1:6" s="296" customFormat="1" x14ac:dyDescent="0.2">
      <c r="A131" s="42"/>
      <c r="B131" s="26" t="s">
        <v>84</v>
      </c>
      <c r="C131" s="32">
        <v>2</v>
      </c>
      <c r="D131" s="9" t="s">
        <v>1</v>
      </c>
      <c r="E131" s="31"/>
      <c r="F131" s="23">
        <f t="shared" si="16"/>
        <v>0</v>
      </c>
    </row>
    <row r="132" spans="1:6" s="296" customFormat="1" x14ac:dyDescent="0.2">
      <c r="A132" s="43"/>
      <c r="B132" s="38"/>
      <c r="C132" s="33"/>
      <c r="D132" s="34"/>
      <c r="E132" s="35"/>
      <c r="F132" s="35"/>
    </row>
    <row r="133" spans="1:6" s="296" customFormat="1" x14ac:dyDescent="0.2">
      <c r="A133" s="41"/>
      <c r="B133" s="37"/>
      <c r="C133" s="20"/>
      <c r="D133" s="21"/>
      <c r="E133" s="22"/>
      <c r="F133" s="20"/>
    </row>
    <row r="134" spans="1:6" s="296" customFormat="1" x14ac:dyDescent="0.2">
      <c r="A134" s="42">
        <f>COUNT($A$5:A131)+1</f>
        <v>22</v>
      </c>
      <c r="B134" s="25" t="s">
        <v>85</v>
      </c>
      <c r="C134" s="24"/>
      <c r="D134" s="9"/>
      <c r="E134" s="23"/>
      <c r="F134" s="23"/>
    </row>
    <row r="135" spans="1:6" s="296" customFormat="1" ht="12" customHeight="1" x14ac:dyDescent="0.2">
      <c r="A135" s="42"/>
      <c r="B135" s="26" t="s">
        <v>86</v>
      </c>
      <c r="C135" s="32"/>
      <c r="D135" s="9"/>
      <c r="E135" s="23"/>
      <c r="F135" s="23"/>
    </row>
    <row r="136" spans="1:6" s="296" customFormat="1" x14ac:dyDescent="0.2">
      <c r="A136" s="42"/>
      <c r="B136" s="26" t="s">
        <v>115</v>
      </c>
      <c r="C136" s="32">
        <v>2</v>
      </c>
      <c r="D136" s="9" t="s">
        <v>1</v>
      </c>
      <c r="E136" s="31"/>
      <c r="F136" s="23">
        <f t="shared" ref="F136" si="17">C136*E136</f>
        <v>0</v>
      </c>
    </row>
    <row r="137" spans="1:6" s="296" customFormat="1" x14ac:dyDescent="0.2">
      <c r="A137" s="42"/>
      <c r="B137" s="26" t="s">
        <v>84</v>
      </c>
      <c r="C137" s="32">
        <v>2</v>
      </c>
      <c r="D137" s="9" t="s">
        <v>1</v>
      </c>
      <c r="E137" s="31"/>
      <c r="F137" s="23">
        <f t="shared" ref="F137" si="18">C137*E137</f>
        <v>0</v>
      </c>
    </row>
    <row r="138" spans="1:6" s="296" customFormat="1" x14ac:dyDescent="0.2">
      <c r="A138" s="43"/>
      <c r="B138" s="38"/>
      <c r="C138" s="33"/>
      <c r="D138" s="34"/>
      <c r="E138" s="35"/>
      <c r="F138" s="35"/>
    </row>
    <row r="139" spans="1:6" s="296" customFormat="1" x14ac:dyDescent="0.2">
      <c r="A139" s="41"/>
      <c r="B139" s="37"/>
      <c r="C139" s="20"/>
      <c r="D139" s="21"/>
      <c r="E139" s="22"/>
      <c r="F139" s="20"/>
    </row>
    <row r="140" spans="1:6" s="296" customFormat="1" x14ac:dyDescent="0.2">
      <c r="A140" s="42">
        <f>COUNT($A$5:A139)+1</f>
        <v>23</v>
      </c>
      <c r="B140" s="25" t="s">
        <v>87</v>
      </c>
      <c r="C140" s="24"/>
      <c r="D140" s="9"/>
      <c r="E140" s="23"/>
      <c r="F140" s="23"/>
    </row>
    <row r="141" spans="1:6" s="296" customFormat="1" ht="38.25" x14ac:dyDescent="0.2">
      <c r="A141" s="42"/>
      <c r="B141" s="26" t="s">
        <v>102</v>
      </c>
      <c r="C141" s="32"/>
      <c r="D141" s="9"/>
      <c r="E141" s="23"/>
      <c r="F141" s="23"/>
    </row>
    <row r="142" spans="1:6" s="296" customFormat="1" ht="14.25" x14ac:dyDescent="0.2">
      <c r="A142" s="42"/>
      <c r="B142" s="26"/>
      <c r="C142" s="32">
        <v>4</v>
      </c>
      <c r="D142" s="9" t="s">
        <v>13</v>
      </c>
      <c r="E142" s="31"/>
      <c r="F142" s="23">
        <f>C142*E142</f>
        <v>0</v>
      </c>
    </row>
    <row r="143" spans="1:6" s="296" customFormat="1" x14ac:dyDescent="0.2">
      <c r="A143" s="43"/>
      <c r="B143" s="38"/>
      <c r="C143" s="33"/>
      <c r="D143" s="34"/>
      <c r="E143" s="35"/>
      <c r="F143" s="35"/>
    </row>
    <row r="144" spans="1:6" s="311" customFormat="1" x14ac:dyDescent="0.2">
      <c r="A144" s="41"/>
      <c r="B144" s="37"/>
      <c r="C144" s="20"/>
      <c r="D144" s="21"/>
      <c r="E144" s="22"/>
      <c r="F144" s="20"/>
    </row>
    <row r="145" spans="1:6" s="311" customFormat="1" x14ac:dyDescent="0.2">
      <c r="A145" s="42">
        <f>COUNT($A$5:A144)+1</f>
        <v>24</v>
      </c>
      <c r="B145" s="25" t="s">
        <v>88</v>
      </c>
      <c r="C145" s="24"/>
      <c r="D145" s="9"/>
      <c r="E145" s="23"/>
      <c r="F145" s="23"/>
    </row>
    <row r="146" spans="1:6" s="311" customFormat="1" ht="76.5" x14ac:dyDescent="0.2">
      <c r="A146" s="42"/>
      <c r="B146" s="26" t="s">
        <v>90</v>
      </c>
      <c r="C146" s="32"/>
      <c r="D146" s="9"/>
      <c r="E146" s="23"/>
      <c r="F146" s="23"/>
    </row>
    <row r="147" spans="1:6" s="311" customFormat="1" x14ac:dyDescent="0.2">
      <c r="A147" s="302"/>
      <c r="B147" s="304" t="s">
        <v>29</v>
      </c>
      <c r="C147" s="299"/>
      <c r="D147" s="299"/>
      <c r="E147" s="300"/>
      <c r="F147" s="300"/>
    </row>
    <row r="148" spans="1:6" s="311" customFormat="1" x14ac:dyDescent="0.2">
      <c r="A148" s="42"/>
      <c r="B148" s="26" t="s">
        <v>89</v>
      </c>
      <c r="C148" s="32">
        <v>14</v>
      </c>
      <c r="D148" s="9" t="s">
        <v>15</v>
      </c>
      <c r="E148" s="31"/>
      <c r="F148" s="23">
        <f>C148*E148</f>
        <v>0</v>
      </c>
    </row>
    <row r="149" spans="1:6" s="311" customFormat="1" x14ac:dyDescent="0.2">
      <c r="A149" s="43"/>
      <c r="B149" s="38"/>
      <c r="C149" s="33"/>
      <c r="D149" s="34"/>
      <c r="E149" s="35"/>
      <c r="F149" s="35"/>
    </row>
    <row r="150" spans="1:6" s="296" customFormat="1" x14ac:dyDescent="0.2">
      <c r="A150" s="41"/>
      <c r="B150" s="37"/>
      <c r="C150" s="20"/>
      <c r="D150" s="21"/>
      <c r="E150" s="22"/>
      <c r="F150" s="20"/>
    </row>
    <row r="151" spans="1:6" s="296" customFormat="1" x14ac:dyDescent="0.2">
      <c r="A151" s="42">
        <f>COUNT($A$5:A150)+1</f>
        <v>25</v>
      </c>
      <c r="B151" s="25" t="s">
        <v>16</v>
      </c>
      <c r="C151" s="24"/>
      <c r="D151" s="9"/>
      <c r="E151" s="23"/>
      <c r="F151" s="23"/>
    </row>
    <row r="152" spans="1:6" s="296" customFormat="1" ht="38.25" x14ac:dyDescent="0.2">
      <c r="A152" s="42"/>
      <c r="B152" s="26" t="s">
        <v>91</v>
      </c>
      <c r="C152" s="32"/>
      <c r="D152" s="9"/>
      <c r="E152" s="23"/>
      <c r="F152" s="23"/>
    </row>
    <row r="153" spans="1:6" s="296" customFormat="1" x14ac:dyDescent="0.2">
      <c r="B153" s="312"/>
      <c r="C153" s="299"/>
      <c r="D153" s="313">
        <v>0.1</v>
      </c>
      <c r="E153" s="300"/>
      <c r="F153" s="278">
        <f>SUM(F9:F149)*D153</f>
        <v>0</v>
      </c>
    </row>
    <row r="154" spans="1:6" s="296" customFormat="1" x14ac:dyDescent="0.2">
      <c r="A154" s="314"/>
      <c r="B154" s="315"/>
      <c r="C154" s="316"/>
      <c r="D154" s="317"/>
      <c r="E154" s="318"/>
      <c r="F154" s="318"/>
    </row>
    <row r="155" spans="1:6" s="296" customFormat="1" x14ac:dyDescent="0.2">
      <c r="A155" s="27"/>
      <c r="B155" s="39" t="s">
        <v>92</v>
      </c>
      <c r="C155" s="28"/>
      <c r="D155" s="29"/>
      <c r="E155" s="30" t="s">
        <v>12</v>
      </c>
      <c r="F155" s="30">
        <f>SUM(F9:F154)</f>
        <v>0</v>
      </c>
    </row>
  </sheetData>
  <sheetProtection algorithmName="SHA-512" hashValue="JvNP4FniUKk/DpDbPvkXOiRf4n23qVSQAe5M8EX+r7Hc5/xhIKoIUfbwNVKu0vXX2QPErOYfxGDr3F0e7d8ACA==" saltValue="NBxHtOYbO8Mb3tedUaKV6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3" manualBreakCount="3">
    <brk id="43" max="5" man="1"/>
    <brk id="114" max="5" man="1"/>
    <brk id="149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showGridLines="0" topLeftCell="A16" zoomScaleNormal="100" zoomScaleSheetLayoutView="100" workbookViewId="0">
      <selection activeCell="H64" sqref="H6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345</v>
      </c>
      <c r="B3" s="36" t="s">
        <v>409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138</v>
      </c>
      <c r="C9" s="32">
        <v>6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02"/>
      <c r="C11" s="97"/>
      <c r="D11" s="203"/>
      <c r="E11" s="116"/>
      <c r="F11" s="116"/>
    </row>
    <row r="12" spans="1:6" x14ac:dyDescent="0.2">
      <c r="A12" s="204">
        <f>COUNT($A$6:A11)+1</f>
        <v>2</v>
      </c>
      <c r="B12" s="284" t="s">
        <v>408</v>
      </c>
      <c r="C12" s="32"/>
      <c r="D12" s="136"/>
      <c r="E12" s="137"/>
      <c r="F12" s="137"/>
    </row>
    <row r="13" spans="1:6" ht="51" x14ac:dyDescent="0.2">
      <c r="A13" s="204"/>
      <c r="B13" s="353" t="s">
        <v>407</v>
      </c>
      <c r="C13" s="32"/>
      <c r="D13" s="136"/>
      <c r="E13" s="137"/>
      <c r="F13" s="137"/>
    </row>
    <row r="14" spans="1:6" x14ac:dyDescent="0.2">
      <c r="A14" s="85"/>
      <c r="B14" s="139"/>
      <c r="C14" s="32">
        <v>2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85"/>
      <c r="B16" s="139"/>
      <c r="C16" s="32"/>
      <c r="D16" s="136"/>
      <c r="E16" s="93"/>
      <c r="F16" s="93"/>
    </row>
    <row r="17" spans="1:6" x14ac:dyDescent="0.2">
      <c r="A17" s="204">
        <f>COUNT($A$6:A16)+1</f>
        <v>3</v>
      </c>
      <c r="B17" s="135" t="s">
        <v>679</v>
      </c>
      <c r="C17" s="32"/>
      <c r="D17" s="136"/>
      <c r="E17" s="93"/>
      <c r="F17" s="93"/>
    </row>
    <row r="18" spans="1:6" x14ac:dyDescent="0.2">
      <c r="A18" s="85"/>
      <c r="B18" s="139" t="s">
        <v>687</v>
      </c>
      <c r="C18" s="32"/>
      <c r="D18" s="136"/>
      <c r="E18" s="93"/>
      <c r="F18" s="93"/>
    </row>
    <row r="19" spans="1:6" x14ac:dyDescent="0.2">
      <c r="A19" s="85"/>
      <c r="B19" s="139"/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85"/>
      <c r="B20" s="139"/>
      <c r="C20" s="32"/>
      <c r="D20" s="136"/>
      <c r="E20" s="93"/>
      <c r="F20" s="93"/>
    </row>
    <row r="21" spans="1:6" x14ac:dyDescent="0.2">
      <c r="A21" s="112"/>
      <c r="B21" s="21"/>
      <c r="C21" s="97"/>
      <c r="D21" s="133"/>
      <c r="E21" s="134"/>
      <c r="F21" s="134"/>
    </row>
    <row r="22" spans="1:6" x14ac:dyDescent="0.2">
      <c r="A22" s="204">
        <f>COUNT($A$6:A21)+1</f>
        <v>4</v>
      </c>
      <c r="B22" s="135" t="s">
        <v>142</v>
      </c>
      <c r="C22" s="32"/>
      <c r="D22" s="136"/>
      <c r="E22" s="137"/>
      <c r="F22" s="137"/>
    </row>
    <row r="23" spans="1:6" ht="25.5" x14ac:dyDescent="0.2">
      <c r="A23" s="85"/>
      <c r="B23" s="143" t="s">
        <v>143</v>
      </c>
      <c r="C23" s="32"/>
      <c r="D23" s="136"/>
      <c r="E23" s="137"/>
      <c r="F23" s="137"/>
    </row>
    <row r="24" spans="1:6" x14ac:dyDescent="0.2">
      <c r="A24" s="85"/>
      <c r="B24" s="139" t="s">
        <v>144</v>
      </c>
      <c r="C24" s="32">
        <v>2</v>
      </c>
      <c r="D24" s="136" t="s">
        <v>1</v>
      </c>
      <c r="E24" s="92"/>
      <c r="F24" s="93">
        <f>C24*E24</f>
        <v>0</v>
      </c>
    </row>
    <row r="25" spans="1:6" x14ac:dyDescent="0.2">
      <c r="A25" s="94"/>
      <c r="B25" s="141"/>
      <c r="C25" s="33"/>
      <c r="D25" s="144"/>
      <c r="E25" s="78"/>
      <c r="F25" s="78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141</v>
      </c>
      <c r="C29" s="32">
        <v>2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3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97"/>
      <c r="D36" s="133"/>
      <c r="E36" s="134"/>
      <c r="F36" s="134"/>
    </row>
    <row r="37" spans="1:6" x14ac:dyDescent="0.2">
      <c r="A37" s="204">
        <f>COUNT($A$6:A34)+1</f>
        <v>7</v>
      </c>
      <c r="B37" s="135" t="s">
        <v>215</v>
      </c>
      <c r="C37" s="32"/>
      <c r="D37" s="136"/>
      <c r="E37" s="137"/>
      <c r="F37" s="137"/>
    </row>
    <row r="38" spans="1:6" ht="102" x14ac:dyDescent="0.2">
      <c r="A38" s="85"/>
      <c r="B38" s="143" t="s">
        <v>216</v>
      </c>
      <c r="C38" s="32"/>
      <c r="D38" s="136"/>
      <c r="E38" s="137"/>
      <c r="F38" s="137"/>
    </row>
    <row r="39" spans="1:6" x14ac:dyDescent="0.2">
      <c r="A39" s="85"/>
      <c r="B39" s="153"/>
      <c r="C39" s="32">
        <v>1</v>
      </c>
      <c r="D39" s="136" t="s">
        <v>1</v>
      </c>
      <c r="E39" s="92"/>
      <c r="F39" s="93">
        <f>C39*E39</f>
        <v>0</v>
      </c>
    </row>
    <row r="40" spans="1:6" x14ac:dyDescent="0.2">
      <c r="A40" s="94"/>
      <c r="B40" s="154"/>
      <c r="C40" s="33"/>
      <c r="D40" s="144"/>
      <c r="E40" s="78"/>
      <c r="F40" s="78"/>
    </row>
    <row r="41" spans="1:6" x14ac:dyDescent="0.2">
      <c r="A41" s="112"/>
      <c r="B41" s="21"/>
      <c r="C41" s="124"/>
      <c r="D41" s="133"/>
      <c r="E41" s="116"/>
      <c r="F41" s="116"/>
    </row>
    <row r="42" spans="1:6" x14ac:dyDescent="0.2">
      <c r="A42" s="204">
        <f>COUNT($A$6:A40)+1</f>
        <v>8</v>
      </c>
      <c r="B42" s="135" t="s">
        <v>147</v>
      </c>
      <c r="C42" s="88"/>
      <c r="D42" s="136"/>
      <c r="E42" s="137"/>
      <c r="F42" s="93"/>
    </row>
    <row r="43" spans="1:6" ht="25.5" x14ac:dyDescent="0.2">
      <c r="A43" s="85"/>
      <c r="B43" s="143" t="s">
        <v>133</v>
      </c>
      <c r="C43" s="88"/>
      <c r="D43" s="136"/>
      <c r="E43" s="137"/>
      <c r="F43" s="93"/>
    </row>
    <row r="44" spans="1:6" ht="14.25" x14ac:dyDescent="0.2">
      <c r="A44" s="85"/>
      <c r="B44" s="153"/>
      <c r="C44" s="88">
        <v>6</v>
      </c>
      <c r="D44" s="140" t="s">
        <v>8</v>
      </c>
      <c r="E44" s="92"/>
      <c r="F44" s="93">
        <f>C44*E44</f>
        <v>0</v>
      </c>
    </row>
    <row r="45" spans="1:6" x14ac:dyDescent="0.2">
      <c r="A45" s="94"/>
      <c r="B45" s="154"/>
      <c r="C45" s="155"/>
      <c r="D45" s="144"/>
      <c r="E45" s="156"/>
      <c r="F45" s="78"/>
    </row>
    <row r="46" spans="1:6" x14ac:dyDescent="0.2">
      <c r="A46" s="112"/>
      <c r="B46" s="21"/>
      <c r="C46" s="124"/>
      <c r="D46" s="133"/>
      <c r="E46" s="134"/>
      <c r="F46" s="116"/>
    </row>
    <row r="47" spans="1:6" x14ac:dyDescent="0.2">
      <c r="A47" s="204">
        <f>COUNT($A$6:A45)+1</f>
        <v>9</v>
      </c>
      <c r="B47" s="135" t="s">
        <v>150</v>
      </c>
      <c r="C47" s="88"/>
      <c r="D47" s="136"/>
      <c r="E47" s="137"/>
      <c r="F47" s="93"/>
    </row>
    <row r="48" spans="1:6" ht="38.25" x14ac:dyDescent="0.2">
      <c r="A48" s="85"/>
      <c r="B48" s="143" t="s">
        <v>151</v>
      </c>
      <c r="C48" s="88"/>
      <c r="D48" s="136"/>
      <c r="E48" s="137"/>
      <c r="F48" s="137"/>
    </row>
    <row r="49" spans="1:6" x14ac:dyDescent="0.2">
      <c r="A49" s="85"/>
      <c r="B49" s="153"/>
      <c r="C49" s="88"/>
      <c r="D49" s="157">
        <v>0.02</v>
      </c>
      <c r="E49" s="93"/>
      <c r="F49" s="93">
        <f>D49*(SUM(F6:F44))</f>
        <v>0</v>
      </c>
    </row>
    <row r="50" spans="1:6" x14ac:dyDescent="0.2">
      <c r="A50" s="94"/>
      <c r="B50" s="154"/>
      <c r="C50" s="155"/>
      <c r="D50" s="144"/>
      <c r="E50" s="78"/>
      <c r="F50" s="78"/>
    </row>
    <row r="51" spans="1:6" x14ac:dyDescent="0.2">
      <c r="A51" s="112"/>
      <c r="B51" s="21"/>
      <c r="C51" s="124"/>
      <c r="D51" s="133"/>
      <c r="E51" s="116"/>
      <c r="F51" s="116"/>
    </row>
    <row r="52" spans="1:6" x14ac:dyDescent="0.2">
      <c r="A52" s="204">
        <f>COUNT($A$6:A50)+1</f>
        <v>10</v>
      </c>
      <c r="B52" s="135" t="s">
        <v>220</v>
      </c>
      <c r="C52" s="88"/>
      <c r="D52" s="136"/>
      <c r="E52" s="93"/>
      <c r="F52" s="93"/>
    </row>
    <row r="53" spans="1:6" ht="38.25" x14ac:dyDescent="0.2">
      <c r="A53" s="85"/>
      <c r="B53" s="119" t="s">
        <v>221</v>
      </c>
      <c r="C53" s="88"/>
      <c r="D53" s="136"/>
      <c r="E53" s="137"/>
      <c r="F53" s="93"/>
    </row>
    <row r="54" spans="1:6" x14ac:dyDescent="0.2">
      <c r="A54" s="118"/>
      <c r="B54" s="153"/>
      <c r="C54" s="88"/>
      <c r="D54" s="157">
        <v>0.1</v>
      </c>
      <c r="E54" s="137"/>
      <c r="F54" s="93">
        <f>D54*(SUM(F6:F44))</f>
        <v>0</v>
      </c>
    </row>
    <row r="55" spans="1:6" x14ac:dyDescent="0.2">
      <c r="A55" s="209"/>
      <c r="B55" s="154"/>
      <c r="C55" s="155"/>
      <c r="D55" s="144"/>
      <c r="E55" s="78"/>
      <c r="F55" s="78"/>
    </row>
    <row r="56" spans="1:6" x14ac:dyDescent="0.2">
      <c r="A56" s="131"/>
      <c r="B56" s="160" t="s">
        <v>153</v>
      </c>
      <c r="C56" s="161"/>
      <c r="D56" s="162"/>
      <c r="E56" s="132" t="s">
        <v>12</v>
      </c>
      <c r="F56" s="63">
        <f>SUM(F6:F55)</f>
        <v>0</v>
      </c>
    </row>
  </sheetData>
  <sheetProtection algorithmName="SHA-512" hashValue="Qz3tGLiKDINeksmE7NMnglftY558kcA4C+nsMlz3ldF/370xLp4ZWY4CtZBTSy20dUz66ZaAqQ0nnROoCmXl0Q==" saltValue="OtwEB6JvWpvO/KvLz4B9X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3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"/>
  <sheetViews>
    <sheetView showGridLines="0" topLeftCell="A28" zoomScaleNormal="100" zoomScaleSheetLayoutView="100" workbookViewId="0">
      <selection activeCell="E34" sqref="E3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348</v>
      </c>
      <c r="B3" s="36" t="s">
        <v>688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5</v>
      </c>
      <c r="D39" s="140" t="s">
        <v>8</v>
      </c>
      <c r="E39" s="92"/>
      <c r="F39" s="93">
        <f>C39*E39</f>
        <v>0</v>
      </c>
    </row>
    <row r="40" spans="1:6" x14ac:dyDescent="0.2">
      <c r="A40" s="112"/>
      <c r="B40" s="21"/>
      <c r="C40" s="124"/>
      <c r="D40" s="133"/>
      <c r="E40" s="134"/>
      <c r="F40" s="116"/>
    </row>
    <row r="41" spans="1:6" x14ac:dyDescent="0.2">
      <c r="A41" s="204">
        <f>COUNT($A$6:A39)+1</f>
        <v>8</v>
      </c>
      <c r="B41" s="135" t="s">
        <v>150</v>
      </c>
      <c r="C41" s="88"/>
      <c r="D41" s="136"/>
      <c r="E41" s="137"/>
      <c r="F41" s="93"/>
    </row>
    <row r="42" spans="1:6" ht="38.25" x14ac:dyDescent="0.2">
      <c r="A42" s="85"/>
      <c r="B42" s="143" t="s">
        <v>151</v>
      </c>
      <c r="C42" s="88"/>
      <c r="D42" s="136"/>
      <c r="E42" s="137"/>
      <c r="F42" s="137"/>
    </row>
    <row r="43" spans="1:6" x14ac:dyDescent="0.2">
      <c r="A43" s="85"/>
      <c r="B43" s="153"/>
      <c r="C43" s="88"/>
      <c r="D43" s="157">
        <v>0.02</v>
      </c>
      <c r="E43" s="93"/>
      <c r="F43" s="93">
        <f>D43*(SUM(F6:F39))</f>
        <v>0</v>
      </c>
    </row>
    <row r="44" spans="1:6" x14ac:dyDescent="0.2">
      <c r="A44" s="94"/>
      <c r="B44" s="154"/>
      <c r="C44" s="155"/>
      <c r="D44" s="144"/>
      <c r="E44" s="78"/>
      <c r="F44" s="78"/>
    </row>
    <row r="45" spans="1:6" x14ac:dyDescent="0.2">
      <c r="A45" s="112"/>
      <c r="B45" s="21"/>
      <c r="C45" s="124"/>
      <c r="D45" s="133"/>
      <c r="E45" s="116"/>
      <c r="F45" s="116"/>
    </row>
    <row r="46" spans="1:6" x14ac:dyDescent="0.2">
      <c r="A46" s="204">
        <f>COUNT($A$6:A44)+1</f>
        <v>9</v>
      </c>
      <c r="B46" s="135" t="s">
        <v>220</v>
      </c>
      <c r="C46" s="88"/>
      <c r="D46" s="136"/>
      <c r="E46" s="93"/>
      <c r="F46" s="93"/>
    </row>
    <row r="47" spans="1:6" ht="38.25" x14ac:dyDescent="0.2">
      <c r="A47" s="85"/>
      <c r="B47" s="119" t="s">
        <v>221</v>
      </c>
      <c r="C47" s="88"/>
      <c r="D47" s="136"/>
      <c r="E47" s="137"/>
      <c r="F47" s="93"/>
    </row>
    <row r="48" spans="1:6" x14ac:dyDescent="0.2">
      <c r="A48" s="118"/>
      <c r="B48" s="153"/>
      <c r="C48" s="88"/>
      <c r="D48" s="157">
        <v>0.1</v>
      </c>
      <c r="E48" s="137"/>
      <c r="F48" s="93">
        <f>D48*(SUM(F6:F39))</f>
        <v>0</v>
      </c>
    </row>
    <row r="49" spans="1:6" x14ac:dyDescent="0.2">
      <c r="A49" s="209"/>
      <c r="B49" s="154"/>
      <c r="C49" s="155"/>
      <c r="D49" s="144"/>
      <c r="E49" s="78"/>
      <c r="F49" s="78"/>
    </row>
    <row r="50" spans="1:6" x14ac:dyDescent="0.2">
      <c r="A50" s="131"/>
      <c r="B50" s="160" t="s">
        <v>153</v>
      </c>
      <c r="C50" s="161"/>
      <c r="D50" s="162"/>
      <c r="E50" s="132" t="s">
        <v>12</v>
      </c>
      <c r="F50" s="63">
        <f>SUM(F6:F49)</f>
        <v>0</v>
      </c>
    </row>
  </sheetData>
  <sheetProtection algorithmName="SHA-512" hashValue="n/ntxPdDbdDVzZNWa63pLlUjrUWU2vV4JopZq/CP0Cz3JDKXxGNglHqGRV0kvAVfq67x/y52MuSTv0xUSW8y0A==" saltValue="MU2a5Vs6ybqQmJON83TCO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39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3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350</v>
      </c>
      <c r="B3" s="36" t="s">
        <v>689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5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5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94"/>
      <c r="B45" s="154"/>
      <c r="C45" s="155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COUNT($A$6:A45)+1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D49*(SUM(F6:F39))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SUM(F6:F50)</f>
        <v>0</v>
      </c>
    </row>
  </sheetData>
  <sheetProtection algorithmName="SHA-512" hashValue="dADJ0saAlEWUdx7H70EyBc2nYI8w4Y/sgM71X4N4+2zZ07XeAYeWx0OjlYWgbGNtKu2vhysB4E/BSJ9opK0+Gg==" saltValue="XpM8mfDRmfIxUv3mWQKXF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6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352</v>
      </c>
      <c r="B3" s="36" t="s">
        <v>690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4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4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94"/>
      <c r="B45" s="154"/>
      <c r="C45" s="155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COUNT($A$6:A45)+1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D49*(SUM(F6:F39))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SUM(F6:F50)</f>
        <v>0</v>
      </c>
    </row>
  </sheetData>
  <sheetProtection algorithmName="SHA-512" hashValue="I1xceJA0PRJQmphXd3uu+VtKTeI3taPeABTNeAmm09ZJLP2xX2M4wWjNJTIogTvLkuIBPBVj6wAdeVIXNMsWjw==" saltValue="X5u+8lMJRZB9jTIyVqF9/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"/>
  <sheetViews>
    <sheetView showGridLines="0" topLeftCell="A22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354</v>
      </c>
      <c r="B3" s="36" t="s">
        <v>691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136</v>
      </c>
      <c r="C7" s="32"/>
      <c r="D7" s="136"/>
      <c r="E7" s="137"/>
      <c r="F7" s="13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194</v>
      </c>
      <c r="C9" s="32">
        <v>8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679</v>
      </c>
      <c r="C12" s="32"/>
      <c r="D12" s="136"/>
      <c r="E12" s="93"/>
      <c r="F12" s="93"/>
    </row>
    <row r="13" spans="1:6" x14ac:dyDescent="0.2">
      <c r="A13" s="85"/>
      <c r="B13" s="139" t="s">
        <v>685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209</v>
      </c>
      <c r="C19" s="32">
        <v>5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200</v>
      </c>
      <c r="C22" s="32"/>
      <c r="D22" s="136"/>
      <c r="E22" s="93"/>
      <c r="F22" s="93"/>
    </row>
    <row r="23" spans="1:6" x14ac:dyDescent="0.2">
      <c r="A23" s="85"/>
      <c r="B23" s="143" t="s">
        <v>201</v>
      </c>
      <c r="C23" s="32"/>
      <c r="D23" s="136"/>
      <c r="E23" s="93"/>
      <c r="F23" s="93"/>
    </row>
    <row r="24" spans="1:6" x14ac:dyDescent="0.2">
      <c r="A24" s="85"/>
      <c r="B24" s="139" t="s">
        <v>222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197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8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112"/>
      <c r="B45" s="21"/>
      <c r="C45" s="124"/>
      <c r="D45" s="133"/>
      <c r="E45" s="116"/>
      <c r="F45" s="116"/>
    </row>
    <row r="46" spans="1:6" x14ac:dyDescent="0.2">
      <c r="A46" s="204">
        <f>COUNT($A$6:A44)+1</f>
        <v>9</v>
      </c>
      <c r="B46" s="135" t="s">
        <v>220</v>
      </c>
      <c r="C46" s="88"/>
      <c r="D46" s="136"/>
      <c r="E46" s="93"/>
      <c r="F46" s="93"/>
    </row>
    <row r="47" spans="1:6" ht="38.25" x14ac:dyDescent="0.2">
      <c r="A47" s="85"/>
      <c r="B47" s="119" t="s">
        <v>221</v>
      </c>
      <c r="C47" s="88"/>
      <c r="D47" s="136"/>
      <c r="E47" s="137"/>
      <c r="F47" s="93"/>
    </row>
    <row r="48" spans="1:6" x14ac:dyDescent="0.2">
      <c r="A48" s="118"/>
      <c r="B48" s="153"/>
      <c r="C48" s="88"/>
      <c r="D48" s="157">
        <v>0.1</v>
      </c>
      <c r="E48" s="137"/>
      <c r="F48" s="93">
        <f>D48*(SUM(F6:F39))</f>
        <v>0</v>
      </c>
    </row>
    <row r="49" spans="1:6" x14ac:dyDescent="0.2">
      <c r="A49" s="209"/>
      <c r="B49" s="154"/>
      <c r="C49" s="155"/>
      <c r="D49" s="144"/>
      <c r="E49" s="78"/>
      <c r="F49" s="78"/>
    </row>
    <row r="50" spans="1:6" x14ac:dyDescent="0.2">
      <c r="A50" s="131"/>
      <c r="B50" s="160" t="s">
        <v>153</v>
      </c>
      <c r="C50" s="161"/>
      <c r="D50" s="162"/>
      <c r="E50" s="132" t="s">
        <v>12</v>
      </c>
      <c r="F50" s="63">
        <f>SUM(F6:F49)</f>
        <v>0</v>
      </c>
    </row>
  </sheetData>
  <sheetProtection algorithmName="SHA-512" hashValue="DkSCxMo4pxoN5+dOfORgKgZiyzizVPgGzYi6UvN8mtqSN/uIxmFeoxVLohyWmv9zYphuleVPgMsDijxCReG4/w==" saltValue="/hTJ2PaRatcfxBmOYNhBv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9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356</v>
      </c>
      <c r="B3" s="36" t="s">
        <v>692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6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6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94"/>
      <c r="B45" s="154"/>
      <c r="C45" s="155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COUNT($A$6:A45)+1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D49*(SUM(F6:F39))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SUM(F6:F50)</f>
        <v>0</v>
      </c>
    </row>
  </sheetData>
  <sheetProtection algorithmName="SHA-512" hashValue="Wz5z89fDwh2HcYxcr9mKvReTg64opLhwJBO7i+38U8m3LdMycbJ+2egwXJpL8ufvhBh/yRsaqI8jj7YxFfuTxA==" saltValue="L5PQxq3WCH1OKvKsF6SOz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showGridLines="0" topLeftCell="A16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358</v>
      </c>
      <c r="B3" s="36" t="s">
        <v>693</v>
      </c>
      <c r="C3" s="58"/>
      <c r="D3" s="187"/>
      <c r="E3" s="188"/>
      <c r="F3" s="188"/>
    </row>
    <row r="4" spans="1:6" x14ac:dyDescent="0.2">
      <c r="A4" s="189"/>
      <c r="B4" s="36" t="s">
        <v>405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112"/>
      <c r="B6" s="21"/>
      <c r="C6" s="97"/>
      <c r="D6" s="133"/>
      <c r="E6" s="134"/>
      <c r="F6" s="134"/>
    </row>
    <row r="7" spans="1:6" x14ac:dyDescent="0.2">
      <c r="A7" s="85">
        <f>COUNT($A$6:A6)+1</f>
        <v>1</v>
      </c>
      <c r="B7" s="135" t="s">
        <v>191</v>
      </c>
      <c r="C7" s="32"/>
      <c r="D7" s="136"/>
      <c r="E7" s="137"/>
      <c r="F7" s="137"/>
    </row>
    <row r="8" spans="1:6" ht="25.5" x14ac:dyDescent="0.2">
      <c r="A8" s="85"/>
      <c r="B8" s="138" t="s">
        <v>192</v>
      </c>
      <c r="C8" s="32"/>
      <c r="D8" s="136"/>
      <c r="E8" s="137"/>
      <c r="F8" s="137"/>
    </row>
    <row r="9" spans="1:6" ht="14.25" x14ac:dyDescent="0.2">
      <c r="A9" s="85"/>
      <c r="B9" s="139" t="s">
        <v>193</v>
      </c>
      <c r="C9" s="32">
        <v>3</v>
      </c>
      <c r="D9" s="140" t="s">
        <v>8</v>
      </c>
      <c r="E9" s="92"/>
      <c r="F9" s="9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85"/>
      <c r="B11" s="139"/>
      <c r="C11" s="32"/>
      <c r="D11" s="136"/>
      <c r="E11" s="93"/>
      <c r="F11" s="93"/>
    </row>
    <row r="12" spans="1:6" x14ac:dyDescent="0.2">
      <c r="A12" s="204">
        <f>COUNT($A$6:A11)+1</f>
        <v>2</v>
      </c>
      <c r="B12" s="135" t="s">
        <v>681</v>
      </c>
      <c r="C12" s="32"/>
      <c r="D12" s="136"/>
      <c r="E12" s="93"/>
      <c r="F12" s="93"/>
    </row>
    <row r="13" spans="1:6" x14ac:dyDescent="0.2">
      <c r="A13" s="85"/>
      <c r="B13" s="153" t="s">
        <v>682</v>
      </c>
      <c r="C13" s="32"/>
      <c r="D13" s="136"/>
      <c r="E13" s="93"/>
      <c r="F13" s="93"/>
    </row>
    <row r="14" spans="1:6" x14ac:dyDescent="0.2">
      <c r="A14" s="85"/>
      <c r="B14" s="139"/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85"/>
      <c r="B15" s="139"/>
      <c r="C15" s="32"/>
      <c r="D15" s="136"/>
      <c r="E15" s="93"/>
      <c r="F15" s="93"/>
    </row>
    <row r="16" spans="1:6" x14ac:dyDescent="0.2">
      <c r="A16" s="112"/>
      <c r="B16" s="21"/>
      <c r="C16" s="97"/>
      <c r="D16" s="133"/>
      <c r="E16" s="134"/>
      <c r="F16" s="134"/>
    </row>
    <row r="17" spans="1:6" x14ac:dyDescent="0.2">
      <c r="A17" s="204">
        <f>COUNT($A$6:A16)+1</f>
        <v>3</v>
      </c>
      <c r="B17" s="135" t="s">
        <v>142</v>
      </c>
      <c r="C17" s="32"/>
      <c r="D17" s="136"/>
      <c r="E17" s="137"/>
      <c r="F17" s="137"/>
    </row>
    <row r="18" spans="1:6" ht="25.5" x14ac:dyDescent="0.2">
      <c r="A18" s="85"/>
      <c r="B18" s="143" t="s">
        <v>143</v>
      </c>
      <c r="C18" s="32"/>
      <c r="D18" s="136"/>
      <c r="E18" s="137"/>
      <c r="F18" s="137"/>
    </row>
    <row r="19" spans="1:6" x14ac:dyDescent="0.2">
      <c r="A19" s="85"/>
      <c r="B19" s="139" t="s">
        <v>208</v>
      </c>
      <c r="C19" s="32">
        <v>2</v>
      </c>
      <c r="D19" s="136" t="s">
        <v>1</v>
      </c>
      <c r="E19" s="92"/>
      <c r="F19" s="93">
        <f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85"/>
      <c r="B21" s="139"/>
      <c r="C21" s="32"/>
      <c r="D21" s="136"/>
      <c r="E21" s="93"/>
      <c r="F21" s="93"/>
    </row>
    <row r="22" spans="1:6" x14ac:dyDescent="0.2">
      <c r="A22" s="204">
        <f>COUNT($A$6:A21)+1</f>
        <v>4</v>
      </c>
      <c r="B22" s="135" t="s">
        <v>210</v>
      </c>
      <c r="C22" s="32"/>
      <c r="D22" s="136"/>
      <c r="E22" s="93"/>
      <c r="F22" s="93"/>
    </row>
    <row r="23" spans="1:6" ht="25.5" x14ac:dyDescent="0.2">
      <c r="A23" s="85"/>
      <c r="B23" s="143" t="s">
        <v>211</v>
      </c>
      <c r="C23" s="32"/>
      <c r="D23" s="136"/>
      <c r="E23" s="93"/>
      <c r="F23" s="93"/>
    </row>
    <row r="24" spans="1:6" x14ac:dyDescent="0.2">
      <c r="A24" s="85"/>
      <c r="B24" s="139" t="s">
        <v>205</v>
      </c>
      <c r="C24" s="32">
        <v>1</v>
      </c>
      <c r="D24" s="136" t="s">
        <v>1</v>
      </c>
      <c r="E24" s="92"/>
      <c r="F24" s="93">
        <f>C24*E24</f>
        <v>0</v>
      </c>
    </row>
    <row r="25" spans="1:6" x14ac:dyDescent="0.2">
      <c r="A25" s="85"/>
      <c r="B25" s="139"/>
      <c r="C25" s="32"/>
      <c r="D25" s="136"/>
      <c r="E25" s="93"/>
      <c r="F25" s="93"/>
    </row>
    <row r="26" spans="1:6" x14ac:dyDescent="0.2">
      <c r="A26" s="112"/>
      <c r="B26" s="202"/>
      <c r="C26" s="97"/>
      <c r="D26" s="133"/>
      <c r="E26" s="116"/>
      <c r="F26" s="116"/>
    </row>
    <row r="27" spans="1:6" x14ac:dyDescent="0.2">
      <c r="A27" s="204">
        <f>COUNT($A$6:A26)+1</f>
        <v>5</v>
      </c>
      <c r="B27" s="135" t="s">
        <v>225</v>
      </c>
      <c r="C27" s="32"/>
      <c r="D27" s="136"/>
      <c r="E27" s="137"/>
      <c r="F27" s="137"/>
    </row>
    <row r="28" spans="1:6" ht="38.25" x14ac:dyDescent="0.2">
      <c r="A28" s="85"/>
      <c r="B28" s="143" t="s">
        <v>224</v>
      </c>
      <c r="C28" s="32"/>
      <c r="D28" s="136"/>
      <c r="E28" s="137"/>
      <c r="F28" s="137"/>
    </row>
    <row r="29" spans="1:6" x14ac:dyDescent="0.2">
      <c r="A29" s="85"/>
      <c r="B29" s="139" t="s">
        <v>223</v>
      </c>
      <c r="C29" s="32">
        <v>1</v>
      </c>
      <c r="D29" s="136" t="s">
        <v>1</v>
      </c>
      <c r="E29" s="92"/>
      <c r="F29" s="93">
        <f>C29*E29</f>
        <v>0</v>
      </c>
    </row>
    <row r="30" spans="1:6" x14ac:dyDescent="0.2">
      <c r="A30" s="94"/>
      <c r="B30" s="141"/>
      <c r="C30" s="33"/>
      <c r="D30" s="144"/>
      <c r="E30" s="78"/>
      <c r="F30" s="78"/>
    </row>
    <row r="31" spans="1:6" x14ac:dyDescent="0.2">
      <c r="A31" s="112"/>
      <c r="B31" s="202"/>
      <c r="C31" s="97"/>
      <c r="D31" s="133"/>
      <c r="E31" s="116"/>
      <c r="F31" s="116"/>
    </row>
    <row r="32" spans="1:6" x14ac:dyDescent="0.2">
      <c r="A32" s="204">
        <f>COUNT($A$6:A31)+1</f>
        <v>6</v>
      </c>
      <c r="B32" s="135" t="s">
        <v>212</v>
      </c>
      <c r="C32" s="32"/>
      <c r="D32" s="136"/>
      <c r="E32" s="137"/>
      <c r="F32" s="137"/>
    </row>
    <row r="33" spans="1:6" ht="25.5" x14ac:dyDescent="0.2">
      <c r="A33" s="85"/>
      <c r="B33" s="143" t="s">
        <v>213</v>
      </c>
      <c r="C33" s="32"/>
      <c r="D33" s="136"/>
      <c r="E33" s="137"/>
      <c r="F33" s="137"/>
    </row>
    <row r="34" spans="1:6" x14ac:dyDescent="0.2">
      <c r="A34" s="85"/>
      <c r="B34" s="153" t="s">
        <v>214</v>
      </c>
      <c r="C34" s="32">
        <v>1</v>
      </c>
      <c r="D34" s="136" t="s">
        <v>1</v>
      </c>
      <c r="E34" s="92"/>
      <c r="F34" s="93">
        <f>C34*E34</f>
        <v>0</v>
      </c>
    </row>
    <row r="35" spans="1:6" x14ac:dyDescent="0.2">
      <c r="A35" s="94"/>
      <c r="B35" s="154"/>
      <c r="C35" s="33"/>
      <c r="D35" s="144"/>
      <c r="E35" s="78"/>
      <c r="F35" s="78"/>
    </row>
    <row r="36" spans="1:6" x14ac:dyDescent="0.2">
      <c r="A36" s="112"/>
      <c r="B36" s="21"/>
      <c r="C36" s="124"/>
      <c r="D36" s="133"/>
      <c r="E36" s="116"/>
      <c r="F36" s="116"/>
    </row>
    <row r="37" spans="1:6" x14ac:dyDescent="0.2">
      <c r="A37" s="204">
        <f>COUNT($A$6:A35)+1</f>
        <v>7</v>
      </c>
      <c r="B37" s="135" t="s">
        <v>147</v>
      </c>
      <c r="C37" s="88"/>
      <c r="D37" s="136"/>
      <c r="E37" s="137"/>
      <c r="F37" s="93"/>
    </row>
    <row r="38" spans="1:6" ht="25.5" x14ac:dyDescent="0.2">
      <c r="A38" s="85"/>
      <c r="B38" s="143" t="s">
        <v>133</v>
      </c>
      <c r="C38" s="88"/>
      <c r="D38" s="136"/>
      <c r="E38" s="137"/>
      <c r="F38" s="93"/>
    </row>
    <row r="39" spans="1:6" ht="14.25" x14ac:dyDescent="0.2">
      <c r="A39" s="85"/>
      <c r="B39" s="153"/>
      <c r="C39" s="88">
        <v>3</v>
      </c>
      <c r="D39" s="140" t="s">
        <v>8</v>
      </c>
      <c r="E39" s="92"/>
      <c r="F39" s="93">
        <f>C39*E39</f>
        <v>0</v>
      </c>
    </row>
    <row r="40" spans="1:6" x14ac:dyDescent="0.2">
      <c r="A40" s="94"/>
      <c r="B40" s="154"/>
      <c r="C40" s="155"/>
      <c r="D40" s="144"/>
      <c r="E40" s="156"/>
      <c r="F40" s="78"/>
    </row>
    <row r="41" spans="1:6" x14ac:dyDescent="0.2">
      <c r="A41" s="112"/>
      <c r="B41" s="21"/>
      <c r="C41" s="124"/>
      <c r="D41" s="133"/>
      <c r="E41" s="134"/>
      <c r="F41" s="116"/>
    </row>
    <row r="42" spans="1:6" x14ac:dyDescent="0.2">
      <c r="A42" s="204">
        <f>COUNT($A$6:A40)+1</f>
        <v>8</v>
      </c>
      <c r="B42" s="135" t="s">
        <v>150</v>
      </c>
      <c r="C42" s="88"/>
      <c r="D42" s="136"/>
      <c r="E42" s="137"/>
      <c r="F42" s="93"/>
    </row>
    <row r="43" spans="1:6" ht="38.25" x14ac:dyDescent="0.2">
      <c r="A43" s="85"/>
      <c r="B43" s="143" t="s">
        <v>151</v>
      </c>
      <c r="C43" s="88"/>
      <c r="D43" s="136"/>
      <c r="E43" s="137"/>
      <c r="F43" s="137"/>
    </row>
    <row r="44" spans="1:6" x14ac:dyDescent="0.2">
      <c r="A44" s="85"/>
      <c r="B44" s="153"/>
      <c r="C44" s="88"/>
      <c r="D44" s="157">
        <v>0.02</v>
      </c>
      <c r="E44" s="93"/>
      <c r="F44" s="93">
        <f>D44*(SUM(F6:F39))</f>
        <v>0</v>
      </c>
    </row>
    <row r="45" spans="1:6" x14ac:dyDescent="0.2">
      <c r="A45" s="94"/>
      <c r="B45" s="154"/>
      <c r="C45" s="155"/>
      <c r="D45" s="144"/>
      <c r="E45" s="78"/>
      <c r="F45" s="78"/>
    </row>
    <row r="46" spans="1:6" x14ac:dyDescent="0.2">
      <c r="A46" s="112"/>
      <c r="B46" s="21"/>
      <c r="C46" s="124"/>
      <c r="D46" s="133"/>
      <c r="E46" s="116"/>
      <c r="F46" s="116"/>
    </row>
    <row r="47" spans="1:6" x14ac:dyDescent="0.2">
      <c r="A47" s="204">
        <f>COUNT($A$6:A45)+1</f>
        <v>9</v>
      </c>
      <c r="B47" s="135" t="s">
        <v>220</v>
      </c>
      <c r="C47" s="88"/>
      <c r="D47" s="136"/>
      <c r="E47" s="93"/>
      <c r="F47" s="93"/>
    </row>
    <row r="48" spans="1:6" ht="38.25" x14ac:dyDescent="0.2">
      <c r="A48" s="85"/>
      <c r="B48" s="119" t="s">
        <v>221</v>
      </c>
      <c r="C48" s="88"/>
      <c r="D48" s="136"/>
      <c r="E48" s="137"/>
      <c r="F48" s="93"/>
    </row>
    <row r="49" spans="1:6" x14ac:dyDescent="0.2">
      <c r="A49" s="118"/>
      <c r="B49" s="153"/>
      <c r="C49" s="88"/>
      <c r="D49" s="157">
        <v>0.1</v>
      </c>
      <c r="E49" s="137"/>
      <c r="F49" s="93">
        <f>D49*(SUM(F6:F39))</f>
        <v>0</v>
      </c>
    </row>
    <row r="50" spans="1:6" x14ac:dyDescent="0.2">
      <c r="A50" s="209"/>
      <c r="B50" s="154"/>
      <c r="C50" s="155"/>
      <c r="D50" s="144"/>
      <c r="E50" s="78"/>
      <c r="F50" s="78"/>
    </row>
    <row r="51" spans="1:6" x14ac:dyDescent="0.2">
      <c r="A51" s="131"/>
      <c r="B51" s="160" t="s">
        <v>153</v>
      </c>
      <c r="C51" s="161"/>
      <c r="D51" s="162"/>
      <c r="E51" s="132" t="s">
        <v>12</v>
      </c>
      <c r="F51" s="63">
        <f>SUM(F6:F50)</f>
        <v>0</v>
      </c>
    </row>
  </sheetData>
  <sheetProtection algorithmName="SHA-512" hashValue="Hilcn8jcWevSV1k34Fzyia2knBucGMWPqHjKUi0KcJE0luG40pPR6CiGg6CbAKKsVJLgbm6XDeGd8QH4UkYtqA==" saltValue="vn0nRO7gMEcb/JSLshgfo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1" manualBreakCount="1">
    <brk id="4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8"/>
  <sheetViews>
    <sheetView showGridLines="0" zoomScaleNormal="100" zoomScaleSheetLayoutView="100" workbookViewId="0">
      <selection activeCell="K27" sqref="K27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362</v>
      </c>
      <c r="B3" s="72" t="s">
        <v>436</v>
      </c>
      <c r="C3" s="58"/>
      <c r="D3" s="187"/>
      <c r="E3" s="188"/>
      <c r="F3" s="188"/>
    </row>
    <row r="4" spans="1:6" x14ac:dyDescent="0.2">
      <c r="A4" s="189"/>
      <c r="B4" s="72"/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x14ac:dyDescent="0.2">
      <c r="A6" s="79">
        <v>1</v>
      </c>
      <c r="B6" s="80"/>
      <c r="C6" s="81"/>
      <c r="D6" s="82"/>
      <c r="E6" s="83"/>
      <c r="F6" s="83"/>
    </row>
    <row r="7" spans="1:6" x14ac:dyDescent="0.2">
      <c r="A7" s="212"/>
      <c r="B7" s="213" t="s">
        <v>271</v>
      </c>
      <c r="C7" s="214">
        <v>5</v>
      </c>
      <c r="D7" s="215" t="s">
        <v>1</v>
      </c>
      <c r="E7" s="320"/>
      <c r="F7" s="216">
        <f>C7*E7</f>
        <v>0</v>
      </c>
    </row>
    <row r="8" spans="1:6" x14ac:dyDescent="0.2">
      <c r="A8" s="218"/>
      <c r="B8" s="215"/>
      <c r="C8" s="264"/>
      <c r="D8" s="215"/>
      <c r="E8" s="220"/>
      <c r="F8" s="221"/>
    </row>
    <row r="9" spans="1:6" x14ac:dyDescent="0.2">
      <c r="A9" s="222"/>
      <c r="B9" s="223" t="s">
        <v>229</v>
      </c>
      <c r="C9" s="265"/>
      <c r="D9" s="225"/>
      <c r="E9" s="226"/>
      <c r="F9" s="226">
        <f>F7</f>
        <v>0</v>
      </c>
    </row>
    <row r="10" spans="1:6" ht="15.75" x14ac:dyDescent="0.25">
      <c r="A10" s="279"/>
      <c r="B10" s="280"/>
      <c r="C10" s="240"/>
      <c r="D10" s="196"/>
      <c r="E10" s="197"/>
      <c r="F10" s="197"/>
    </row>
    <row r="11" spans="1:6" ht="15.75" x14ac:dyDescent="0.25">
      <c r="A11" s="85">
        <f>COUNT(A6+1)</f>
        <v>1</v>
      </c>
      <c r="B11" s="135" t="s">
        <v>191</v>
      </c>
      <c r="C11" s="240"/>
      <c r="D11" s="196"/>
      <c r="E11" s="197"/>
      <c r="F11" s="197"/>
    </row>
    <row r="12" spans="1:6" ht="25.5" x14ac:dyDescent="0.2">
      <c r="A12" s="85"/>
      <c r="B12" s="138" t="s">
        <v>192</v>
      </c>
      <c r="C12" s="88"/>
      <c r="D12" s="136"/>
      <c r="E12" s="137"/>
      <c r="F12" s="137"/>
    </row>
    <row r="13" spans="1:6" ht="14.25" x14ac:dyDescent="0.2">
      <c r="A13" s="85"/>
      <c r="B13" s="139" t="s">
        <v>386</v>
      </c>
      <c r="C13" s="32">
        <v>90</v>
      </c>
      <c r="D13" s="140" t="s">
        <v>8</v>
      </c>
      <c r="E13" s="92"/>
      <c r="F13" s="23">
        <f>C13*E13</f>
        <v>0</v>
      </c>
    </row>
    <row r="14" spans="1:6" x14ac:dyDescent="0.2">
      <c r="A14" s="94"/>
      <c r="B14" s="141"/>
      <c r="C14" s="33"/>
      <c r="D14" s="142"/>
      <c r="E14" s="78"/>
      <c r="F14" s="78"/>
    </row>
    <row r="15" spans="1:6" x14ac:dyDescent="0.2">
      <c r="A15" s="112"/>
      <c r="B15" s="21"/>
      <c r="C15" s="97"/>
      <c r="D15" s="133"/>
      <c r="E15" s="134"/>
      <c r="F15" s="134"/>
    </row>
    <row r="16" spans="1:6" x14ac:dyDescent="0.2">
      <c r="A16" s="204">
        <f>COUNT($A$11:A14)+1</f>
        <v>2</v>
      </c>
      <c r="B16" s="135" t="s">
        <v>206</v>
      </c>
      <c r="C16" s="32"/>
      <c r="D16" s="136"/>
      <c r="E16" s="137"/>
      <c r="F16" s="137"/>
    </row>
    <row r="17" spans="1:6" x14ac:dyDescent="0.2">
      <c r="A17" s="85"/>
      <c r="B17" s="143" t="s">
        <v>207</v>
      </c>
      <c r="C17" s="32"/>
      <c r="D17" s="136"/>
      <c r="E17" s="137"/>
      <c r="F17" s="137"/>
    </row>
    <row r="18" spans="1:6" x14ac:dyDescent="0.2">
      <c r="A18" s="85"/>
      <c r="B18" s="139" t="s">
        <v>293</v>
      </c>
      <c r="C18" s="32">
        <v>1</v>
      </c>
      <c r="D18" s="136" t="s">
        <v>1</v>
      </c>
      <c r="E18" s="92"/>
      <c r="F18" s="93">
        <f>C18*E18</f>
        <v>0</v>
      </c>
    </row>
    <row r="19" spans="1:6" x14ac:dyDescent="0.2">
      <c r="A19" s="94"/>
      <c r="B19" s="141"/>
      <c r="C19" s="33"/>
      <c r="D19" s="144"/>
      <c r="E19" s="78"/>
      <c r="F19" s="78"/>
    </row>
    <row r="20" spans="1:6" x14ac:dyDescent="0.2">
      <c r="A20" s="112"/>
      <c r="B20" s="21"/>
      <c r="C20" s="97"/>
      <c r="D20" s="133"/>
      <c r="E20" s="116"/>
      <c r="F20" s="134"/>
    </row>
    <row r="21" spans="1:6" x14ac:dyDescent="0.2">
      <c r="A21" s="204">
        <f>COUNT($A$11:A20)+1</f>
        <v>3</v>
      </c>
      <c r="B21" s="86" t="s">
        <v>274</v>
      </c>
      <c r="C21" s="32"/>
      <c r="D21" s="136"/>
      <c r="E21" s="93"/>
      <c r="F21" s="137"/>
    </row>
    <row r="22" spans="1:6" ht="25.5" x14ac:dyDescent="0.2">
      <c r="A22" s="85"/>
      <c r="B22" s="119" t="s">
        <v>275</v>
      </c>
      <c r="C22" s="32"/>
      <c r="D22" s="136"/>
      <c r="E22" s="137"/>
      <c r="F22" s="137"/>
    </row>
    <row r="23" spans="1:6" x14ac:dyDescent="0.2">
      <c r="A23" s="85"/>
      <c r="B23" s="122" t="s">
        <v>416</v>
      </c>
      <c r="C23" s="32">
        <v>5</v>
      </c>
      <c r="D23" s="89" t="s">
        <v>1</v>
      </c>
      <c r="E23" s="92"/>
      <c r="F23" s="93">
        <f t="shared" ref="F23" si="0">C23*E23</f>
        <v>0</v>
      </c>
    </row>
    <row r="24" spans="1:6" x14ac:dyDescent="0.2">
      <c r="A24" s="94"/>
      <c r="B24" s="141"/>
      <c r="C24" s="33"/>
      <c r="D24" s="144"/>
      <c r="E24" s="78"/>
      <c r="F24" s="78"/>
    </row>
    <row r="25" spans="1:6" x14ac:dyDescent="0.2">
      <c r="A25" s="112"/>
      <c r="B25" s="113"/>
      <c r="C25" s="97"/>
      <c r="D25" s="114"/>
      <c r="E25" s="115"/>
      <c r="F25" s="116"/>
    </row>
    <row r="26" spans="1:6" s="1" customFormat="1" x14ac:dyDescent="0.2">
      <c r="A26" s="85">
        <f>COUNT($A$15:A25)+1</f>
        <v>3</v>
      </c>
      <c r="B26" s="267" t="s">
        <v>277</v>
      </c>
      <c r="C26" s="32"/>
      <c r="D26" s="268"/>
      <c r="E26" s="93"/>
      <c r="F26" s="269"/>
    </row>
    <row r="27" spans="1:6" s="1" customFormat="1" ht="38.25" x14ac:dyDescent="0.2">
      <c r="A27" s="85"/>
      <c r="B27" s="26" t="s">
        <v>278</v>
      </c>
      <c r="C27" s="32"/>
      <c r="D27" s="103"/>
      <c r="E27" s="23"/>
      <c r="F27" s="23"/>
    </row>
    <row r="28" spans="1:6" s="1" customFormat="1" x14ac:dyDescent="0.2">
      <c r="A28" s="85"/>
      <c r="B28" s="270" t="s">
        <v>279</v>
      </c>
      <c r="C28" s="32">
        <v>5</v>
      </c>
      <c r="D28" s="103" t="s">
        <v>1</v>
      </c>
      <c r="E28" s="92"/>
      <c r="F28" s="93">
        <f>C28*E28</f>
        <v>0</v>
      </c>
    </row>
    <row r="29" spans="1:6" s="1" customFormat="1" x14ac:dyDescent="0.2">
      <c r="A29" s="94"/>
      <c r="B29" s="271"/>
      <c r="C29" s="33"/>
      <c r="D29" s="109"/>
      <c r="E29" s="78"/>
      <c r="F29" s="78"/>
    </row>
    <row r="30" spans="1:6" s="1" customFormat="1" x14ac:dyDescent="0.2">
      <c r="A30" s="112"/>
      <c r="B30" s="113"/>
      <c r="C30" s="97"/>
      <c r="D30" s="114"/>
      <c r="E30" s="115"/>
      <c r="F30" s="116"/>
    </row>
    <row r="31" spans="1:6" s="1" customFormat="1" x14ac:dyDescent="0.2">
      <c r="A31" s="85">
        <f>COUNT($A$15:A30)+1</f>
        <v>4</v>
      </c>
      <c r="B31" s="86" t="s">
        <v>415</v>
      </c>
      <c r="C31" s="32"/>
      <c r="D31" s="89"/>
      <c r="E31" s="117"/>
      <c r="F31" s="93"/>
    </row>
    <row r="32" spans="1:6" s="1" customFormat="1" x14ac:dyDescent="0.2">
      <c r="A32" s="118"/>
      <c r="B32" s="119" t="s">
        <v>414</v>
      </c>
      <c r="C32" s="32"/>
      <c r="D32" s="89"/>
      <c r="E32" s="117"/>
      <c r="F32" s="90"/>
    </row>
    <row r="33" spans="1:6" s="1" customFormat="1" x14ac:dyDescent="0.2">
      <c r="A33" s="85"/>
      <c r="B33" s="122" t="s">
        <v>293</v>
      </c>
      <c r="C33" s="32">
        <v>5</v>
      </c>
      <c r="D33" s="89" t="s">
        <v>1</v>
      </c>
      <c r="E33" s="92"/>
      <c r="F33" s="93">
        <f>C33*E33</f>
        <v>0</v>
      </c>
    </row>
    <row r="34" spans="1:6" s="1" customFormat="1" x14ac:dyDescent="0.2">
      <c r="A34" s="94"/>
      <c r="B34" s="95"/>
      <c r="C34" s="33"/>
      <c r="D34" s="76"/>
      <c r="E34" s="78"/>
      <c r="F34" s="78"/>
    </row>
    <row r="35" spans="1:6" s="1" customFormat="1" x14ac:dyDescent="0.2">
      <c r="A35" s="112"/>
      <c r="B35" s="120"/>
      <c r="C35" s="97"/>
      <c r="D35" s="114"/>
      <c r="E35" s="115"/>
      <c r="F35" s="121"/>
    </row>
    <row r="36" spans="1:6" s="1" customFormat="1" x14ac:dyDescent="0.2">
      <c r="A36" s="85">
        <f>COUNT($A$15:A35)+1</f>
        <v>5</v>
      </c>
      <c r="B36" s="86" t="s">
        <v>139</v>
      </c>
      <c r="C36" s="32"/>
      <c r="D36" s="89"/>
      <c r="E36" s="117"/>
      <c r="F36" s="90"/>
    </row>
    <row r="37" spans="1:6" s="1" customFormat="1" x14ac:dyDescent="0.2">
      <c r="A37" s="85"/>
      <c r="B37" s="119" t="s">
        <v>140</v>
      </c>
      <c r="C37" s="32"/>
      <c r="D37" s="89"/>
      <c r="E37" s="117"/>
      <c r="F37" s="90"/>
    </row>
    <row r="38" spans="1:6" s="1" customFormat="1" x14ac:dyDescent="0.2">
      <c r="A38" s="85"/>
      <c r="B38" s="122" t="s">
        <v>293</v>
      </c>
      <c r="C38" s="32">
        <v>5</v>
      </c>
      <c r="D38" s="89" t="s">
        <v>1</v>
      </c>
      <c r="E38" s="92"/>
      <c r="F38" s="93">
        <f>C38*E38</f>
        <v>0</v>
      </c>
    </row>
    <row r="39" spans="1:6" s="1" customFormat="1" x14ac:dyDescent="0.2">
      <c r="A39" s="94"/>
      <c r="B39" s="95"/>
      <c r="C39" s="33"/>
      <c r="D39" s="76"/>
      <c r="E39" s="78"/>
      <c r="F39" s="78"/>
    </row>
    <row r="40" spans="1:6" x14ac:dyDescent="0.2">
      <c r="A40" s="112"/>
      <c r="B40" s="120" t="s">
        <v>132</v>
      </c>
      <c r="C40" s="97"/>
      <c r="D40" s="114"/>
      <c r="E40" s="115"/>
      <c r="F40" s="121"/>
    </row>
    <row r="41" spans="1:6" x14ac:dyDescent="0.2">
      <c r="A41" s="85">
        <f>COUNT($A$15:A40)+1</f>
        <v>6</v>
      </c>
      <c r="B41" s="86" t="s">
        <v>142</v>
      </c>
      <c r="C41" s="32"/>
      <c r="D41" s="89"/>
      <c r="E41" s="117"/>
      <c r="F41" s="90"/>
    </row>
    <row r="42" spans="1:6" ht="25.5" x14ac:dyDescent="0.2">
      <c r="A42" s="85"/>
      <c r="B42" s="119" t="s">
        <v>143</v>
      </c>
      <c r="C42" s="32"/>
      <c r="D42" s="89"/>
      <c r="E42" s="117"/>
      <c r="F42" s="90"/>
    </row>
    <row r="43" spans="1:6" x14ac:dyDescent="0.2">
      <c r="A43" s="85"/>
      <c r="B43" s="122" t="s">
        <v>280</v>
      </c>
      <c r="C43" s="32">
        <v>30</v>
      </c>
      <c r="D43" s="89" t="s">
        <v>1</v>
      </c>
      <c r="E43" s="92"/>
      <c r="F43" s="93">
        <f>C43*E43</f>
        <v>0</v>
      </c>
    </row>
    <row r="44" spans="1:6" x14ac:dyDescent="0.2">
      <c r="A44" s="94"/>
      <c r="B44" s="95"/>
      <c r="C44" s="33"/>
      <c r="D44" s="76"/>
      <c r="E44" s="78"/>
      <c r="F44" s="78"/>
    </row>
    <row r="45" spans="1:6" x14ac:dyDescent="0.2">
      <c r="A45" s="112"/>
      <c r="B45" s="113"/>
      <c r="C45" s="97"/>
      <c r="D45" s="114"/>
      <c r="E45" s="115"/>
      <c r="F45" s="116"/>
    </row>
    <row r="46" spans="1:6" x14ac:dyDescent="0.2">
      <c r="A46" s="85">
        <f>COUNT($A$15:A45)+1</f>
        <v>7</v>
      </c>
      <c r="B46" s="86" t="s">
        <v>413</v>
      </c>
      <c r="C46" s="32"/>
      <c r="D46" s="89"/>
      <c r="E46" s="117"/>
      <c r="F46" s="93"/>
    </row>
    <row r="47" spans="1:6" ht="76.5" x14ac:dyDescent="0.2">
      <c r="A47" s="85"/>
      <c r="B47" s="123" t="s">
        <v>412</v>
      </c>
      <c r="C47" s="32"/>
      <c r="D47" s="89"/>
      <c r="E47" s="117"/>
      <c r="F47" s="90"/>
    </row>
    <row r="48" spans="1:6" x14ac:dyDescent="0.2">
      <c r="A48" s="85"/>
      <c r="B48" s="122" t="s">
        <v>411</v>
      </c>
      <c r="C48" s="32">
        <v>1</v>
      </c>
      <c r="D48" s="89" t="s">
        <v>1</v>
      </c>
      <c r="E48" s="92"/>
      <c r="F48" s="93">
        <f>C48*E48</f>
        <v>0</v>
      </c>
    </row>
    <row r="49" spans="1:6" x14ac:dyDescent="0.2">
      <c r="A49" s="94"/>
      <c r="B49" s="95"/>
      <c r="C49" s="33"/>
      <c r="D49" s="76"/>
      <c r="E49" s="78"/>
      <c r="F49" s="78"/>
    </row>
    <row r="50" spans="1:6" x14ac:dyDescent="0.2">
      <c r="A50" s="112"/>
      <c r="B50" s="113"/>
      <c r="C50" s="97"/>
      <c r="D50" s="114"/>
      <c r="E50" s="115"/>
      <c r="F50" s="116"/>
    </row>
    <row r="51" spans="1:6" x14ac:dyDescent="0.2">
      <c r="A51" s="85">
        <f>COUNT($A$15:A50)+1</f>
        <v>8</v>
      </c>
      <c r="B51" s="86" t="s">
        <v>315</v>
      </c>
      <c r="C51" s="32"/>
      <c r="D51" s="89"/>
      <c r="E51" s="117"/>
      <c r="F51" s="93"/>
    </row>
    <row r="52" spans="1:6" ht="165.75" x14ac:dyDescent="0.2">
      <c r="A52" s="85"/>
      <c r="B52" s="123" t="s">
        <v>410</v>
      </c>
      <c r="C52" s="32"/>
      <c r="D52" s="89"/>
      <c r="E52" s="272"/>
      <c r="F52" s="272"/>
    </row>
    <row r="53" spans="1:6" x14ac:dyDescent="0.2">
      <c r="A53" s="85"/>
      <c r="B53" s="122" t="s">
        <v>283</v>
      </c>
      <c r="C53" s="32">
        <v>2</v>
      </c>
      <c r="D53" s="89" t="s">
        <v>1</v>
      </c>
      <c r="E53" s="92"/>
      <c r="F53" s="93">
        <f>C53*E53</f>
        <v>0</v>
      </c>
    </row>
    <row r="54" spans="1:6" x14ac:dyDescent="0.2">
      <c r="A54" s="94"/>
      <c r="B54" s="95"/>
      <c r="C54" s="33"/>
      <c r="D54" s="76"/>
      <c r="E54" s="78"/>
      <c r="F54" s="78"/>
    </row>
    <row r="55" spans="1:6" x14ac:dyDescent="0.2">
      <c r="A55" s="112"/>
      <c r="B55" s="113"/>
      <c r="C55" s="97"/>
      <c r="D55" s="114"/>
      <c r="E55" s="115"/>
      <c r="F55" s="116"/>
    </row>
    <row r="56" spans="1:6" x14ac:dyDescent="0.2">
      <c r="A56" s="85">
        <f>COUNT($A$15:A55)+1</f>
        <v>9</v>
      </c>
      <c r="B56" s="86" t="s">
        <v>281</v>
      </c>
      <c r="C56" s="32"/>
      <c r="D56" s="89"/>
      <c r="E56" s="117"/>
      <c r="F56" s="93"/>
    </row>
    <row r="57" spans="1:6" ht="165.75" x14ac:dyDescent="0.2">
      <c r="A57" s="85"/>
      <c r="B57" s="123" t="s">
        <v>282</v>
      </c>
      <c r="C57" s="32"/>
      <c r="D57" s="89"/>
      <c r="E57" s="272"/>
      <c r="F57" s="272"/>
    </row>
    <row r="58" spans="1:6" x14ac:dyDescent="0.2">
      <c r="A58" s="85"/>
      <c r="B58" s="122" t="s">
        <v>283</v>
      </c>
      <c r="C58" s="32">
        <v>2</v>
      </c>
      <c r="D58" s="89" t="s">
        <v>1</v>
      </c>
      <c r="E58" s="92"/>
      <c r="F58" s="93">
        <f>C58*E58</f>
        <v>0</v>
      </c>
    </row>
    <row r="59" spans="1:6" x14ac:dyDescent="0.2">
      <c r="A59" s="94"/>
      <c r="B59" s="95"/>
      <c r="C59" s="33"/>
      <c r="D59" s="76"/>
      <c r="E59" s="78"/>
      <c r="F59" s="78"/>
    </row>
    <row r="60" spans="1:6" x14ac:dyDescent="0.2">
      <c r="A60" s="112"/>
      <c r="B60" s="110"/>
      <c r="C60" s="97"/>
      <c r="D60" s="98"/>
      <c r="E60" s="100"/>
      <c r="F60" s="100"/>
    </row>
    <row r="61" spans="1:6" x14ac:dyDescent="0.2">
      <c r="A61" s="85">
        <f>COUNT($A$15:A59)+1</f>
        <v>10</v>
      </c>
      <c r="B61" s="86" t="s">
        <v>79</v>
      </c>
      <c r="C61" s="32"/>
      <c r="D61" s="89"/>
      <c r="E61" s="90"/>
      <c r="F61" s="90"/>
    </row>
    <row r="62" spans="1:6" ht="38.25" x14ac:dyDescent="0.2">
      <c r="A62" s="85"/>
      <c r="B62" s="123" t="s">
        <v>231</v>
      </c>
      <c r="C62" s="32"/>
      <c r="D62" s="89"/>
      <c r="E62" s="90"/>
      <c r="F62" s="90"/>
    </row>
    <row r="63" spans="1:6" ht="14.25" x14ac:dyDescent="0.2">
      <c r="A63" s="85"/>
      <c r="B63" s="91"/>
      <c r="C63" s="32">
        <v>90</v>
      </c>
      <c r="D63" s="89" t="s">
        <v>8</v>
      </c>
      <c r="E63" s="92"/>
      <c r="F63" s="93">
        <f>C63*E63</f>
        <v>0</v>
      </c>
    </row>
    <row r="64" spans="1:6" x14ac:dyDescent="0.2">
      <c r="A64" s="94"/>
      <c r="B64" s="127"/>
      <c r="C64" s="33"/>
      <c r="D64" s="76"/>
      <c r="E64" s="78"/>
      <c r="F64" s="78"/>
    </row>
    <row r="65" spans="1:6" x14ac:dyDescent="0.2">
      <c r="A65" s="112"/>
      <c r="B65" s="120"/>
      <c r="C65" s="124"/>
      <c r="D65" s="114"/>
      <c r="E65" s="121"/>
      <c r="F65" s="121"/>
    </row>
    <row r="66" spans="1:6" x14ac:dyDescent="0.2">
      <c r="A66" s="85">
        <f>COUNT($A$15:A65)+1</f>
        <v>11</v>
      </c>
      <c r="B66" s="86" t="s">
        <v>134</v>
      </c>
      <c r="C66" s="88"/>
      <c r="D66" s="89"/>
      <c r="E66" s="90"/>
      <c r="F66" s="90"/>
    </row>
    <row r="67" spans="1:6" ht="25.5" x14ac:dyDescent="0.2">
      <c r="A67" s="85"/>
      <c r="B67" s="123" t="s">
        <v>135</v>
      </c>
      <c r="C67" s="88"/>
      <c r="D67" s="89"/>
      <c r="E67" s="90"/>
      <c r="F67" s="90"/>
    </row>
    <row r="68" spans="1:6" x14ac:dyDescent="0.2">
      <c r="A68" s="85"/>
      <c r="B68" s="91"/>
      <c r="C68" s="125"/>
      <c r="D68" s="126">
        <v>0.03</v>
      </c>
      <c r="E68" s="90"/>
      <c r="F68" s="93">
        <f>D68*(SUM(F13:F63))</f>
        <v>0</v>
      </c>
    </row>
    <row r="69" spans="1:6" x14ac:dyDescent="0.2">
      <c r="A69" s="94"/>
      <c r="B69" s="127"/>
      <c r="C69" s="128"/>
      <c r="D69" s="129"/>
      <c r="E69" s="130"/>
      <c r="F69" s="78"/>
    </row>
    <row r="70" spans="1:6" x14ac:dyDescent="0.2">
      <c r="A70" s="112"/>
      <c r="B70" s="120"/>
      <c r="C70" s="124"/>
      <c r="D70" s="114"/>
      <c r="E70" s="121"/>
      <c r="F70" s="121"/>
    </row>
    <row r="71" spans="1:6" x14ac:dyDescent="0.2">
      <c r="A71" s="204">
        <f>COUNT($A$15:A70)+1</f>
        <v>12</v>
      </c>
      <c r="B71" s="86" t="s">
        <v>16</v>
      </c>
      <c r="C71" s="88"/>
      <c r="D71" s="89"/>
      <c r="E71" s="90"/>
      <c r="F71" s="90"/>
    </row>
    <row r="72" spans="1:6" ht="38.25" x14ac:dyDescent="0.2">
      <c r="A72" s="85"/>
      <c r="B72" s="123" t="s">
        <v>221</v>
      </c>
      <c r="C72" s="88"/>
      <c r="D72" s="89"/>
      <c r="E72" s="90"/>
      <c r="F72" s="93"/>
    </row>
    <row r="73" spans="1:6" x14ac:dyDescent="0.2">
      <c r="A73" s="118"/>
      <c r="B73" s="91"/>
      <c r="C73" s="125"/>
      <c r="D73" s="126">
        <v>0.1</v>
      </c>
      <c r="E73" s="90"/>
      <c r="F73" s="93">
        <f>D73*(SUM(F13:F63))</f>
        <v>0</v>
      </c>
    </row>
    <row r="74" spans="1:6" x14ac:dyDescent="0.2">
      <c r="A74" s="209"/>
      <c r="B74" s="127"/>
      <c r="C74" s="155"/>
      <c r="D74" s="76"/>
      <c r="E74" s="130"/>
      <c r="F74" s="130"/>
    </row>
    <row r="75" spans="1:6" x14ac:dyDescent="0.2">
      <c r="B75" s="68"/>
      <c r="D75" s="70"/>
    </row>
    <row r="76" spans="1:6" x14ac:dyDescent="0.2">
      <c r="A76" s="131"/>
      <c r="B76" s="160" t="s">
        <v>153</v>
      </c>
      <c r="C76" s="161"/>
      <c r="D76" s="162"/>
      <c r="E76" s="132" t="s">
        <v>12</v>
      </c>
      <c r="F76" s="63">
        <f>SUM(F13:F75)</f>
        <v>0</v>
      </c>
    </row>
    <row r="77" spans="1:6" x14ac:dyDescent="0.2">
      <c r="B77" s="68"/>
      <c r="D77" s="70"/>
    </row>
    <row r="78" spans="1:6" x14ac:dyDescent="0.2">
      <c r="B78" s="68"/>
      <c r="D78" s="70"/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2" manualBreakCount="2">
    <brk id="44" max="5" man="1"/>
    <brk id="64" max="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3"/>
  <sheetViews>
    <sheetView showGridLines="0" topLeftCell="A46" zoomScaleNormal="100" zoomScaleSheetLayoutView="100" workbookViewId="0">
      <selection activeCell="G63" sqref="G63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437</v>
      </c>
      <c r="B3" s="72" t="s">
        <v>438</v>
      </c>
      <c r="C3" s="58"/>
      <c r="D3" s="187"/>
      <c r="E3" s="188"/>
      <c r="F3" s="188"/>
    </row>
    <row r="4" spans="1:6" x14ac:dyDescent="0.2">
      <c r="A4" s="189"/>
      <c r="B4" s="72"/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191</v>
      </c>
      <c r="C7" s="240"/>
      <c r="D7" s="196"/>
      <c r="E7" s="197"/>
      <c r="F7" s="197"/>
    </row>
    <row r="8" spans="1:6" ht="25.5" x14ac:dyDescent="0.2">
      <c r="A8" s="85"/>
      <c r="B8" s="138" t="s">
        <v>192</v>
      </c>
      <c r="C8" s="88"/>
      <c r="D8" s="136"/>
      <c r="E8" s="137"/>
      <c r="F8" s="137"/>
    </row>
    <row r="9" spans="1:6" ht="14.25" x14ac:dyDescent="0.2">
      <c r="A9" s="85"/>
      <c r="B9" s="139" t="s">
        <v>386</v>
      </c>
      <c r="C9" s="32">
        <v>185</v>
      </c>
      <c r="D9" s="140" t="s">
        <v>8</v>
      </c>
      <c r="E9" s="92"/>
      <c r="F9" s="23">
        <f>C9*E9</f>
        <v>0</v>
      </c>
    </row>
    <row r="10" spans="1:6" x14ac:dyDescent="0.2">
      <c r="A10" s="94"/>
      <c r="B10" s="141"/>
      <c r="C10" s="33"/>
      <c r="D10" s="142"/>
      <c r="E10" s="78"/>
      <c r="F10" s="78"/>
    </row>
    <row r="11" spans="1:6" x14ac:dyDescent="0.2">
      <c r="A11" s="112"/>
      <c r="B11" s="21"/>
      <c r="C11" s="97"/>
      <c r="D11" s="133"/>
      <c r="E11" s="134"/>
      <c r="F11" s="134"/>
    </row>
    <row r="12" spans="1:6" x14ac:dyDescent="0.2">
      <c r="A12" s="204">
        <f>COUNT($A$7:A10)+1</f>
        <v>2</v>
      </c>
      <c r="B12" s="135" t="s">
        <v>206</v>
      </c>
      <c r="C12" s="32"/>
      <c r="D12" s="136"/>
      <c r="E12" s="137"/>
      <c r="F12" s="137"/>
    </row>
    <row r="13" spans="1:6" x14ac:dyDescent="0.2">
      <c r="A13" s="85"/>
      <c r="B13" s="143" t="s">
        <v>207</v>
      </c>
      <c r="C13" s="32"/>
      <c r="D13" s="136"/>
      <c r="E13" s="137"/>
      <c r="F13" s="137"/>
    </row>
    <row r="14" spans="1:6" x14ac:dyDescent="0.2">
      <c r="A14" s="85"/>
      <c r="B14" s="139" t="s">
        <v>293</v>
      </c>
      <c r="C14" s="32">
        <v>1</v>
      </c>
      <c r="D14" s="136" t="s">
        <v>1</v>
      </c>
      <c r="E14" s="92"/>
      <c r="F14" s="93">
        <f>C14*E14</f>
        <v>0</v>
      </c>
    </row>
    <row r="15" spans="1:6" x14ac:dyDescent="0.2">
      <c r="A15" s="94"/>
      <c r="B15" s="141"/>
      <c r="C15" s="33"/>
      <c r="D15" s="144"/>
      <c r="E15" s="78"/>
      <c r="F15" s="78"/>
    </row>
    <row r="16" spans="1:6" x14ac:dyDescent="0.2">
      <c r="A16" s="112"/>
      <c r="B16" s="21"/>
      <c r="C16" s="97"/>
      <c r="D16" s="133"/>
      <c r="E16" s="116"/>
      <c r="F16" s="134"/>
    </row>
    <row r="17" spans="1:6" x14ac:dyDescent="0.2">
      <c r="A17" s="204">
        <f>COUNT($A$7:A16)+1</f>
        <v>3</v>
      </c>
      <c r="B17" s="86" t="s">
        <v>274</v>
      </c>
      <c r="C17" s="32"/>
      <c r="D17" s="136"/>
      <c r="E17" s="93"/>
      <c r="F17" s="137"/>
    </row>
    <row r="18" spans="1:6" ht="25.5" x14ac:dyDescent="0.2">
      <c r="A18" s="85"/>
      <c r="B18" s="119" t="s">
        <v>275</v>
      </c>
      <c r="C18" s="32"/>
      <c r="D18" s="136"/>
      <c r="E18" s="137"/>
      <c r="F18" s="137"/>
    </row>
    <row r="19" spans="1:6" x14ac:dyDescent="0.2">
      <c r="A19" s="85"/>
      <c r="B19" s="122" t="s">
        <v>416</v>
      </c>
      <c r="C19" s="32">
        <v>10</v>
      </c>
      <c r="D19" s="89" t="s">
        <v>1</v>
      </c>
      <c r="E19" s="92"/>
      <c r="F19" s="93">
        <f t="shared" ref="F19" si="0">C19*E19</f>
        <v>0</v>
      </c>
    </row>
    <row r="20" spans="1:6" x14ac:dyDescent="0.2">
      <c r="A20" s="94"/>
      <c r="B20" s="141"/>
      <c r="C20" s="33"/>
      <c r="D20" s="144"/>
      <c r="E20" s="78"/>
      <c r="F20" s="78"/>
    </row>
    <row r="21" spans="1:6" x14ac:dyDescent="0.2">
      <c r="A21" s="112"/>
      <c r="B21" s="113"/>
      <c r="C21" s="97"/>
      <c r="D21" s="114"/>
      <c r="E21" s="115"/>
      <c r="F21" s="116"/>
    </row>
    <row r="22" spans="1:6" s="1" customFormat="1" x14ac:dyDescent="0.2">
      <c r="A22" s="85">
        <f>COUNT($A$11:A21)+1</f>
        <v>3</v>
      </c>
      <c r="B22" s="267" t="s">
        <v>277</v>
      </c>
      <c r="C22" s="32"/>
      <c r="D22" s="268"/>
      <c r="E22" s="93"/>
      <c r="F22" s="269"/>
    </row>
    <row r="23" spans="1:6" s="1" customFormat="1" ht="38.25" x14ac:dyDescent="0.2">
      <c r="A23" s="85"/>
      <c r="B23" s="26" t="s">
        <v>278</v>
      </c>
      <c r="C23" s="32"/>
      <c r="D23" s="103"/>
      <c r="E23" s="23"/>
      <c r="F23" s="23"/>
    </row>
    <row r="24" spans="1:6" s="1" customFormat="1" x14ac:dyDescent="0.2">
      <c r="A24" s="85"/>
      <c r="B24" s="270" t="s">
        <v>279</v>
      </c>
      <c r="C24" s="32">
        <v>10</v>
      </c>
      <c r="D24" s="103" t="s">
        <v>1</v>
      </c>
      <c r="E24" s="92"/>
      <c r="F24" s="93">
        <f>C24*E24</f>
        <v>0</v>
      </c>
    </row>
    <row r="25" spans="1:6" s="1" customFormat="1" x14ac:dyDescent="0.2">
      <c r="A25" s="94"/>
      <c r="B25" s="271"/>
      <c r="C25" s="33"/>
      <c r="D25" s="109"/>
      <c r="E25" s="78"/>
      <c r="F25" s="78"/>
    </row>
    <row r="26" spans="1:6" s="1" customFormat="1" x14ac:dyDescent="0.2">
      <c r="A26" s="112"/>
      <c r="B26" s="113"/>
      <c r="C26" s="97"/>
      <c r="D26" s="114"/>
      <c r="E26" s="115"/>
      <c r="F26" s="116"/>
    </row>
    <row r="27" spans="1:6" s="1" customFormat="1" x14ac:dyDescent="0.2">
      <c r="A27" s="85">
        <f>COUNT($A$11:A26)+1</f>
        <v>4</v>
      </c>
      <c r="B27" s="86" t="s">
        <v>415</v>
      </c>
      <c r="C27" s="32"/>
      <c r="D27" s="89"/>
      <c r="E27" s="117"/>
      <c r="F27" s="93"/>
    </row>
    <row r="28" spans="1:6" s="1" customFormat="1" x14ac:dyDescent="0.2">
      <c r="A28" s="118"/>
      <c r="B28" s="119" t="s">
        <v>414</v>
      </c>
      <c r="C28" s="32"/>
      <c r="D28" s="89"/>
      <c r="E28" s="117"/>
      <c r="F28" s="90"/>
    </row>
    <row r="29" spans="1:6" s="1" customFormat="1" x14ac:dyDescent="0.2">
      <c r="A29" s="85"/>
      <c r="B29" s="122" t="s">
        <v>293</v>
      </c>
      <c r="C29" s="32">
        <v>10</v>
      </c>
      <c r="D29" s="89" t="s">
        <v>1</v>
      </c>
      <c r="E29" s="92"/>
      <c r="F29" s="93">
        <f>C29*E29</f>
        <v>0</v>
      </c>
    </row>
    <row r="30" spans="1:6" s="1" customFormat="1" x14ac:dyDescent="0.2">
      <c r="A30" s="94"/>
      <c r="B30" s="95"/>
      <c r="C30" s="33"/>
      <c r="D30" s="76"/>
      <c r="E30" s="78"/>
      <c r="F30" s="78"/>
    </row>
    <row r="31" spans="1:6" s="1" customFormat="1" x14ac:dyDescent="0.2">
      <c r="A31" s="112"/>
      <c r="B31" s="120"/>
      <c r="C31" s="97"/>
      <c r="D31" s="114"/>
      <c r="E31" s="115"/>
      <c r="F31" s="121"/>
    </row>
    <row r="32" spans="1:6" s="1" customFormat="1" x14ac:dyDescent="0.2">
      <c r="A32" s="85">
        <f>COUNT($A$11:A31)+1</f>
        <v>5</v>
      </c>
      <c r="B32" s="86" t="s">
        <v>139</v>
      </c>
      <c r="C32" s="32"/>
      <c r="D32" s="89"/>
      <c r="E32" s="117"/>
      <c r="F32" s="90"/>
    </row>
    <row r="33" spans="1:6" s="1" customFormat="1" x14ac:dyDescent="0.2">
      <c r="A33" s="85"/>
      <c r="B33" s="119" t="s">
        <v>140</v>
      </c>
      <c r="C33" s="32"/>
      <c r="D33" s="89"/>
      <c r="E33" s="117"/>
      <c r="F33" s="90"/>
    </row>
    <row r="34" spans="1:6" s="1" customFormat="1" x14ac:dyDescent="0.2">
      <c r="A34" s="85"/>
      <c r="B34" s="122" t="s">
        <v>293</v>
      </c>
      <c r="C34" s="32">
        <v>10</v>
      </c>
      <c r="D34" s="89" t="s">
        <v>1</v>
      </c>
      <c r="E34" s="92"/>
      <c r="F34" s="93">
        <f>C34*E34</f>
        <v>0</v>
      </c>
    </row>
    <row r="35" spans="1:6" s="1" customFormat="1" x14ac:dyDescent="0.2">
      <c r="A35" s="94"/>
      <c r="B35" s="95"/>
      <c r="C35" s="33"/>
      <c r="D35" s="76"/>
      <c r="E35" s="78"/>
      <c r="F35" s="78"/>
    </row>
    <row r="36" spans="1:6" x14ac:dyDescent="0.2">
      <c r="A36" s="112"/>
      <c r="B36" s="120" t="s">
        <v>132</v>
      </c>
      <c r="C36" s="97"/>
      <c r="D36" s="114"/>
      <c r="E36" s="115"/>
      <c r="F36" s="121"/>
    </row>
    <row r="37" spans="1:6" x14ac:dyDescent="0.2">
      <c r="A37" s="85">
        <f>COUNT($A$11:A36)+1</f>
        <v>6</v>
      </c>
      <c r="B37" s="86" t="s">
        <v>142</v>
      </c>
      <c r="C37" s="32"/>
      <c r="D37" s="89"/>
      <c r="E37" s="117"/>
      <c r="F37" s="90"/>
    </row>
    <row r="38" spans="1:6" ht="25.5" x14ac:dyDescent="0.2">
      <c r="A38" s="85"/>
      <c r="B38" s="119" t="s">
        <v>143</v>
      </c>
      <c r="C38" s="32"/>
      <c r="D38" s="89"/>
      <c r="E38" s="117"/>
      <c r="F38" s="90"/>
    </row>
    <row r="39" spans="1:6" x14ac:dyDescent="0.2">
      <c r="A39" s="85"/>
      <c r="B39" s="122" t="s">
        <v>280</v>
      </c>
      <c r="C39" s="32">
        <v>55</v>
      </c>
      <c r="D39" s="89" t="s">
        <v>1</v>
      </c>
      <c r="E39" s="92"/>
      <c r="F39" s="93">
        <f>C39*E39</f>
        <v>0</v>
      </c>
    </row>
    <row r="40" spans="1:6" x14ac:dyDescent="0.2">
      <c r="A40" s="94"/>
      <c r="B40" s="95"/>
      <c r="C40" s="33"/>
      <c r="D40" s="76"/>
      <c r="E40" s="78"/>
      <c r="F40" s="78"/>
    </row>
    <row r="41" spans="1:6" x14ac:dyDescent="0.2">
      <c r="A41" s="112"/>
      <c r="B41" s="113"/>
      <c r="C41" s="97"/>
      <c r="D41" s="114"/>
      <c r="E41" s="115"/>
      <c r="F41" s="116"/>
    </row>
    <row r="42" spans="1:6" x14ac:dyDescent="0.2">
      <c r="A42" s="85">
        <f>COUNT($A$11:A41)+1</f>
        <v>7</v>
      </c>
      <c r="B42" s="86" t="s">
        <v>413</v>
      </c>
      <c r="C42" s="32"/>
      <c r="D42" s="89"/>
      <c r="E42" s="117"/>
      <c r="F42" s="93"/>
    </row>
    <row r="43" spans="1:6" ht="76.5" x14ac:dyDescent="0.2">
      <c r="A43" s="85"/>
      <c r="B43" s="123" t="s">
        <v>412</v>
      </c>
      <c r="C43" s="32"/>
      <c r="D43" s="89"/>
      <c r="E43" s="117"/>
      <c r="F43" s="90"/>
    </row>
    <row r="44" spans="1:6" x14ac:dyDescent="0.2">
      <c r="A44" s="85"/>
      <c r="B44" s="122" t="s">
        <v>411</v>
      </c>
      <c r="C44" s="32">
        <v>1</v>
      </c>
      <c r="D44" s="89" t="s">
        <v>1</v>
      </c>
      <c r="E44" s="92"/>
      <c r="F44" s="93">
        <f>C44*E44</f>
        <v>0</v>
      </c>
    </row>
    <row r="45" spans="1:6" x14ac:dyDescent="0.2">
      <c r="A45" s="94"/>
      <c r="B45" s="95"/>
      <c r="C45" s="33"/>
      <c r="D45" s="76"/>
      <c r="E45" s="78"/>
      <c r="F45" s="78"/>
    </row>
    <row r="46" spans="1:6" x14ac:dyDescent="0.2">
      <c r="A46" s="112"/>
      <c r="B46" s="113"/>
      <c r="C46" s="97"/>
      <c r="D46" s="114"/>
      <c r="E46" s="115"/>
      <c r="F46" s="116"/>
    </row>
    <row r="47" spans="1:6" x14ac:dyDescent="0.2">
      <c r="A47" s="85">
        <f>COUNT($A$11:A46)+1</f>
        <v>8</v>
      </c>
      <c r="B47" s="86" t="s">
        <v>315</v>
      </c>
      <c r="C47" s="32"/>
      <c r="D47" s="89"/>
      <c r="E47" s="117"/>
      <c r="F47" s="93"/>
    </row>
    <row r="48" spans="1:6" ht="165.75" x14ac:dyDescent="0.2">
      <c r="A48" s="85"/>
      <c r="B48" s="123" t="s">
        <v>410</v>
      </c>
      <c r="C48" s="32"/>
      <c r="D48" s="89"/>
      <c r="E48" s="272"/>
      <c r="F48" s="272"/>
    </row>
    <row r="49" spans="1:6" x14ac:dyDescent="0.2">
      <c r="A49" s="85"/>
      <c r="B49" s="122" t="s">
        <v>283</v>
      </c>
      <c r="C49" s="32">
        <v>5</v>
      </c>
      <c r="D49" s="89" t="s">
        <v>1</v>
      </c>
      <c r="E49" s="92"/>
      <c r="F49" s="93">
        <f>C49*E49</f>
        <v>0</v>
      </c>
    </row>
    <row r="50" spans="1:6" x14ac:dyDescent="0.2">
      <c r="A50" s="94"/>
      <c r="B50" s="95"/>
      <c r="C50" s="33"/>
      <c r="D50" s="76"/>
      <c r="E50" s="78"/>
      <c r="F50" s="78"/>
    </row>
    <row r="51" spans="1:6" x14ac:dyDescent="0.2">
      <c r="A51" s="112"/>
      <c r="B51" s="113"/>
      <c r="C51" s="97"/>
      <c r="D51" s="114"/>
      <c r="E51" s="115"/>
      <c r="F51" s="116"/>
    </row>
    <row r="52" spans="1:6" x14ac:dyDescent="0.2">
      <c r="A52" s="85">
        <f>COUNT($A$11:A51)+1</f>
        <v>9</v>
      </c>
      <c r="B52" s="86" t="s">
        <v>281</v>
      </c>
      <c r="C52" s="32"/>
      <c r="D52" s="89"/>
      <c r="E52" s="117"/>
      <c r="F52" s="93"/>
    </row>
    <row r="53" spans="1:6" ht="165.75" x14ac:dyDescent="0.2">
      <c r="A53" s="85"/>
      <c r="B53" s="123" t="s">
        <v>282</v>
      </c>
      <c r="C53" s="32"/>
      <c r="D53" s="89"/>
      <c r="E53" s="272"/>
      <c r="F53" s="272"/>
    </row>
    <row r="54" spans="1:6" x14ac:dyDescent="0.2">
      <c r="A54" s="85"/>
      <c r="B54" s="122" t="s">
        <v>283</v>
      </c>
      <c r="C54" s="32">
        <v>4</v>
      </c>
      <c r="D54" s="89" t="s">
        <v>1</v>
      </c>
      <c r="E54" s="92"/>
      <c r="F54" s="93">
        <f>C54*E54</f>
        <v>0</v>
      </c>
    </row>
    <row r="55" spans="1:6" x14ac:dyDescent="0.2">
      <c r="A55" s="94"/>
      <c r="B55" s="95"/>
      <c r="C55" s="33"/>
      <c r="D55" s="76"/>
      <c r="E55" s="78"/>
      <c r="F55" s="78"/>
    </row>
    <row r="56" spans="1:6" x14ac:dyDescent="0.2">
      <c r="A56" s="112"/>
      <c r="B56" s="110"/>
      <c r="C56" s="97"/>
      <c r="D56" s="98"/>
      <c r="E56" s="100"/>
      <c r="F56" s="100"/>
    </row>
    <row r="57" spans="1:6" x14ac:dyDescent="0.2">
      <c r="A57" s="85">
        <f>COUNT($A$11:A55)+1</f>
        <v>10</v>
      </c>
      <c r="B57" s="86" t="s">
        <v>79</v>
      </c>
      <c r="C57" s="32"/>
      <c r="D57" s="89"/>
      <c r="E57" s="90"/>
      <c r="F57" s="90"/>
    </row>
    <row r="58" spans="1:6" ht="38.25" x14ac:dyDescent="0.2">
      <c r="A58" s="85"/>
      <c r="B58" s="123" t="s">
        <v>231</v>
      </c>
      <c r="C58" s="32"/>
      <c r="D58" s="89"/>
      <c r="E58" s="90"/>
      <c r="F58" s="90"/>
    </row>
    <row r="59" spans="1:6" ht="14.25" x14ac:dyDescent="0.2">
      <c r="A59" s="85"/>
      <c r="B59" s="91"/>
      <c r="C59" s="32">
        <v>185</v>
      </c>
      <c r="D59" s="89" t="s">
        <v>8</v>
      </c>
      <c r="E59" s="92"/>
      <c r="F59" s="93">
        <f>C59*E59</f>
        <v>0</v>
      </c>
    </row>
    <row r="60" spans="1:6" x14ac:dyDescent="0.2">
      <c r="A60" s="94"/>
      <c r="B60" s="127"/>
      <c r="C60" s="33"/>
      <c r="D60" s="76"/>
      <c r="E60" s="78"/>
      <c r="F60" s="78"/>
    </row>
    <row r="61" spans="1:6" x14ac:dyDescent="0.2">
      <c r="A61" s="112"/>
      <c r="B61" s="120"/>
      <c r="C61" s="124"/>
      <c r="D61" s="114"/>
      <c r="E61" s="121"/>
      <c r="F61" s="121"/>
    </row>
    <row r="62" spans="1:6" x14ac:dyDescent="0.2">
      <c r="A62" s="85">
        <f>COUNT($A$11:A61)+1</f>
        <v>11</v>
      </c>
      <c r="B62" s="86" t="s">
        <v>134</v>
      </c>
      <c r="C62" s="88"/>
      <c r="D62" s="89"/>
      <c r="E62" s="90"/>
      <c r="F62" s="90"/>
    </row>
    <row r="63" spans="1:6" ht="25.5" x14ac:dyDescent="0.2">
      <c r="A63" s="85"/>
      <c r="B63" s="123" t="s">
        <v>135</v>
      </c>
      <c r="C63" s="88"/>
      <c r="D63" s="89"/>
      <c r="E63" s="90"/>
      <c r="F63" s="90"/>
    </row>
    <row r="64" spans="1:6" x14ac:dyDescent="0.2">
      <c r="A64" s="85"/>
      <c r="B64" s="91"/>
      <c r="C64" s="125"/>
      <c r="D64" s="126">
        <v>0.03</v>
      </c>
      <c r="E64" s="90"/>
      <c r="F64" s="93">
        <f>D64*(SUM(F9:F59))</f>
        <v>0</v>
      </c>
    </row>
    <row r="65" spans="1:6" x14ac:dyDescent="0.2">
      <c r="A65" s="94"/>
      <c r="B65" s="127"/>
      <c r="C65" s="128"/>
      <c r="D65" s="129"/>
      <c r="E65" s="130"/>
      <c r="F65" s="78"/>
    </row>
    <row r="66" spans="1:6" x14ac:dyDescent="0.2">
      <c r="A66" s="112"/>
      <c r="B66" s="120"/>
      <c r="C66" s="124"/>
      <c r="D66" s="114"/>
      <c r="E66" s="121"/>
      <c r="F66" s="121"/>
    </row>
    <row r="67" spans="1:6" x14ac:dyDescent="0.2">
      <c r="A67" s="204">
        <f>COUNT($A$11:A66)+1</f>
        <v>12</v>
      </c>
      <c r="B67" s="86" t="s">
        <v>16</v>
      </c>
      <c r="C67" s="88"/>
      <c r="D67" s="89"/>
      <c r="E67" s="90"/>
      <c r="F67" s="90"/>
    </row>
    <row r="68" spans="1:6" ht="38.25" x14ac:dyDescent="0.2">
      <c r="A68" s="85"/>
      <c r="B68" s="123" t="s">
        <v>221</v>
      </c>
      <c r="C68" s="88"/>
      <c r="D68" s="89"/>
      <c r="E68" s="90"/>
      <c r="F68" s="93"/>
    </row>
    <row r="69" spans="1:6" x14ac:dyDescent="0.2">
      <c r="A69" s="118"/>
      <c r="B69" s="91"/>
      <c r="C69" s="125"/>
      <c r="D69" s="126">
        <v>0.1</v>
      </c>
      <c r="E69" s="90"/>
      <c r="F69" s="93">
        <f>D69*(SUM(F9:F59))</f>
        <v>0</v>
      </c>
    </row>
    <row r="70" spans="1:6" x14ac:dyDescent="0.2">
      <c r="A70" s="209"/>
      <c r="B70" s="127"/>
      <c r="C70" s="155"/>
      <c r="D70" s="76"/>
      <c r="E70" s="130"/>
      <c r="F70" s="130"/>
    </row>
    <row r="71" spans="1:6" x14ac:dyDescent="0.2">
      <c r="A71" s="131"/>
      <c r="B71" s="160" t="s">
        <v>153</v>
      </c>
      <c r="C71" s="161"/>
      <c r="D71" s="162"/>
      <c r="E71" s="132" t="s">
        <v>12</v>
      </c>
      <c r="F71" s="63">
        <f>SUM(F9:F70)</f>
        <v>0</v>
      </c>
    </row>
    <row r="72" spans="1:6" x14ac:dyDescent="0.2">
      <c r="B72" s="68"/>
      <c r="D72" s="70"/>
    </row>
    <row r="73" spans="1:6" x14ac:dyDescent="0.2">
      <c r="B73" s="68"/>
      <c r="D73" s="70"/>
    </row>
  </sheetData>
  <sheetProtection algorithmName="SHA-512" hashValue="IyThN9pxtdY8l0im99fHGDQovS5AYQOf3srlW90C6cfhzFfId/5lSEI8//5APUUddsvNpv9g4mF1Spp9bTOBjA==" saltValue="rDgx5RGy1+dHLADyWxp21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&amp;L&amp;8ENERGETIKA LJUBLJANA d.o.o.&amp;R&amp;8JPE-SIR-451/20</oddHeader>
    <oddFooter>&amp;C&amp;"Arial,Navadno"&amp;8&amp;P / &amp;N</oddFooter>
  </headerFooter>
  <rowBreaks count="2" manualBreakCount="2">
    <brk id="40" max="5" man="1"/>
    <brk id="60" max="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3"/>
  <sheetViews>
    <sheetView showGridLines="0" zoomScaleNormal="100" zoomScaleSheetLayoutView="100" workbookViewId="0">
      <selection activeCell="G44" sqref="G44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67" t="s">
        <v>19</v>
      </c>
      <c r="B2" s="467"/>
      <c r="C2" s="467"/>
      <c r="D2" s="467"/>
      <c r="E2" s="467"/>
      <c r="F2" s="467"/>
      <c r="G2" s="467"/>
    </row>
    <row r="3" spans="1:7" ht="15" customHeight="1" x14ac:dyDescent="0.2">
      <c r="A3" s="466" t="s">
        <v>657</v>
      </c>
      <c r="B3" s="467"/>
      <c r="C3" s="467"/>
      <c r="D3" s="467"/>
      <c r="E3" s="467"/>
      <c r="F3" s="467"/>
      <c r="G3" s="467"/>
    </row>
    <row r="4" spans="1:7" ht="15" customHeight="1" x14ac:dyDescent="0.2">
      <c r="A4" s="467"/>
      <c r="B4" s="467"/>
      <c r="C4" s="467"/>
      <c r="D4" s="467"/>
      <c r="E4" s="467"/>
      <c r="F4" s="467"/>
      <c r="G4" s="467"/>
    </row>
    <row r="5" spans="1:7" ht="25.5" x14ac:dyDescent="0.2">
      <c r="A5" s="6" t="s">
        <v>17</v>
      </c>
      <c r="B5" s="468" t="s">
        <v>24</v>
      </c>
      <c r="C5" s="468"/>
      <c r="D5" s="468"/>
      <c r="E5" s="468"/>
      <c r="F5" s="468"/>
      <c r="G5" s="375" t="s">
        <v>18</v>
      </c>
    </row>
    <row r="6" spans="1:7" x14ac:dyDescent="0.2">
      <c r="A6" s="165" t="s">
        <v>155</v>
      </c>
      <c r="B6" s="484" t="s">
        <v>671</v>
      </c>
      <c r="C6" s="485"/>
      <c r="D6" s="485"/>
      <c r="E6" s="485"/>
      <c r="F6" s="487"/>
      <c r="G6" s="235">
        <f>G14</f>
        <v>0</v>
      </c>
    </row>
    <row r="7" spans="1:7" ht="13.5" thickBot="1" x14ac:dyDescent="0.25">
      <c r="A7" s="168"/>
      <c r="B7" s="169"/>
      <c r="C7" s="170"/>
      <c r="D7" s="170"/>
      <c r="E7" s="170"/>
      <c r="F7" s="170"/>
      <c r="G7" s="237"/>
    </row>
    <row r="8" spans="1:7" x14ac:dyDescent="0.2">
      <c r="A8" s="174"/>
      <c r="B8" s="174"/>
      <c r="C8" s="174"/>
      <c r="D8" s="174"/>
      <c r="E8" s="174"/>
      <c r="F8" s="174"/>
      <c r="G8" s="174"/>
    </row>
    <row r="9" spans="1:7" ht="15.75" x14ac:dyDescent="0.25">
      <c r="A9" s="12" t="s">
        <v>239</v>
      </c>
      <c r="B9" s="10"/>
      <c r="C9" s="11"/>
      <c r="D9" s="11"/>
      <c r="E9" s="10"/>
      <c r="F9" s="10"/>
      <c r="G9" s="9"/>
    </row>
    <row r="10" spans="1:7" x14ac:dyDescent="0.2">
      <c r="A10" s="479" t="s">
        <v>234</v>
      </c>
      <c r="B10" s="480"/>
      <c r="C10" s="480"/>
      <c r="D10" s="480"/>
      <c r="E10" s="480"/>
      <c r="F10" s="480"/>
      <c r="G10" s="481"/>
    </row>
    <row r="11" spans="1:7" ht="25.5" x14ac:dyDescent="0.2">
      <c r="A11" s="482" t="s">
        <v>14</v>
      </c>
      <c r="B11" s="474" t="s">
        <v>240</v>
      </c>
      <c r="C11" s="475"/>
      <c r="D11" s="482" t="s">
        <v>163</v>
      </c>
      <c r="E11" s="482" t="s">
        <v>164</v>
      </c>
      <c r="F11" s="374" t="s">
        <v>165</v>
      </c>
      <c r="G11" s="374" t="s">
        <v>3</v>
      </c>
    </row>
    <row r="12" spans="1:7" x14ac:dyDescent="0.2">
      <c r="A12" s="483"/>
      <c r="B12" s="476"/>
      <c r="C12" s="477"/>
      <c r="D12" s="483"/>
      <c r="E12" s="483"/>
      <c r="F12" s="2" t="s">
        <v>4</v>
      </c>
      <c r="G12" s="2" t="s">
        <v>11</v>
      </c>
    </row>
    <row r="13" spans="1:7" x14ac:dyDescent="0.2">
      <c r="A13" s="3" t="s">
        <v>127</v>
      </c>
      <c r="B13" s="471" t="s">
        <v>658</v>
      </c>
      <c r="C13" s="472"/>
      <c r="D13" s="177" t="s">
        <v>168</v>
      </c>
      <c r="E13" s="177" t="s">
        <v>391</v>
      </c>
      <c r="F13" s="8">
        <v>185</v>
      </c>
      <c r="G13" s="4">
        <f>'SP-1030_SD'!F80</f>
        <v>0</v>
      </c>
    </row>
    <row r="14" spans="1:7" x14ac:dyDescent="0.2">
      <c r="A14" s="473" t="s">
        <v>242</v>
      </c>
      <c r="B14" s="473"/>
      <c r="C14" s="473"/>
      <c r="D14" s="473"/>
      <c r="E14" s="473"/>
      <c r="F14" s="473"/>
      <c r="G14" s="5">
        <f>SUM(G13:G13)</f>
        <v>0</v>
      </c>
    </row>
    <row r="15" spans="1:7" x14ac:dyDescent="0.2">
      <c r="A15" s="158"/>
      <c r="B15" s="158"/>
      <c r="C15" s="158"/>
      <c r="D15" s="158"/>
      <c r="E15" s="158"/>
      <c r="F15" s="158"/>
      <c r="G15" s="238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</sheetData>
  <sheetProtection algorithmName="SHA-512" hashValue="a0Virtapvm/VYNMRvunHz8wOuoMB2/KvDJYVQxJY7uXitE9VowtFI4rOC+4oeXYRYBa2irRmVlDuU3oXrler3Q==" saltValue="FtWN68x7I7c4ZSAFFJD0Xw==" spinCount="100000" sheet="1" objects="1" scenarios="1"/>
  <mergeCells count="11">
    <mergeCell ref="A14:F14"/>
    <mergeCell ref="A10:G10"/>
    <mergeCell ref="A11:A12"/>
    <mergeCell ref="B11:C12"/>
    <mergeCell ref="D11:D12"/>
    <mergeCell ref="E11:E12"/>
    <mergeCell ref="A2:G2"/>
    <mergeCell ref="A3:G4"/>
    <mergeCell ref="B5:F5"/>
    <mergeCell ref="B6:F6"/>
    <mergeCell ref="B13:C13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showGridLines="0" view="pageLayout" zoomScaleNormal="100" zoomScaleSheetLayoutView="100" workbookViewId="0">
      <selection activeCell="G30" sqref="G30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7" bestFit="1" customWidth="1"/>
    <col min="8" max="16384" width="8.85546875" style="1"/>
  </cols>
  <sheetData>
    <row r="1" spans="1:7" ht="27" customHeight="1" x14ac:dyDescent="0.2">
      <c r="A1" s="13" t="s">
        <v>2</v>
      </c>
      <c r="B1" s="13"/>
      <c r="C1" s="13"/>
      <c r="D1" s="13"/>
      <c r="E1" s="13"/>
      <c r="F1" s="13"/>
      <c r="G1" s="13"/>
    </row>
    <row r="2" spans="1:7" ht="15" customHeight="1" x14ac:dyDescent="0.2">
      <c r="A2" s="465" t="s">
        <v>19</v>
      </c>
      <c r="B2" s="465"/>
      <c r="C2" s="465"/>
      <c r="D2" s="465"/>
      <c r="E2" s="465"/>
      <c r="F2" s="465"/>
      <c r="G2" s="465"/>
    </row>
    <row r="3" spans="1:7" ht="15" customHeight="1" x14ac:dyDescent="0.2">
      <c r="A3" s="486" t="s">
        <v>449</v>
      </c>
      <c r="B3" s="465"/>
      <c r="C3" s="465"/>
      <c r="D3" s="465"/>
      <c r="E3" s="465"/>
      <c r="F3" s="465"/>
      <c r="G3" s="465"/>
    </row>
    <row r="4" spans="1:7" ht="15" customHeight="1" x14ac:dyDescent="0.2">
      <c r="A4" s="465"/>
      <c r="B4" s="465"/>
      <c r="C4" s="465"/>
      <c r="D4" s="465"/>
      <c r="E4" s="465"/>
      <c r="F4" s="465"/>
      <c r="G4" s="465"/>
    </row>
    <row r="5" spans="1:7" ht="25.5" x14ac:dyDescent="0.2">
      <c r="A5" s="6" t="s">
        <v>17</v>
      </c>
      <c r="B5" s="468" t="s">
        <v>24</v>
      </c>
      <c r="C5" s="468"/>
      <c r="D5" s="468"/>
      <c r="E5" s="468"/>
      <c r="F5" s="468"/>
      <c r="G5" s="375" t="s">
        <v>18</v>
      </c>
    </row>
    <row r="6" spans="1:7" x14ac:dyDescent="0.2">
      <c r="A6" s="165" t="s">
        <v>235</v>
      </c>
      <c r="B6" s="484" t="s">
        <v>450</v>
      </c>
      <c r="C6" s="485"/>
      <c r="D6" s="485"/>
      <c r="E6" s="485"/>
      <c r="F6" s="487"/>
      <c r="G6" s="324">
        <f>SUM(G7:G8)</f>
        <v>0</v>
      </c>
    </row>
    <row r="7" spans="1:7" x14ac:dyDescent="0.2">
      <c r="A7" s="165" t="s">
        <v>237</v>
      </c>
      <c r="B7" s="488" t="s">
        <v>451</v>
      </c>
      <c r="C7" s="488"/>
      <c r="D7" s="488"/>
      <c r="E7" s="488"/>
      <c r="F7" s="488"/>
      <c r="G7" s="236">
        <f>G20</f>
        <v>0</v>
      </c>
    </row>
    <row r="8" spans="1:7" x14ac:dyDescent="0.2">
      <c r="A8" s="167" t="s">
        <v>452</v>
      </c>
      <c r="B8" s="484" t="s">
        <v>453</v>
      </c>
      <c r="C8" s="485"/>
      <c r="D8" s="485"/>
      <c r="E8" s="485"/>
      <c r="F8" s="485"/>
      <c r="G8" s="236">
        <f>G30</f>
        <v>0</v>
      </c>
    </row>
    <row r="9" spans="1:7" ht="13.5" thickBot="1" x14ac:dyDescent="0.25">
      <c r="A9" s="168"/>
      <c r="B9" s="169"/>
      <c r="C9" s="170"/>
      <c r="D9" s="170"/>
      <c r="E9" s="170"/>
      <c r="F9" s="170"/>
      <c r="G9" s="237"/>
    </row>
    <row r="10" spans="1:7" x14ac:dyDescent="0.2">
      <c r="A10" s="174"/>
      <c r="B10" s="174"/>
      <c r="C10" s="174"/>
      <c r="D10" s="174"/>
      <c r="E10" s="174"/>
      <c r="F10" s="174"/>
      <c r="G10" s="174"/>
    </row>
    <row r="11" spans="1:7" ht="15.75" x14ac:dyDescent="0.25">
      <c r="A11" s="12" t="s">
        <v>25</v>
      </c>
      <c r="B11" s="10"/>
      <c r="C11" s="11"/>
      <c r="D11" s="11"/>
      <c r="E11" s="10"/>
      <c r="F11" s="10"/>
      <c r="G11" s="9"/>
    </row>
    <row r="12" spans="1:7" x14ac:dyDescent="0.2">
      <c r="A12" s="479" t="s">
        <v>454</v>
      </c>
      <c r="B12" s="480"/>
      <c r="C12" s="480"/>
      <c r="D12" s="480"/>
      <c r="E12" s="480"/>
      <c r="F12" s="480"/>
      <c r="G12" s="481"/>
    </row>
    <row r="13" spans="1:7" ht="25.5" x14ac:dyDescent="0.2">
      <c r="A13" s="482" t="s">
        <v>14</v>
      </c>
      <c r="B13" s="474" t="s">
        <v>20</v>
      </c>
      <c r="C13" s="475"/>
      <c r="D13" s="474" t="s">
        <v>21</v>
      </c>
      <c r="E13" s="475"/>
      <c r="F13" s="374" t="s">
        <v>22</v>
      </c>
      <c r="G13" s="374" t="s">
        <v>3</v>
      </c>
    </row>
    <row r="14" spans="1:7" x14ac:dyDescent="0.2">
      <c r="A14" s="483"/>
      <c r="B14" s="476"/>
      <c r="C14" s="477"/>
      <c r="D14" s="476"/>
      <c r="E14" s="477"/>
      <c r="F14" s="2" t="s">
        <v>4</v>
      </c>
      <c r="G14" s="2" t="s">
        <v>11</v>
      </c>
    </row>
    <row r="15" spans="1:7" x14ac:dyDescent="0.2">
      <c r="A15" s="3" t="s">
        <v>94</v>
      </c>
      <c r="B15" s="471" t="str">
        <f>'[2]Vrocevod_T-903_SD'!B4</f>
        <v>MATJAŽEVA ULICA</v>
      </c>
      <c r="C15" s="472"/>
      <c r="D15" s="469" t="s">
        <v>455</v>
      </c>
      <c r="E15" s="470"/>
      <c r="F15" s="8">
        <v>147</v>
      </c>
      <c r="G15" s="4">
        <f>'Vrocevod_T-903_SD'!F227</f>
        <v>0</v>
      </c>
    </row>
    <row r="16" spans="1:7" x14ac:dyDescent="0.2">
      <c r="A16" s="3" t="s">
        <v>95</v>
      </c>
      <c r="B16" s="471" t="str">
        <f>'Vrocevod_T-913_SD'!B3</f>
        <v>MATJAŽEVA ULICA</v>
      </c>
      <c r="C16" s="472"/>
      <c r="D16" s="469" t="s">
        <v>456</v>
      </c>
      <c r="E16" s="470"/>
      <c r="F16" s="8">
        <v>53</v>
      </c>
      <c r="G16" s="4">
        <f>'Vrocevod_T-913_SD'!F139</f>
        <v>0</v>
      </c>
    </row>
    <row r="17" spans="1:7" x14ac:dyDescent="0.2">
      <c r="A17" s="3"/>
      <c r="B17" s="471"/>
      <c r="C17" s="472"/>
      <c r="D17" s="469"/>
      <c r="E17" s="470"/>
      <c r="F17" s="8"/>
      <c r="G17" s="4"/>
    </row>
    <row r="18" spans="1:7" x14ac:dyDescent="0.2">
      <c r="A18" s="3"/>
      <c r="B18" s="471"/>
      <c r="C18" s="472"/>
      <c r="D18" s="469"/>
      <c r="E18" s="470"/>
      <c r="F18" s="8"/>
      <c r="G18" s="4"/>
    </row>
    <row r="19" spans="1:7" x14ac:dyDescent="0.2">
      <c r="A19" s="3"/>
      <c r="B19" s="471"/>
      <c r="C19" s="472"/>
      <c r="D19" s="469"/>
      <c r="E19" s="470"/>
      <c r="F19" s="8"/>
      <c r="G19" s="4"/>
    </row>
    <row r="20" spans="1:7" x14ac:dyDescent="0.2">
      <c r="A20" s="473" t="s">
        <v>242</v>
      </c>
      <c r="B20" s="473"/>
      <c r="C20" s="473"/>
      <c r="D20" s="473"/>
      <c r="E20" s="473"/>
      <c r="F20" s="473"/>
      <c r="G20" s="5">
        <f>SUM(G15:G19)</f>
        <v>0</v>
      </c>
    </row>
    <row r="21" spans="1:7" x14ac:dyDescent="0.2">
      <c r="A21" s="158"/>
      <c r="B21" s="158"/>
      <c r="C21" s="158"/>
      <c r="D21" s="158"/>
      <c r="E21" s="158"/>
      <c r="F21" s="158"/>
      <c r="G21" s="238"/>
    </row>
    <row r="22" spans="1:7" x14ac:dyDescent="0.2">
      <c r="A22" s="479" t="s">
        <v>457</v>
      </c>
      <c r="B22" s="480"/>
      <c r="C22" s="480"/>
      <c r="D22" s="480"/>
      <c r="E22" s="480"/>
      <c r="F22" s="480"/>
      <c r="G22" s="481"/>
    </row>
    <row r="23" spans="1:7" ht="25.5" customHeight="1" x14ac:dyDescent="0.2">
      <c r="A23" s="482" t="s">
        <v>14</v>
      </c>
      <c r="B23" s="474" t="s">
        <v>20</v>
      </c>
      <c r="C23" s="475"/>
      <c r="D23" s="474" t="s">
        <v>21</v>
      </c>
      <c r="E23" s="475"/>
      <c r="F23" s="374" t="s">
        <v>22</v>
      </c>
      <c r="G23" s="374" t="s">
        <v>3</v>
      </c>
    </row>
    <row r="24" spans="1:7" x14ac:dyDescent="0.2">
      <c r="A24" s="483"/>
      <c r="B24" s="476"/>
      <c r="C24" s="477"/>
      <c r="D24" s="476"/>
      <c r="E24" s="477"/>
      <c r="F24" s="2" t="s">
        <v>4</v>
      </c>
      <c r="G24" s="2" t="s">
        <v>11</v>
      </c>
    </row>
    <row r="25" spans="1:7" x14ac:dyDescent="0.2">
      <c r="A25" s="3" t="s">
        <v>458</v>
      </c>
      <c r="B25" s="471" t="str">
        <f>'[2]Vroc-priklj_P-423_jug_SD'!B3</f>
        <v>MATJAŽEVA ULICA</v>
      </c>
      <c r="C25" s="472"/>
      <c r="D25" s="469" t="s">
        <v>459</v>
      </c>
      <c r="E25" s="470"/>
      <c r="F25" s="8">
        <v>24</v>
      </c>
      <c r="G25" s="4">
        <f>'Vroc-priklj_P-423_jug_SD'!F174</f>
        <v>0</v>
      </c>
    </row>
    <row r="26" spans="1:7" x14ac:dyDescent="0.2">
      <c r="A26" s="3" t="s">
        <v>460</v>
      </c>
      <c r="B26" s="471" t="str">
        <f>'Vroc-priklj_P-423_vzhod_SD'!B3</f>
        <v>MATJAŽEVA ULICA</v>
      </c>
      <c r="C26" s="472"/>
      <c r="D26" s="469" t="s">
        <v>461</v>
      </c>
      <c r="E26" s="470"/>
      <c r="F26" s="8">
        <v>21</v>
      </c>
      <c r="G26" s="4">
        <f>'Vroc-priklj_P-423_vzhod_SD'!F148</f>
        <v>0</v>
      </c>
    </row>
    <row r="27" spans="1:7" x14ac:dyDescent="0.2">
      <c r="A27" s="3"/>
      <c r="B27" s="471"/>
      <c r="C27" s="472"/>
      <c r="D27" s="469"/>
      <c r="E27" s="470"/>
      <c r="F27" s="8"/>
      <c r="G27" s="4"/>
    </row>
    <row r="28" spans="1:7" x14ac:dyDescent="0.2">
      <c r="A28" s="3"/>
      <c r="B28" s="471"/>
      <c r="C28" s="472"/>
      <c r="D28" s="469"/>
      <c r="E28" s="470"/>
      <c r="F28" s="8"/>
      <c r="G28" s="4"/>
    </row>
    <row r="29" spans="1:7" x14ac:dyDescent="0.2">
      <c r="A29" s="3"/>
      <c r="B29" s="471"/>
      <c r="C29" s="472"/>
      <c r="D29" s="469"/>
      <c r="E29" s="470"/>
      <c r="F29" s="8"/>
      <c r="G29" s="4"/>
    </row>
    <row r="30" spans="1:7" x14ac:dyDescent="0.2">
      <c r="A30" s="473" t="s">
        <v>462</v>
      </c>
      <c r="B30" s="473"/>
      <c r="C30" s="473"/>
      <c r="D30" s="473"/>
      <c r="E30" s="473"/>
      <c r="F30" s="473"/>
      <c r="G30" s="5">
        <f>SUM(G25:G29)</f>
        <v>0</v>
      </c>
    </row>
  </sheetData>
  <sheetProtection password="CF65" sheet="1" objects="1" scenarios="1"/>
  <mergeCells count="36">
    <mergeCell ref="B8:F8"/>
    <mergeCell ref="A2:G2"/>
    <mergeCell ref="A3:G4"/>
    <mergeCell ref="B5:F5"/>
    <mergeCell ref="B6:F6"/>
    <mergeCell ref="B7:F7"/>
    <mergeCell ref="A12:G12"/>
    <mergeCell ref="A13:A14"/>
    <mergeCell ref="B13:C14"/>
    <mergeCell ref="D13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A20:F20"/>
    <mergeCell ref="A22:G22"/>
    <mergeCell ref="A23:A24"/>
    <mergeCell ref="B23:C24"/>
    <mergeCell ref="D23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A30:F30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7" zoomScaleNormal="100" zoomScaleSheetLayoutView="100" workbookViewId="0">
      <selection activeCell="R89" sqref="R89"/>
    </sheetView>
  </sheetViews>
  <sheetFormatPr defaultColWidth="9.140625" defaultRowHeight="12.75" x14ac:dyDescent="0.2"/>
  <cols>
    <col min="1" max="1" width="5.7109375" style="67" customWidth="1"/>
    <col min="2" max="2" width="50.7109375" style="19" customWidth="1"/>
    <col min="3" max="3" width="7.7109375" style="69" customWidth="1"/>
    <col min="4" max="4" width="4.7109375" style="60" customWidth="1"/>
    <col min="5" max="5" width="11.7109375" style="71" customWidth="1"/>
    <col min="6" max="6" width="12.7109375" style="71" customWidth="1"/>
    <col min="7" max="16384" width="9.140625" style="60"/>
  </cols>
  <sheetData>
    <row r="1" spans="1:6" x14ac:dyDescent="0.2">
      <c r="A1" s="14" t="s">
        <v>123</v>
      </c>
      <c r="B1" s="72" t="s">
        <v>124</v>
      </c>
      <c r="C1" s="58"/>
      <c r="D1" s="187"/>
      <c r="E1" s="188"/>
      <c r="F1" s="188"/>
    </row>
    <row r="2" spans="1:6" x14ac:dyDescent="0.2">
      <c r="A2" s="14" t="s">
        <v>126</v>
      </c>
      <c r="B2" s="72" t="s">
        <v>24</v>
      </c>
      <c r="C2" s="58"/>
      <c r="D2" s="187"/>
      <c r="E2" s="188"/>
      <c r="F2" s="188"/>
    </row>
    <row r="3" spans="1:6" x14ac:dyDescent="0.2">
      <c r="A3" s="14" t="s">
        <v>127</v>
      </c>
      <c r="B3" s="36" t="s">
        <v>659</v>
      </c>
      <c r="C3" s="58"/>
      <c r="D3" s="187"/>
      <c r="E3" s="188"/>
      <c r="F3" s="188"/>
    </row>
    <row r="4" spans="1:6" x14ac:dyDescent="0.2">
      <c r="A4" s="189"/>
      <c r="B4" s="72" t="s">
        <v>660</v>
      </c>
      <c r="C4" s="58"/>
      <c r="D4" s="187"/>
      <c r="E4" s="188"/>
      <c r="F4" s="188"/>
    </row>
    <row r="5" spans="1:6" s="19" customFormat="1" ht="76.5" x14ac:dyDescent="0.2">
      <c r="A5" s="46" t="s">
        <v>0</v>
      </c>
      <c r="B5" s="73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ht="15.75" x14ac:dyDescent="0.25">
      <c r="A6" s="190">
        <v>1</v>
      </c>
      <c r="B6" s="191"/>
      <c r="C6" s="239"/>
      <c r="D6" s="193"/>
      <c r="E6" s="194"/>
      <c r="F6" s="194"/>
    </row>
    <row r="7" spans="1:6" ht="15.75" x14ac:dyDescent="0.25">
      <c r="A7" s="85">
        <f>COUNT(A6+1)</f>
        <v>1</v>
      </c>
      <c r="B7" s="135" t="s">
        <v>661</v>
      </c>
      <c r="C7" s="240"/>
      <c r="D7" s="196"/>
      <c r="E7" s="197"/>
      <c r="F7" s="197"/>
    </row>
    <row r="8" spans="1:6" ht="25.5" x14ac:dyDescent="0.2">
      <c r="A8" s="85"/>
      <c r="B8" s="138" t="s">
        <v>137</v>
      </c>
      <c r="C8" s="32"/>
      <c r="D8" s="136"/>
      <c r="E8" s="137"/>
      <c r="F8" s="137"/>
    </row>
    <row r="9" spans="1:6" ht="14.25" x14ac:dyDescent="0.2">
      <c r="A9" s="85"/>
      <c r="B9" s="139" t="s">
        <v>194</v>
      </c>
      <c r="C9" s="32">
        <v>3</v>
      </c>
      <c r="D9" s="140" t="s">
        <v>8</v>
      </c>
      <c r="E9" s="92"/>
      <c r="F9" s="93">
        <f>C9*E9</f>
        <v>0</v>
      </c>
    </row>
    <row r="10" spans="1:6" ht="14.25" x14ac:dyDescent="0.2">
      <c r="A10" s="85"/>
      <c r="B10" s="139" t="s">
        <v>391</v>
      </c>
      <c r="C10" s="32">
        <v>185</v>
      </c>
      <c r="D10" s="140" t="s">
        <v>8</v>
      </c>
      <c r="E10" s="92"/>
      <c r="F10" s="93">
        <f>C10*E10</f>
        <v>0</v>
      </c>
    </row>
    <row r="11" spans="1:6" x14ac:dyDescent="0.2">
      <c r="A11" s="94"/>
      <c r="B11" s="141"/>
      <c r="C11" s="33"/>
      <c r="D11" s="142"/>
      <c r="E11" s="77"/>
      <c r="F11" s="78"/>
    </row>
    <row r="12" spans="1:6" x14ac:dyDescent="0.2">
      <c r="A12" s="112"/>
      <c r="B12" s="21"/>
      <c r="C12" s="97"/>
      <c r="D12" s="133"/>
      <c r="E12" s="134"/>
      <c r="F12" s="134"/>
    </row>
    <row r="13" spans="1:6" x14ac:dyDescent="0.2">
      <c r="A13" s="204">
        <f>COUNT($A$7:A12)+1</f>
        <v>2</v>
      </c>
      <c r="B13" s="135" t="s">
        <v>399</v>
      </c>
      <c r="C13" s="32"/>
      <c r="D13" s="136"/>
      <c r="E13" s="137"/>
      <c r="F13" s="137"/>
    </row>
    <row r="14" spans="1:6" x14ac:dyDescent="0.2">
      <c r="A14" s="85"/>
      <c r="B14" s="143" t="s">
        <v>398</v>
      </c>
      <c r="C14" s="32"/>
      <c r="D14" s="136"/>
      <c r="E14" s="137"/>
      <c r="F14" s="137"/>
    </row>
    <row r="15" spans="1:6" x14ac:dyDescent="0.2">
      <c r="A15" s="85"/>
      <c r="B15" s="139" t="s">
        <v>397</v>
      </c>
      <c r="C15" s="32">
        <v>1</v>
      </c>
      <c r="D15" s="136" t="s">
        <v>1</v>
      </c>
      <c r="E15" s="92"/>
      <c r="F15" s="93">
        <f t="shared" ref="F15" si="0">C15*E15</f>
        <v>0</v>
      </c>
    </row>
    <row r="16" spans="1:6" x14ac:dyDescent="0.2">
      <c r="A16" s="94"/>
      <c r="B16" s="141"/>
      <c r="C16" s="33"/>
      <c r="D16" s="144"/>
      <c r="E16" s="77"/>
      <c r="F16" s="78"/>
    </row>
    <row r="17" spans="1:6" x14ac:dyDescent="0.2">
      <c r="A17" s="112"/>
      <c r="B17" s="202"/>
      <c r="C17" s="97"/>
      <c r="D17" s="203"/>
      <c r="E17" s="116"/>
      <c r="F17" s="116"/>
    </row>
    <row r="18" spans="1:6" ht="14.25" x14ac:dyDescent="0.2">
      <c r="A18" s="204">
        <f>COUNT($A$7:A17)+1</f>
        <v>3</v>
      </c>
      <c r="B18" s="135" t="s">
        <v>195</v>
      </c>
      <c r="C18" s="32"/>
      <c r="D18" s="136"/>
      <c r="E18" s="137"/>
      <c r="F18" s="137"/>
    </row>
    <row r="19" spans="1:6" ht="14.25" x14ac:dyDescent="0.2">
      <c r="A19" s="85"/>
      <c r="B19" s="143" t="s">
        <v>196</v>
      </c>
      <c r="C19" s="32"/>
      <c r="D19" s="136"/>
      <c r="E19" s="137"/>
      <c r="F19" s="137"/>
    </row>
    <row r="20" spans="1:6" x14ac:dyDescent="0.2">
      <c r="A20" s="85"/>
      <c r="B20" s="139" t="s">
        <v>219</v>
      </c>
      <c r="C20" s="32">
        <v>2</v>
      </c>
      <c r="D20" s="136" t="s">
        <v>1</v>
      </c>
      <c r="E20" s="92"/>
      <c r="F20" s="93">
        <f t="shared" ref="F20" si="1">C20*E20</f>
        <v>0</v>
      </c>
    </row>
    <row r="21" spans="1:6" x14ac:dyDescent="0.2">
      <c r="A21" s="94"/>
      <c r="B21" s="141"/>
      <c r="C21" s="33"/>
      <c r="D21" s="144"/>
      <c r="E21" s="77"/>
      <c r="F21" s="78"/>
    </row>
    <row r="22" spans="1:6" ht="14.25" x14ac:dyDescent="0.2">
      <c r="A22" s="204">
        <f>COUNT($A$7:A21)+1</f>
        <v>4</v>
      </c>
      <c r="B22" s="135" t="s">
        <v>198</v>
      </c>
      <c r="C22" s="32"/>
      <c r="D22" s="136"/>
      <c r="E22" s="137"/>
      <c r="F22" s="137"/>
    </row>
    <row r="23" spans="1:6" ht="14.25" x14ac:dyDescent="0.2">
      <c r="A23" s="85"/>
      <c r="B23" s="143" t="s">
        <v>199</v>
      </c>
      <c r="C23" s="32"/>
      <c r="D23" s="136"/>
      <c r="E23" s="137"/>
      <c r="F23" s="137"/>
    </row>
    <row r="24" spans="1:6" x14ac:dyDescent="0.2">
      <c r="A24" s="85"/>
      <c r="B24" s="139" t="s">
        <v>197</v>
      </c>
      <c r="C24" s="32">
        <v>2</v>
      </c>
      <c r="D24" s="136" t="s">
        <v>1</v>
      </c>
      <c r="E24" s="92"/>
      <c r="F24" s="93">
        <f t="shared" ref="F24" si="2">C24*E24</f>
        <v>0</v>
      </c>
    </row>
    <row r="25" spans="1:6" x14ac:dyDescent="0.2">
      <c r="A25" s="94"/>
      <c r="B25" s="141"/>
      <c r="C25" s="33"/>
      <c r="D25" s="144"/>
      <c r="E25" s="77"/>
      <c r="F25" s="78"/>
    </row>
    <row r="26" spans="1:6" x14ac:dyDescent="0.2">
      <c r="A26" s="112"/>
      <c r="B26" s="21"/>
      <c r="C26" s="97"/>
      <c r="D26" s="133"/>
      <c r="E26" s="134"/>
      <c r="F26" s="134"/>
    </row>
    <row r="27" spans="1:6" x14ac:dyDescent="0.2">
      <c r="A27" s="204">
        <f>COUNT($A$7:A26)+1</f>
        <v>5</v>
      </c>
      <c r="B27" s="135" t="s">
        <v>142</v>
      </c>
      <c r="C27" s="32"/>
      <c r="D27" s="136"/>
      <c r="E27" s="137"/>
      <c r="F27" s="137"/>
    </row>
    <row r="28" spans="1:6" ht="25.5" x14ac:dyDescent="0.2">
      <c r="A28" s="85"/>
      <c r="B28" s="143" t="s">
        <v>143</v>
      </c>
      <c r="C28" s="32"/>
      <c r="D28" s="136"/>
      <c r="E28" s="137"/>
      <c r="F28" s="137"/>
    </row>
    <row r="29" spans="1:6" x14ac:dyDescent="0.2">
      <c r="A29" s="85"/>
      <c r="B29" s="139" t="s">
        <v>209</v>
      </c>
      <c r="C29" s="32">
        <v>6</v>
      </c>
      <c r="D29" s="136" t="s">
        <v>1</v>
      </c>
      <c r="E29" s="92"/>
      <c r="F29" s="93">
        <f t="shared" ref="F29:F30" si="3">C29*E29</f>
        <v>0</v>
      </c>
    </row>
    <row r="30" spans="1:6" x14ac:dyDescent="0.2">
      <c r="A30" s="85"/>
      <c r="B30" s="139" t="s">
        <v>390</v>
      </c>
      <c r="C30" s="32">
        <v>39</v>
      </c>
      <c r="D30" s="136" t="s">
        <v>1</v>
      </c>
      <c r="E30" s="92"/>
      <c r="F30" s="93">
        <f t="shared" si="3"/>
        <v>0</v>
      </c>
    </row>
    <row r="31" spans="1:6" x14ac:dyDescent="0.2">
      <c r="A31" s="94"/>
      <c r="B31" s="141"/>
      <c r="C31" s="33"/>
      <c r="D31" s="144"/>
      <c r="E31" s="77"/>
      <c r="F31" s="78"/>
    </row>
    <row r="32" spans="1:6" s="1" customFormat="1" x14ac:dyDescent="0.2">
      <c r="A32" s="96"/>
      <c r="B32" s="53"/>
      <c r="C32" s="97"/>
      <c r="D32" s="244"/>
      <c r="E32" s="453"/>
      <c r="F32" s="453"/>
    </row>
    <row r="33" spans="1:6" s="1" customFormat="1" x14ac:dyDescent="0.2">
      <c r="A33" s="42">
        <f>COUNT($A$7:A32)+1</f>
        <v>6</v>
      </c>
      <c r="B33" s="245" t="s">
        <v>255</v>
      </c>
      <c r="C33" s="32"/>
      <c r="D33" s="249"/>
      <c r="E33" s="250"/>
      <c r="F33" s="250"/>
    </row>
    <row r="34" spans="1:6" s="1" customFormat="1" x14ac:dyDescent="0.2">
      <c r="A34" s="101"/>
      <c r="B34" s="159" t="s">
        <v>256</v>
      </c>
      <c r="C34" s="32"/>
      <c r="D34" s="249"/>
      <c r="E34" s="250"/>
      <c r="F34" s="250"/>
    </row>
    <row r="35" spans="1:6" s="1" customFormat="1" x14ac:dyDescent="0.2">
      <c r="A35" s="101"/>
      <c r="B35" s="251" t="s">
        <v>662</v>
      </c>
      <c r="C35" s="32">
        <v>1</v>
      </c>
      <c r="D35" s="249" t="s">
        <v>1</v>
      </c>
      <c r="E35" s="31"/>
      <c r="F35" s="23">
        <f>C35*E35</f>
        <v>0</v>
      </c>
    </row>
    <row r="36" spans="1:6" s="1" customFormat="1" x14ac:dyDescent="0.2">
      <c r="A36" s="107"/>
      <c r="B36" s="253"/>
      <c r="C36" s="33"/>
      <c r="D36" s="258"/>
      <c r="E36" s="454"/>
      <c r="F36" s="35"/>
    </row>
    <row r="37" spans="1:6" x14ac:dyDescent="0.2">
      <c r="A37" s="112"/>
      <c r="B37" s="21"/>
      <c r="C37" s="97"/>
      <c r="D37" s="133"/>
      <c r="E37" s="134"/>
      <c r="F37" s="134"/>
    </row>
    <row r="38" spans="1:6" x14ac:dyDescent="0.2">
      <c r="A38" s="204">
        <f>COUNT($A$7:A35)+1</f>
        <v>7</v>
      </c>
      <c r="B38" s="135" t="s">
        <v>215</v>
      </c>
      <c r="C38" s="32"/>
      <c r="D38" s="136"/>
      <c r="E38" s="137"/>
      <c r="F38" s="137"/>
    </row>
    <row r="39" spans="1:6" ht="102" x14ac:dyDescent="0.2">
      <c r="A39" s="85"/>
      <c r="B39" s="143" t="s">
        <v>216</v>
      </c>
      <c r="C39" s="32"/>
      <c r="D39" s="136"/>
      <c r="E39" s="137"/>
      <c r="F39" s="137"/>
    </row>
    <row r="40" spans="1:6" x14ac:dyDescent="0.2">
      <c r="A40" s="85"/>
      <c r="B40" s="153"/>
      <c r="C40" s="32">
        <v>1</v>
      </c>
      <c r="D40" s="136" t="s">
        <v>1</v>
      </c>
      <c r="E40" s="92"/>
      <c r="F40" s="93">
        <f>C40*E40</f>
        <v>0</v>
      </c>
    </row>
    <row r="41" spans="1:6" x14ac:dyDescent="0.2">
      <c r="A41" s="94"/>
      <c r="B41" s="154"/>
      <c r="C41" s="33"/>
      <c r="D41" s="144"/>
      <c r="E41" s="77"/>
      <c r="F41" s="78"/>
    </row>
    <row r="42" spans="1:6" x14ac:dyDescent="0.2">
      <c r="A42" s="112"/>
      <c r="B42" s="202"/>
      <c r="C42" s="97"/>
      <c r="D42" s="133"/>
      <c r="E42" s="116"/>
      <c r="F42" s="116"/>
    </row>
    <row r="43" spans="1:6" x14ac:dyDescent="0.2">
      <c r="A43" s="204">
        <f>COUNT($A$7:A42)+1</f>
        <v>8</v>
      </c>
      <c r="B43" s="135" t="s">
        <v>225</v>
      </c>
      <c r="C43" s="32"/>
      <c r="D43" s="136"/>
      <c r="E43" s="137"/>
      <c r="F43" s="137"/>
    </row>
    <row r="44" spans="1:6" ht="38.25" x14ac:dyDescent="0.2">
      <c r="A44" s="85"/>
      <c r="B44" s="143" t="s">
        <v>224</v>
      </c>
      <c r="C44" s="32"/>
      <c r="D44" s="136"/>
      <c r="E44" s="137"/>
      <c r="F44" s="137"/>
    </row>
    <row r="45" spans="1:6" x14ac:dyDescent="0.2">
      <c r="A45" s="85"/>
      <c r="B45" s="139" t="s">
        <v>197</v>
      </c>
      <c r="C45" s="32">
        <v>1</v>
      </c>
      <c r="D45" s="136" t="s">
        <v>1</v>
      </c>
      <c r="E45" s="92"/>
      <c r="F45" s="93">
        <f>C45*E45</f>
        <v>0</v>
      </c>
    </row>
    <row r="46" spans="1:6" x14ac:dyDescent="0.2">
      <c r="A46" s="85"/>
      <c r="B46" s="139" t="s">
        <v>219</v>
      </c>
      <c r="C46" s="32">
        <v>1</v>
      </c>
      <c r="D46" s="136" t="s">
        <v>1</v>
      </c>
      <c r="E46" s="92"/>
      <c r="F46" s="93">
        <f>C46*E46</f>
        <v>0</v>
      </c>
    </row>
    <row r="47" spans="1:6" x14ac:dyDescent="0.2">
      <c r="A47" s="94"/>
      <c r="B47" s="141"/>
      <c r="C47" s="33"/>
      <c r="D47" s="144"/>
      <c r="E47" s="77"/>
      <c r="F47" s="78"/>
    </row>
    <row r="48" spans="1:6" x14ac:dyDescent="0.2">
      <c r="A48" s="112"/>
      <c r="B48" s="202"/>
      <c r="C48" s="97"/>
      <c r="D48" s="133"/>
      <c r="E48" s="116"/>
      <c r="F48" s="116"/>
    </row>
    <row r="49" spans="1:6" x14ac:dyDescent="0.2">
      <c r="A49" s="204">
        <f>COUNT($A$7:A48)+1</f>
        <v>9</v>
      </c>
      <c r="B49" s="135" t="s">
        <v>212</v>
      </c>
      <c r="C49" s="32"/>
      <c r="D49" s="136"/>
      <c r="E49" s="137"/>
      <c r="F49" s="137"/>
    </row>
    <row r="50" spans="1:6" ht="25.5" x14ac:dyDescent="0.2">
      <c r="A50" s="85"/>
      <c r="B50" s="143" t="s">
        <v>213</v>
      </c>
      <c r="C50" s="32"/>
      <c r="D50" s="136"/>
      <c r="E50" s="137"/>
      <c r="F50" s="137"/>
    </row>
    <row r="51" spans="1:6" x14ac:dyDescent="0.2">
      <c r="A51" s="85"/>
      <c r="B51" s="153" t="s">
        <v>214</v>
      </c>
      <c r="C51" s="32">
        <v>3</v>
      </c>
      <c r="D51" s="136" t="s">
        <v>1</v>
      </c>
      <c r="E51" s="92"/>
      <c r="F51" s="93">
        <f>C51*E51</f>
        <v>0</v>
      </c>
    </row>
    <row r="52" spans="1:6" x14ac:dyDescent="0.2">
      <c r="A52" s="94"/>
      <c r="B52" s="154"/>
      <c r="C52" s="33"/>
      <c r="D52" s="144"/>
      <c r="E52" s="77"/>
      <c r="F52" s="78"/>
    </row>
    <row r="53" spans="1:6" x14ac:dyDescent="0.2">
      <c r="A53" s="112"/>
      <c r="B53" s="21"/>
      <c r="C53" s="97"/>
      <c r="D53" s="133"/>
      <c r="E53" s="134"/>
      <c r="F53" s="134"/>
    </row>
    <row r="54" spans="1:6" x14ac:dyDescent="0.2">
      <c r="A54" s="204">
        <f>COUNT($A$7:A51)+1</f>
        <v>10</v>
      </c>
      <c r="B54" s="135" t="s">
        <v>206</v>
      </c>
      <c r="C54" s="32"/>
      <c r="D54" s="136"/>
      <c r="E54" s="137"/>
      <c r="F54" s="137"/>
    </row>
    <row r="55" spans="1:6" x14ac:dyDescent="0.2">
      <c r="A55" s="85"/>
      <c r="B55" s="143" t="s">
        <v>207</v>
      </c>
      <c r="C55" s="32"/>
      <c r="D55" s="136"/>
      <c r="E55" s="137"/>
      <c r="F55" s="137"/>
    </row>
    <row r="56" spans="1:6" x14ac:dyDescent="0.2">
      <c r="A56" s="85"/>
      <c r="B56" s="139" t="s">
        <v>209</v>
      </c>
      <c r="C56" s="32">
        <v>1</v>
      </c>
      <c r="D56" s="136" t="s">
        <v>1</v>
      </c>
      <c r="E56" s="92"/>
      <c r="F56" s="93">
        <f>C56*E56</f>
        <v>0</v>
      </c>
    </row>
    <row r="57" spans="1:6" x14ac:dyDescent="0.2">
      <c r="A57" s="85"/>
      <c r="B57" s="139" t="s">
        <v>390</v>
      </c>
      <c r="C57" s="32">
        <v>1</v>
      </c>
      <c r="D57" s="136" t="s">
        <v>1</v>
      </c>
      <c r="E57" s="92"/>
      <c r="F57" s="93">
        <f>C57*E57</f>
        <v>0</v>
      </c>
    </row>
    <row r="58" spans="1:6" x14ac:dyDescent="0.2">
      <c r="A58" s="85"/>
      <c r="B58" s="60"/>
      <c r="C58" s="60"/>
      <c r="E58" s="60"/>
      <c r="F58" s="60"/>
    </row>
    <row r="59" spans="1:6" x14ac:dyDescent="0.2">
      <c r="A59" s="112"/>
      <c r="B59" s="21"/>
      <c r="C59" s="97"/>
      <c r="D59" s="133"/>
      <c r="E59" s="116"/>
      <c r="F59" s="116"/>
    </row>
    <row r="60" spans="1:6" x14ac:dyDescent="0.2">
      <c r="A60" s="204">
        <f>COUNT($A$7:A41)+1</f>
        <v>8</v>
      </c>
      <c r="B60" s="135" t="s">
        <v>217</v>
      </c>
      <c r="C60" s="32"/>
      <c r="D60" s="151"/>
      <c r="E60" s="93"/>
      <c r="F60" s="152"/>
    </row>
    <row r="61" spans="1:6" ht="25.5" x14ac:dyDescent="0.2">
      <c r="A61" s="85"/>
      <c r="B61" s="138" t="s">
        <v>218</v>
      </c>
      <c r="C61" s="32"/>
      <c r="D61" s="136"/>
      <c r="E61" s="137"/>
      <c r="F61" s="137"/>
    </row>
    <row r="62" spans="1:6" ht="14.25" x14ac:dyDescent="0.2">
      <c r="A62" s="85"/>
      <c r="B62" s="139" t="s">
        <v>219</v>
      </c>
      <c r="C62" s="32">
        <v>1</v>
      </c>
      <c r="D62" s="140" t="s">
        <v>8</v>
      </c>
      <c r="E62" s="92"/>
      <c r="F62" s="93">
        <f>C62*E62</f>
        <v>0</v>
      </c>
    </row>
    <row r="63" spans="1:6" ht="14.25" x14ac:dyDescent="0.2">
      <c r="A63" s="85"/>
      <c r="B63" s="139" t="s">
        <v>663</v>
      </c>
      <c r="C63" s="32">
        <v>8</v>
      </c>
      <c r="D63" s="140" t="s">
        <v>8</v>
      </c>
      <c r="E63" s="92"/>
      <c r="F63" s="93">
        <f>C63*E63</f>
        <v>0</v>
      </c>
    </row>
    <row r="64" spans="1:6" x14ac:dyDescent="0.2">
      <c r="A64" s="94"/>
      <c r="B64" s="141"/>
      <c r="C64" s="33"/>
      <c r="D64" s="142"/>
      <c r="E64" s="77"/>
      <c r="F64" s="78"/>
    </row>
    <row r="65" spans="1:6" x14ac:dyDescent="0.2">
      <c r="A65" s="112"/>
      <c r="B65" s="21"/>
      <c r="C65" s="124"/>
      <c r="D65" s="133"/>
      <c r="E65" s="455"/>
      <c r="F65" s="116"/>
    </row>
    <row r="66" spans="1:6" x14ac:dyDescent="0.2">
      <c r="A66" s="204">
        <f>COUNT($A$7:A64)+1</f>
        <v>12</v>
      </c>
      <c r="B66" s="135" t="s">
        <v>147</v>
      </c>
      <c r="C66" s="88"/>
      <c r="D66" s="136"/>
      <c r="E66" s="137"/>
      <c r="F66" s="93"/>
    </row>
    <row r="67" spans="1:6" ht="25.5" x14ac:dyDescent="0.2">
      <c r="A67" s="85"/>
      <c r="B67" s="143" t="s">
        <v>133</v>
      </c>
      <c r="C67" s="88"/>
      <c r="D67" s="136"/>
      <c r="E67" s="137"/>
      <c r="F67" s="93"/>
    </row>
    <row r="68" spans="1:6" ht="14.25" x14ac:dyDescent="0.2">
      <c r="A68" s="85"/>
      <c r="B68" s="153"/>
      <c r="C68" s="88">
        <v>185</v>
      </c>
      <c r="D68" s="140" t="s">
        <v>8</v>
      </c>
      <c r="E68" s="92"/>
      <c r="F68" s="93">
        <f>C68*E68</f>
        <v>0</v>
      </c>
    </row>
    <row r="69" spans="1:6" x14ac:dyDescent="0.2">
      <c r="A69" s="94"/>
      <c r="B69" s="154"/>
      <c r="C69" s="155"/>
      <c r="D69" s="144"/>
      <c r="E69" s="156"/>
      <c r="F69" s="78"/>
    </row>
    <row r="70" spans="1:6" x14ac:dyDescent="0.2">
      <c r="A70" s="112"/>
      <c r="B70" s="21"/>
      <c r="C70" s="124"/>
      <c r="D70" s="133"/>
      <c r="E70" s="134"/>
      <c r="F70" s="116"/>
    </row>
    <row r="71" spans="1:6" x14ac:dyDescent="0.2">
      <c r="A71" s="204">
        <f>COUNT($A$7:A69)+1</f>
        <v>13</v>
      </c>
      <c r="B71" s="135" t="s">
        <v>150</v>
      </c>
      <c r="C71" s="88"/>
      <c r="D71" s="136"/>
      <c r="E71" s="137"/>
      <c r="F71" s="93"/>
    </row>
    <row r="72" spans="1:6" ht="38.25" x14ac:dyDescent="0.2">
      <c r="A72" s="85"/>
      <c r="B72" s="143" t="s">
        <v>151</v>
      </c>
      <c r="C72" s="88"/>
      <c r="D72" s="136"/>
      <c r="E72" s="137"/>
      <c r="F72" s="137"/>
    </row>
    <row r="73" spans="1:6" x14ac:dyDescent="0.2">
      <c r="A73" s="85"/>
      <c r="B73" s="153"/>
      <c r="C73" s="88"/>
      <c r="D73" s="157">
        <v>0.02</v>
      </c>
      <c r="E73" s="93"/>
      <c r="F73" s="93">
        <f>D73*(SUM(F8:F68))</f>
        <v>0</v>
      </c>
    </row>
    <row r="74" spans="1:6" x14ac:dyDescent="0.2">
      <c r="A74" s="94"/>
      <c r="B74" s="154"/>
      <c r="C74" s="155"/>
      <c r="D74" s="144"/>
      <c r="E74" s="78"/>
      <c r="F74" s="78"/>
    </row>
    <row r="75" spans="1:6" x14ac:dyDescent="0.2">
      <c r="A75" s="112"/>
      <c r="B75" s="21"/>
      <c r="C75" s="124"/>
      <c r="D75" s="133"/>
      <c r="E75" s="116"/>
      <c r="F75" s="116"/>
    </row>
    <row r="76" spans="1:6" x14ac:dyDescent="0.2">
      <c r="A76" s="204">
        <f>COUNT($A$7:A74)+1</f>
        <v>14</v>
      </c>
      <c r="B76" s="135" t="s">
        <v>220</v>
      </c>
      <c r="C76" s="88"/>
      <c r="D76" s="136"/>
      <c r="E76" s="93"/>
      <c r="F76" s="93"/>
    </row>
    <row r="77" spans="1:6" ht="38.25" x14ac:dyDescent="0.2">
      <c r="A77" s="85"/>
      <c r="B77" s="119" t="s">
        <v>221</v>
      </c>
      <c r="C77" s="88"/>
      <c r="D77" s="136"/>
      <c r="E77" s="137"/>
      <c r="F77" s="93"/>
    </row>
    <row r="78" spans="1:6" x14ac:dyDescent="0.2">
      <c r="A78" s="118"/>
      <c r="B78" s="153"/>
      <c r="C78" s="88"/>
      <c r="D78" s="157">
        <v>0.1</v>
      </c>
      <c r="E78" s="137"/>
      <c r="F78" s="93">
        <f>D78*(SUM(F8:F68))</f>
        <v>0</v>
      </c>
    </row>
    <row r="79" spans="1:6" x14ac:dyDescent="0.2">
      <c r="A79" s="209"/>
      <c r="B79" s="154"/>
      <c r="C79" s="155"/>
      <c r="D79" s="144"/>
      <c r="E79" s="78"/>
      <c r="F79" s="78"/>
    </row>
    <row r="80" spans="1:6" x14ac:dyDescent="0.2">
      <c r="A80" s="131"/>
      <c r="B80" s="160" t="s">
        <v>153</v>
      </c>
      <c r="C80" s="161"/>
      <c r="D80" s="162"/>
      <c r="E80" s="132" t="s">
        <v>12</v>
      </c>
      <c r="F80" s="63">
        <f>SUM(F8:F79)</f>
        <v>0</v>
      </c>
    </row>
  </sheetData>
  <sheetProtection algorithmName="SHA-512" hashValue="1jh+W5fxrB3UBzPEm+n876TEakcl8t8ITV65bRXEpdJ6yjINvM2v6F6RXreD4/jPgc5FL+DdgL/YwIxMXlMNoQ==" saltValue="Pt2YH3wRkFcjtTRDSobVT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2" manualBreakCount="2">
    <brk id="41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200" zoomScaleNormal="100" zoomScaleSheetLayoutView="100" workbookViewId="0">
      <selection activeCell="K236" sqref="K236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93</v>
      </c>
      <c r="B2" s="36" t="s">
        <v>24</v>
      </c>
      <c r="C2" s="15"/>
      <c r="D2" s="16"/>
    </row>
    <row r="3" spans="1:6" x14ac:dyDescent="0.2">
      <c r="A3" s="14" t="s">
        <v>94</v>
      </c>
      <c r="B3" s="36" t="s">
        <v>463</v>
      </c>
      <c r="C3" s="15"/>
      <c r="D3" s="16"/>
    </row>
    <row r="4" spans="1:6" x14ac:dyDescent="0.2">
      <c r="A4" s="14"/>
      <c r="B4" s="36" t="s">
        <v>464</v>
      </c>
      <c r="C4" s="15"/>
      <c r="D4" s="16"/>
    </row>
    <row r="5" spans="1:6" ht="76.5" x14ac:dyDescent="0.2">
      <c r="A5" s="46" t="s">
        <v>0</v>
      </c>
      <c r="B5" s="47" t="s">
        <v>7</v>
      </c>
      <c r="C5" s="48" t="s">
        <v>5</v>
      </c>
      <c r="D5" s="48" t="s">
        <v>6</v>
      </c>
      <c r="E5" s="49" t="s">
        <v>9</v>
      </c>
      <c r="F5" s="49" t="s">
        <v>10</v>
      </c>
    </row>
    <row r="6" spans="1:6" s="380" customFormat="1" x14ac:dyDescent="0.2">
      <c r="A6" s="41"/>
      <c r="B6" s="37"/>
      <c r="C6" s="20"/>
      <c r="D6" s="21"/>
      <c r="E6" s="22"/>
      <c r="F6" s="20"/>
    </row>
    <row r="7" spans="1:6" s="380" customFormat="1" x14ac:dyDescent="0.2">
      <c r="A7" s="42">
        <f>COUNT($A$6:A6)+1</f>
        <v>1</v>
      </c>
      <c r="B7" s="25" t="s">
        <v>26</v>
      </c>
      <c r="C7" s="24"/>
      <c r="D7" s="9"/>
      <c r="E7" s="23"/>
      <c r="F7" s="23"/>
    </row>
    <row r="8" spans="1:6" s="380" customFormat="1" ht="331.5" x14ac:dyDescent="0.2">
      <c r="A8" s="42"/>
      <c r="B8" s="44" t="s">
        <v>37</v>
      </c>
      <c r="C8" s="24"/>
      <c r="D8" s="9"/>
      <c r="E8" s="23"/>
      <c r="F8" s="23"/>
    </row>
    <row r="9" spans="1:6" s="380" customFormat="1" x14ac:dyDescent="0.2">
      <c r="A9" s="381"/>
      <c r="B9" s="382" t="s">
        <v>38</v>
      </c>
      <c r="C9" s="383"/>
      <c r="D9" s="383"/>
      <c r="E9" s="384"/>
      <c r="F9" s="384"/>
    </row>
    <row r="10" spans="1:6" s="380" customFormat="1" x14ac:dyDescent="0.2">
      <c r="A10" s="381"/>
      <c r="B10" s="382" t="s">
        <v>29</v>
      </c>
      <c r="C10" s="383"/>
      <c r="D10" s="383"/>
      <c r="E10" s="384"/>
      <c r="F10" s="384"/>
    </row>
    <row r="11" spans="1:6" s="380" customFormat="1" ht="14.25" x14ac:dyDescent="0.2">
      <c r="A11" s="42"/>
      <c r="B11" s="26" t="s">
        <v>465</v>
      </c>
      <c r="C11" s="32">
        <v>240</v>
      </c>
      <c r="D11" s="9" t="s">
        <v>8</v>
      </c>
      <c r="E11" s="31"/>
      <c r="F11" s="23">
        <f t="shared" ref="F11" si="0">C11*E11</f>
        <v>0</v>
      </c>
    </row>
    <row r="12" spans="1:6" s="380" customFormat="1" x14ac:dyDescent="0.2">
      <c r="A12" s="43"/>
      <c r="B12" s="38"/>
      <c r="C12" s="33"/>
      <c r="D12" s="34"/>
      <c r="E12" s="35"/>
      <c r="F12" s="35"/>
    </row>
    <row r="13" spans="1:6" s="380" customFormat="1" x14ac:dyDescent="0.2">
      <c r="A13" s="41"/>
      <c r="B13" s="37"/>
      <c r="C13" s="20"/>
      <c r="D13" s="21"/>
      <c r="E13" s="22"/>
      <c r="F13" s="20"/>
    </row>
    <row r="14" spans="1:6" s="380" customFormat="1" x14ac:dyDescent="0.2">
      <c r="A14" s="42">
        <f>COUNT($A$6:A13)+1</f>
        <v>2</v>
      </c>
      <c r="B14" s="25" t="s">
        <v>466</v>
      </c>
      <c r="C14" s="24"/>
      <c r="D14" s="9"/>
      <c r="E14" s="23"/>
      <c r="F14" s="23"/>
    </row>
    <row r="15" spans="1:6" s="380" customFormat="1" ht="63.75" x14ac:dyDescent="0.2">
      <c r="A15" s="42"/>
      <c r="B15" s="44" t="s">
        <v>467</v>
      </c>
      <c r="C15" s="24"/>
      <c r="D15" s="9"/>
      <c r="E15" s="23"/>
      <c r="F15" s="23"/>
    </row>
    <row r="16" spans="1:6" s="380" customFormat="1" x14ac:dyDescent="0.2">
      <c r="A16" s="381"/>
      <c r="B16" s="382" t="s">
        <v>38</v>
      </c>
      <c r="C16" s="383"/>
      <c r="D16" s="383"/>
      <c r="E16" s="385"/>
      <c r="F16" s="385"/>
    </row>
    <row r="17" spans="1:6" s="380" customFormat="1" x14ac:dyDescent="0.2">
      <c r="A17" s="381"/>
      <c r="B17" s="386" t="s">
        <v>31</v>
      </c>
      <c r="C17" s="383"/>
      <c r="D17" s="383"/>
      <c r="E17" s="385"/>
      <c r="F17" s="385"/>
    </row>
    <row r="18" spans="1:6" s="380" customFormat="1" x14ac:dyDescent="0.2">
      <c r="A18" s="381"/>
      <c r="B18" s="382" t="s">
        <v>29</v>
      </c>
      <c r="C18" s="383"/>
      <c r="D18" s="383"/>
      <c r="E18" s="385"/>
      <c r="F18" s="385"/>
    </row>
    <row r="19" spans="1:6" s="380" customFormat="1" x14ac:dyDescent="0.2">
      <c r="A19" s="42"/>
      <c r="B19" s="26" t="s">
        <v>468</v>
      </c>
      <c r="C19" s="32">
        <v>26</v>
      </c>
      <c r="D19" s="9" t="s">
        <v>1</v>
      </c>
      <c r="E19" s="31"/>
      <c r="F19" s="23">
        <f t="shared" ref="F19" si="1">C19*E19</f>
        <v>0</v>
      </c>
    </row>
    <row r="20" spans="1:6" s="380" customFormat="1" x14ac:dyDescent="0.2">
      <c r="A20" s="43"/>
      <c r="B20" s="38"/>
      <c r="C20" s="33"/>
      <c r="D20" s="34"/>
      <c r="E20" s="35"/>
      <c r="F20" s="35"/>
    </row>
    <row r="21" spans="1:6" s="380" customFormat="1" x14ac:dyDescent="0.2">
      <c r="A21" s="41"/>
      <c r="B21" s="37"/>
      <c r="C21" s="20"/>
      <c r="D21" s="21"/>
      <c r="E21" s="22"/>
      <c r="F21" s="20"/>
    </row>
    <row r="22" spans="1:6" s="380" customFormat="1" x14ac:dyDescent="0.2">
      <c r="A22" s="42">
        <f>COUNT($A$6:A21)+1</f>
        <v>3</v>
      </c>
      <c r="B22" s="25" t="s">
        <v>469</v>
      </c>
      <c r="C22" s="24"/>
      <c r="D22" s="9"/>
      <c r="E22" s="23"/>
      <c r="F22" s="23"/>
    </row>
    <row r="23" spans="1:6" s="380" customFormat="1" ht="63.75" x14ac:dyDescent="0.2">
      <c r="A23" s="42"/>
      <c r="B23" s="44" t="s">
        <v>470</v>
      </c>
      <c r="C23" s="24"/>
      <c r="D23" s="9"/>
      <c r="E23" s="23"/>
      <c r="F23" s="23"/>
    </row>
    <row r="24" spans="1:6" s="380" customFormat="1" x14ac:dyDescent="0.2">
      <c r="A24" s="381"/>
      <c r="B24" s="382" t="s">
        <v>38</v>
      </c>
      <c r="C24" s="383"/>
      <c r="D24" s="383"/>
      <c r="E24" s="385"/>
      <c r="F24" s="385"/>
    </row>
    <row r="25" spans="1:6" s="380" customFormat="1" x14ac:dyDescent="0.2">
      <c r="A25" s="381"/>
      <c r="B25" s="386" t="s">
        <v>31</v>
      </c>
      <c r="C25" s="383"/>
      <c r="D25" s="383"/>
      <c r="E25" s="385"/>
      <c r="F25" s="385"/>
    </row>
    <row r="26" spans="1:6" s="380" customFormat="1" x14ac:dyDescent="0.2">
      <c r="A26" s="381"/>
      <c r="B26" s="382" t="s">
        <v>29</v>
      </c>
      <c r="C26" s="383"/>
      <c r="D26" s="383"/>
      <c r="E26" s="385"/>
      <c r="F26" s="385"/>
    </row>
    <row r="27" spans="1:6" s="380" customFormat="1" x14ac:dyDescent="0.2">
      <c r="A27" s="42"/>
      <c r="B27" s="26" t="s">
        <v>471</v>
      </c>
      <c r="C27" s="32">
        <v>2</v>
      </c>
      <c r="D27" s="9" t="s">
        <v>1</v>
      </c>
      <c r="E27" s="31"/>
      <c r="F27" s="23">
        <f t="shared" ref="F27" si="2">C27*E27</f>
        <v>0</v>
      </c>
    </row>
    <row r="28" spans="1:6" s="380" customFormat="1" x14ac:dyDescent="0.2">
      <c r="A28" s="43"/>
      <c r="B28" s="38"/>
      <c r="C28" s="33"/>
      <c r="D28" s="34"/>
      <c r="E28" s="35"/>
      <c r="F28" s="35"/>
    </row>
    <row r="29" spans="1:6" s="387" customFormat="1" x14ac:dyDescent="0.2">
      <c r="A29" s="50"/>
      <c r="B29" s="51"/>
      <c r="C29" s="52"/>
      <c r="D29" s="53"/>
      <c r="E29" s="54"/>
      <c r="F29" s="52"/>
    </row>
    <row r="30" spans="1:6" s="387" customFormat="1" x14ac:dyDescent="0.2">
      <c r="A30" s="42">
        <f>COUNT($A$6:A29)+1</f>
        <v>4</v>
      </c>
      <c r="B30" s="25" t="s">
        <v>472</v>
      </c>
      <c r="C30" s="24"/>
      <c r="D30" s="9"/>
      <c r="E30" s="23"/>
      <c r="F30" s="23"/>
    </row>
    <row r="31" spans="1:6" s="387" customFormat="1" ht="63.75" x14ac:dyDescent="0.2">
      <c r="A31" s="42"/>
      <c r="B31" s="44" t="s">
        <v>473</v>
      </c>
      <c r="C31" s="24"/>
      <c r="D31" s="9"/>
      <c r="E31" s="23"/>
      <c r="F31" s="23"/>
    </row>
    <row r="32" spans="1:6" s="387" customFormat="1" x14ac:dyDescent="0.2">
      <c r="A32" s="388"/>
      <c r="B32" s="389" t="s">
        <v>38</v>
      </c>
      <c r="C32" s="390"/>
      <c r="D32" s="390"/>
      <c r="E32" s="391"/>
      <c r="F32" s="391"/>
    </row>
    <row r="33" spans="1:6" s="387" customFormat="1" x14ac:dyDescent="0.2">
      <c r="A33" s="388"/>
      <c r="B33" s="392" t="s">
        <v>31</v>
      </c>
      <c r="C33" s="390"/>
      <c r="D33" s="390"/>
      <c r="E33" s="391"/>
      <c r="F33" s="391"/>
    </row>
    <row r="34" spans="1:6" s="387" customFormat="1" x14ac:dyDescent="0.2">
      <c r="A34" s="388"/>
      <c r="B34" s="389" t="s">
        <v>29</v>
      </c>
      <c r="C34" s="390"/>
      <c r="D34" s="390"/>
      <c r="E34" s="391"/>
      <c r="F34" s="391"/>
    </row>
    <row r="35" spans="1:6" s="387" customFormat="1" x14ac:dyDescent="0.2">
      <c r="A35" s="42"/>
      <c r="B35" s="26" t="s">
        <v>471</v>
      </c>
      <c r="C35" s="32">
        <v>2</v>
      </c>
      <c r="D35" s="9" t="s">
        <v>1</v>
      </c>
      <c r="E35" s="31"/>
      <c r="F35" s="23">
        <f t="shared" ref="F35" si="3">C35*E35</f>
        <v>0</v>
      </c>
    </row>
    <row r="36" spans="1:6" s="387" customFormat="1" x14ac:dyDescent="0.2">
      <c r="A36" s="43"/>
      <c r="B36" s="38"/>
      <c r="C36" s="33"/>
      <c r="D36" s="34"/>
      <c r="E36" s="35"/>
      <c r="F36" s="35"/>
    </row>
    <row r="37" spans="1:6" s="380" customFormat="1" x14ac:dyDescent="0.2">
      <c r="A37" s="41"/>
      <c r="B37" s="37"/>
      <c r="C37" s="20"/>
      <c r="D37" s="21"/>
      <c r="E37" s="22"/>
      <c r="F37" s="20"/>
    </row>
    <row r="38" spans="1:6" s="380" customFormat="1" x14ac:dyDescent="0.2">
      <c r="A38" s="42">
        <f>COUNT($A$6:A37)+1</f>
        <v>5</v>
      </c>
      <c r="B38" s="25" t="s">
        <v>474</v>
      </c>
      <c r="C38" s="24"/>
      <c r="D38" s="9"/>
      <c r="E38" s="23"/>
      <c r="F38" s="23"/>
    </row>
    <row r="39" spans="1:6" s="380" customFormat="1" ht="63.75" x14ac:dyDescent="0.2">
      <c r="A39" s="42"/>
      <c r="B39" s="44" t="s">
        <v>475</v>
      </c>
      <c r="C39" s="24"/>
      <c r="D39" s="9"/>
      <c r="E39" s="23"/>
      <c r="F39" s="23"/>
    </row>
    <row r="40" spans="1:6" s="380" customFormat="1" x14ac:dyDescent="0.2">
      <c r="A40" s="393"/>
      <c r="B40" s="382" t="s">
        <v>38</v>
      </c>
      <c r="C40" s="383"/>
      <c r="D40" s="383"/>
      <c r="E40" s="385"/>
      <c r="F40" s="385"/>
    </row>
    <row r="41" spans="1:6" s="380" customFormat="1" x14ac:dyDescent="0.2">
      <c r="A41" s="381"/>
      <c r="B41" s="386" t="s">
        <v>31</v>
      </c>
      <c r="C41" s="383"/>
      <c r="D41" s="383"/>
      <c r="E41" s="385"/>
      <c r="F41" s="385"/>
    </row>
    <row r="42" spans="1:6" s="380" customFormat="1" x14ac:dyDescent="0.2">
      <c r="A42" s="394"/>
      <c r="B42" s="382" t="s">
        <v>29</v>
      </c>
      <c r="C42" s="383"/>
      <c r="D42" s="383"/>
      <c r="E42" s="385"/>
      <c r="F42" s="385"/>
    </row>
    <row r="43" spans="1:6" s="380" customFormat="1" x14ac:dyDescent="0.2">
      <c r="A43" s="42"/>
      <c r="B43" s="26" t="s">
        <v>476</v>
      </c>
      <c r="C43" s="32">
        <v>2</v>
      </c>
      <c r="D43" s="9" t="s">
        <v>1</v>
      </c>
      <c r="E43" s="31"/>
      <c r="F43" s="23">
        <f t="shared" ref="F43" si="4">C43*E43</f>
        <v>0</v>
      </c>
    </row>
    <row r="44" spans="1:6" s="380" customFormat="1" x14ac:dyDescent="0.2">
      <c r="A44" s="43"/>
      <c r="B44" s="38"/>
      <c r="C44" s="33"/>
      <c r="D44" s="34"/>
      <c r="E44" s="35"/>
      <c r="F44" s="35"/>
    </row>
    <row r="45" spans="1:6" s="380" customFormat="1" x14ac:dyDescent="0.2">
      <c r="A45" s="41"/>
      <c r="B45" s="37"/>
      <c r="C45" s="20"/>
      <c r="D45" s="21"/>
      <c r="E45" s="22"/>
      <c r="F45" s="20"/>
    </row>
    <row r="46" spans="1:6" s="380" customFormat="1" x14ac:dyDescent="0.2">
      <c r="A46" s="42">
        <f>COUNT($A$6:A45)+1</f>
        <v>6</v>
      </c>
      <c r="B46" s="25" t="s">
        <v>34</v>
      </c>
      <c r="C46" s="24"/>
      <c r="D46" s="9"/>
      <c r="E46" s="23"/>
      <c r="F46" s="23"/>
    </row>
    <row r="47" spans="1:6" s="380" customFormat="1" ht="51" x14ac:dyDescent="0.2">
      <c r="A47" s="42"/>
      <c r="B47" s="44" t="s">
        <v>105</v>
      </c>
      <c r="C47" s="24"/>
      <c r="D47" s="9"/>
      <c r="E47" s="23"/>
      <c r="F47" s="23"/>
    </row>
    <row r="48" spans="1:6" s="380" customFormat="1" x14ac:dyDescent="0.2">
      <c r="A48" s="394"/>
      <c r="B48" s="382" t="s">
        <v>29</v>
      </c>
      <c r="C48" s="383"/>
      <c r="D48" s="383"/>
      <c r="E48" s="385"/>
      <c r="F48" s="385"/>
    </row>
    <row r="49" spans="1:6" s="380" customFormat="1" x14ac:dyDescent="0.2">
      <c r="A49" s="42"/>
      <c r="B49" s="26" t="s">
        <v>477</v>
      </c>
      <c r="C49" s="32">
        <v>6</v>
      </c>
      <c r="D49" s="9" t="s">
        <v>1</v>
      </c>
      <c r="E49" s="31"/>
      <c r="F49" s="23">
        <f t="shared" ref="F49" si="5">C49*E49</f>
        <v>0</v>
      </c>
    </row>
    <row r="50" spans="1:6" s="380" customFormat="1" x14ac:dyDescent="0.2">
      <c r="A50" s="43"/>
      <c r="B50" s="38"/>
      <c r="C50" s="33"/>
      <c r="D50" s="34"/>
      <c r="E50" s="35"/>
      <c r="F50" s="35"/>
    </row>
    <row r="51" spans="1:6" s="380" customFormat="1" x14ac:dyDescent="0.2">
      <c r="A51" s="41"/>
      <c r="B51" s="37"/>
      <c r="C51" s="20"/>
      <c r="D51" s="21"/>
      <c r="E51" s="22"/>
      <c r="F51" s="20"/>
    </row>
    <row r="52" spans="1:6" s="380" customFormat="1" x14ac:dyDescent="0.2">
      <c r="A52" s="42">
        <f>COUNT($A$6:A51)+1</f>
        <v>7</v>
      </c>
      <c r="B52" s="25" t="s">
        <v>35</v>
      </c>
      <c r="C52" s="24"/>
      <c r="D52" s="9"/>
      <c r="E52" s="23"/>
      <c r="F52" s="23"/>
    </row>
    <row r="53" spans="1:6" s="380" customFormat="1" ht="51" x14ac:dyDescent="0.2">
      <c r="A53" s="42"/>
      <c r="B53" s="44" t="s">
        <v>41</v>
      </c>
      <c r="C53" s="24"/>
      <c r="D53" s="9"/>
      <c r="E53" s="23"/>
      <c r="F53" s="23"/>
    </row>
    <row r="54" spans="1:6" s="380" customFormat="1" x14ac:dyDescent="0.2">
      <c r="A54" s="394"/>
      <c r="B54" s="382" t="s">
        <v>29</v>
      </c>
      <c r="C54" s="383"/>
      <c r="D54" s="383"/>
      <c r="E54" s="385"/>
      <c r="F54" s="385"/>
    </row>
    <row r="55" spans="1:6" s="380" customFormat="1" x14ac:dyDescent="0.2">
      <c r="A55" s="42"/>
      <c r="B55" s="26" t="s">
        <v>478</v>
      </c>
      <c r="C55" s="32">
        <v>6</v>
      </c>
      <c r="D55" s="9" t="s">
        <v>1</v>
      </c>
      <c r="E55" s="31"/>
      <c r="F55" s="23">
        <f t="shared" ref="F55" si="6">C55*E55</f>
        <v>0</v>
      </c>
    </row>
    <row r="56" spans="1:6" s="380" customFormat="1" x14ac:dyDescent="0.2">
      <c r="A56" s="43"/>
      <c r="B56" s="38"/>
      <c r="C56" s="33"/>
      <c r="D56" s="34"/>
      <c r="E56" s="35"/>
      <c r="F56" s="35"/>
    </row>
    <row r="57" spans="1:6" s="380" customFormat="1" x14ac:dyDescent="0.2">
      <c r="A57" s="41"/>
      <c r="B57" s="37"/>
      <c r="C57" s="20"/>
      <c r="D57" s="21"/>
      <c r="E57" s="22"/>
      <c r="F57" s="20"/>
    </row>
    <row r="58" spans="1:6" s="380" customFormat="1" x14ac:dyDescent="0.2">
      <c r="A58" s="42">
        <f>COUNT($A$6:A57)+1</f>
        <v>8</v>
      </c>
      <c r="B58" s="25" t="s">
        <v>36</v>
      </c>
      <c r="C58" s="24"/>
      <c r="D58" s="9"/>
      <c r="E58" s="23"/>
      <c r="F58" s="23"/>
    </row>
    <row r="59" spans="1:6" s="380" customFormat="1" ht="76.5" x14ac:dyDescent="0.2">
      <c r="A59" s="42"/>
      <c r="B59" s="44" t="s">
        <v>43</v>
      </c>
      <c r="C59" s="24"/>
      <c r="D59" s="9"/>
      <c r="E59" s="23"/>
      <c r="F59" s="23"/>
    </row>
    <row r="60" spans="1:6" s="380" customFormat="1" x14ac:dyDescent="0.2">
      <c r="A60" s="394"/>
      <c r="B60" s="382" t="s">
        <v>29</v>
      </c>
      <c r="C60" s="383"/>
      <c r="D60" s="383"/>
      <c r="E60" s="385"/>
      <c r="F60" s="385"/>
    </row>
    <row r="61" spans="1:6" s="380" customFormat="1" x14ac:dyDescent="0.2">
      <c r="A61" s="42"/>
      <c r="B61" s="26" t="s">
        <v>477</v>
      </c>
      <c r="C61" s="32">
        <v>96</v>
      </c>
      <c r="D61" s="9" t="s">
        <v>1</v>
      </c>
      <c r="E61" s="31"/>
      <c r="F61" s="23">
        <f t="shared" ref="F61" si="7">C61*E61</f>
        <v>0</v>
      </c>
    </row>
    <row r="62" spans="1:6" s="380" customFormat="1" x14ac:dyDescent="0.2">
      <c r="A62" s="43"/>
      <c r="B62" s="38"/>
      <c r="C62" s="33"/>
      <c r="D62" s="34"/>
      <c r="E62" s="35"/>
      <c r="F62" s="35"/>
    </row>
    <row r="63" spans="1:6" s="380" customFormat="1" x14ac:dyDescent="0.2">
      <c r="A63" s="41"/>
      <c r="B63" s="37"/>
      <c r="C63" s="20"/>
      <c r="D63" s="21"/>
      <c r="E63" s="22"/>
      <c r="F63" s="20"/>
    </row>
    <row r="64" spans="1:6" s="380" customFormat="1" x14ac:dyDescent="0.2">
      <c r="A64" s="42">
        <f>COUNT($A$6:A63)+1</f>
        <v>9</v>
      </c>
      <c r="B64" s="25" t="s">
        <v>44</v>
      </c>
      <c r="C64" s="24"/>
      <c r="D64" s="9"/>
      <c r="E64" s="23"/>
      <c r="F64" s="23"/>
    </row>
    <row r="65" spans="1:6" s="380" customFormat="1" ht="38.25" x14ac:dyDescent="0.2">
      <c r="A65" s="42"/>
      <c r="B65" s="44" t="s">
        <v>45</v>
      </c>
      <c r="C65" s="24"/>
      <c r="D65" s="9"/>
      <c r="E65" s="23"/>
      <c r="F65" s="23"/>
    </row>
    <row r="66" spans="1:6" s="380" customFormat="1" x14ac:dyDescent="0.2">
      <c r="A66" s="394"/>
      <c r="B66" s="382" t="s">
        <v>29</v>
      </c>
      <c r="C66" s="383"/>
      <c r="D66" s="383"/>
      <c r="E66" s="385"/>
      <c r="F66" s="385"/>
    </row>
    <row r="67" spans="1:6" s="380" customFormat="1" ht="14.25" x14ac:dyDescent="0.2">
      <c r="A67" s="42"/>
      <c r="B67" s="26" t="s">
        <v>46</v>
      </c>
      <c r="C67" s="32">
        <v>190</v>
      </c>
      <c r="D67" s="9" t="s">
        <v>13</v>
      </c>
      <c r="E67" s="31"/>
      <c r="F67" s="23">
        <f>C67*E67</f>
        <v>0</v>
      </c>
    </row>
    <row r="68" spans="1:6" s="380" customFormat="1" x14ac:dyDescent="0.2">
      <c r="A68" s="43"/>
      <c r="B68" s="38"/>
      <c r="C68" s="33"/>
      <c r="D68" s="34"/>
      <c r="E68" s="35"/>
      <c r="F68" s="35"/>
    </row>
    <row r="69" spans="1:6" s="395" customFormat="1" x14ac:dyDescent="0.2">
      <c r="A69" s="50"/>
      <c r="B69" s="37"/>
      <c r="C69" s="20"/>
      <c r="D69" s="21"/>
      <c r="E69" s="22"/>
      <c r="F69" s="20"/>
    </row>
    <row r="70" spans="1:6" s="387" customFormat="1" x14ac:dyDescent="0.2">
      <c r="A70" s="42">
        <f>COUNT($A$5:A69)+1</f>
        <v>10</v>
      </c>
      <c r="B70" s="25" t="s">
        <v>479</v>
      </c>
      <c r="C70" s="24"/>
      <c r="D70" s="9"/>
      <c r="E70" s="23"/>
      <c r="F70" s="23"/>
    </row>
    <row r="71" spans="1:6" s="387" customFormat="1" ht="89.25" x14ac:dyDescent="0.2">
      <c r="A71" s="42"/>
      <c r="B71" s="44" t="s">
        <v>480</v>
      </c>
      <c r="C71" s="24"/>
      <c r="D71" s="9"/>
      <c r="E71" s="23"/>
      <c r="F71" s="23"/>
    </row>
    <row r="72" spans="1:6" s="387" customFormat="1" x14ac:dyDescent="0.2">
      <c r="A72" s="42"/>
      <c r="B72" s="26" t="s">
        <v>481</v>
      </c>
    </row>
    <row r="73" spans="1:6" s="387" customFormat="1" x14ac:dyDescent="0.2">
      <c r="A73" s="42"/>
      <c r="B73" s="25" t="s">
        <v>482</v>
      </c>
      <c r="C73" s="32">
        <v>1</v>
      </c>
      <c r="D73" s="9" t="s">
        <v>23</v>
      </c>
      <c r="E73" s="31"/>
      <c r="F73" s="23">
        <f>C73*E73</f>
        <v>0</v>
      </c>
    </row>
    <row r="74" spans="1:6" s="387" customFormat="1" x14ac:dyDescent="0.2">
      <c r="A74" s="43"/>
      <c r="B74" s="38"/>
      <c r="C74" s="33"/>
      <c r="D74" s="34"/>
      <c r="E74" s="35"/>
      <c r="F74" s="35"/>
    </row>
    <row r="75" spans="1:6" s="395" customFormat="1" x14ac:dyDescent="0.2">
      <c r="A75" s="41"/>
      <c r="B75" s="37"/>
      <c r="C75" s="20"/>
      <c r="D75" s="21"/>
      <c r="E75" s="22"/>
      <c r="F75" s="20"/>
    </row>
    <row r="76" spans="1:6" s="380" customFormat="1" x14ac:dyDescent="0.2">
      <c r="A76" s="42">
        <f>COUNT($A$5:A75)+1</f>
        <v>11</v>
      </c>
      <c r="B76" s="25" t="s">
        <v>47</v>
      </c>
      <c r="C76" s="24"/>
      <c r="D76" s="9"/>
      <c r="E76" s="23"/>
      <c r="F76" s="23"/>
    </row>
    <row r="77" spans="1:6" s="380" customFormat="1" ht="25.5" x14ac:dyDescent="0.2">
      <c r="A77" s="42"/>
      <c r="B77" s="44" t="s">
        <v>48</v>
      </c>
      <c r="C77" s="24"/>
      <c r="D77" s="9"/>
      <c r="E77" s="23"/>
      <c r="F77" s="23"/>
    </row>
    <row r="78" spans="1:6" s="380" customFormat="1" x14ac:dyDescent="0.2">
      <c r="A78" s="42"/>
      <c r="B78" s="26" t="s">
        <v>33</v>
      </c>
      <c r="C78" s="32">
        <v>1</v>
      </c>
      <c r="D78" s="9" t="s">
        <v>1</v>
      </c>
      <c r="E78" s="31"/>
      <c r="F78" s="23">
        <f>C78*E78</f>
        <v>0</v>
      </c>
    </row>
    <row r="79" spans="1:6" s="380" customFormat="1" x14ac:dyDescent="0.2">
      <c r="A79" s="43"/>
      <c r="B79" s="38"/>
      <c r="C79" s="33"/>
      <c r="D79" s="34"/>
      <c r="E79" s="35"/>
      <c r="F79" s="35"/>
    </row>
    <row r="80" spans="1:6" s="380" customFormat="1" x14ac:dyDescent="0.2">
      <c r="A80" s="41"/>
      <c r="B80" s="37"/>
      <c r="C80" s="20"/>
      <c r="D80" s="21"/>
      <c r="E80" s="22"/>
      <c r="F80" s="20"/>
    </row>
    <row r="81" spans="1:6" s="380" customFormat="1" x14ac:dyDescent="0.2">
      <c r="A81" s="42">
        <f>COUNT($A$6:A80)+1</f>
        <v>12</v>
      </c>
      <c r="B81" s="25" t="s">
        <v>49</v>
      </c>
      <c r="C81" s="24"/>
      <c r="D81" s="9"/>
      <c r="E81" s="23"/>
      <c r="F81" s="23"/>
    </row>
    <row r="82" spans="1:6" s="380" customFormat="1" ht="76.5" x14ac:dyDescent="0.2">
      <c r="A82" s="42"/>
      <c r="B82" s="44" t="s">
        <v>50</v>
      </c>
      <c r="C82" s="24"/>
      <c r="D82" s="9"/>
      <c r="E82" s="23"/>
      <c r="F82" s="23"/>
    </row>
    <row r="83" spans="1:6" s="380" customFormat="1" x14ac:dyDescent="0.2">
      <c r="A83" s="42"/>
      <c r="B83" s="26"/>
      <c r="C83" s="32">
        <v>1</v>
      </c>
      <c r="D83" s="9" t="s">
        <v>1</v>
      </c>
      <c r="E83" s="31"/>
      <c r="F83" s="23">
        <f>C83*E83</f>
        <v>0</v>
      </c>
    </row>
    <row r="84" spans="1:6" s="380" customFormat="1" x14ac:dyDescent="0.2">
      <c r="A84" s="43"/>
      <c r="B84" s="38"/>
      <c r="C84" s="33"/>
      <c r="D84" s="34"/>
      <c r="E84" s="35"/>
      <c r="F84" s="35"/>
    </row>
    <row r="85" spans="1:6" s="380" customFormat="1" x14ac:dyDescent="0.2">
      <c r="A85" s="50"/>
      <c r="B85" s="37"/>
      <c r="C85" s="20"/>
      <c r="D85" s="21"/>
      <c r="E85" s="22"/>
      <c r="F85" s="20"/>
    </row>
    <row r="86" spans="1:6" s="380" customFormat="1" x14ac:dyDescent="0.2">
      <c r="A86" s="42">
        <f>COUNT($A$5:A85)+1</f>
        <v>13</v>
      </c>
      <c r="B86" s="25" t="s">
        <v>51</v>
      </c>
      <c r="C86" s="24"/>
      <c r="D86" s="9"/>
      <c r="E86" s="23"/>
      <c r="F86" s="23"/>
    </row>
    <row r="87" spans="1:6" s="380" customFormat="1" ht="51" x14ac:dyDescent="0.2">
      <c r="A87" s="42"/>
      <c r="B87" s="44" t="s">
        <v>483</v>
      </c>
      <c r="C87" s="24"/>
      <c r="D87" s="9"/>
      <c r="E87" s="23"/>
      <c r="F87" s="23"/>
    </row>
    <row r="88" spans="1:6" s="380" customFormat="1" ht="14.25" x14ac:dyDescent="0.2">
      <c r="A88" s="42"/>
      <c r="B88" s="26" t="s">
        <v>484</v>
      </c>
      <c r="C88" s="32">
        <v>11</v>
      </c>
      <c r="D88" s="9" t="s">
        <v>13</v>
      </c>
      <c r="E88" s="31"/>
      <c r="F88" s="23">
        <f t="shared" ref="F88" si="8">C88*E88</f>
        <v>0</v>
      </c>
    </row>
    <row r="89" spans="1:6" s="380" customFormat="1" ht="14.25" x14ac:dyDescent="0.2">
      <c r="A89" s="42"/>
      <c r="B89" s="26" t="s">
        <v>485</v>
      </c>
      <c r="C89" s="32">
        <v>14</v>
      </c>
      <c r="D89" s="9" t="s">
        <v>13</v>
      </c>
      <c r="E89" s="31"/>
      <c r="F89" s="23">
        <f>C89*E89</f>
        <v>0</v>
      </c>
    </row>
    <row r="90" spans="1:6" s="380" customFormat="1" x14ac:dyDescent="0.2">
      <c r="A90" s="43"/>
      <c r="B90" s="38"/>
      <c r="C90" s="33"/>
      <c r="D90" s="34"/>
      <c r="E90" s="35"/>
      <c r="F90" s="35"/>
    </row>
    <row r="91" spans="1:6" s="380" customFormat="1" x14ac:dyDescent="0.2">
      <c r="A91" s="41"/>
      <c r="B91" s="37"/>
      <c r="C91" s="20"/>
      <c r="D91" s="21"/>
      <c r="E91" s="22"/>
      <c r="F91" s="20"/>
    </row>
    <row r="92" spans="1:6" s="380" customFormat="1" x14ac:dyDescent="0.2">
      <c r="A92" s="42">
        <f>COUNT($A$5:A91)+1</f>
        <v>14</v>
      </c>
      <c r="B92" s="25" t="s">
        <v>486</v>
      </c>
      <c r="C92" s="24"/>
      <c r="D92" s="9"/>
      <c r="E92" s="23"/>
      <c r="F92" s="23"/>
    </row>
    <row r="93" spans="1:6" s="380" customFormat="1" ht="38.25" x14ac:dyDescent="0.2">
      <c r="A93" s="42"/>
      <c r="B93" s="44" t="s">
        <v>487</v>
      </c>
      <c r="C93" s="24"/>
      <c r="D93" s="9"/>
      <c r="E93" s="23"/>
      <c r="F93" s="23"/>
    </row>
    <row r="94" spans="1:6" s="380" customFormat="1" ht="14.25" x14ac:dyDescent="0.2">
      <c r="A94" s="42"/>
      <c r="B94" s="26"/>
      <c r="C94" s="32">
        <v>2</v>
      </c>
      <c r="D94" s="9" t="s">
        <v>13</v>
      </c>
      <c r="E94" s="31"/>
      <c r="F94" s="23">
        <f>C94*E94</f>
        <v>0</v>
      </c>
    </row>
    <row r="95" spans="1:6" s="380" customFormat="1" x14ac:dyDescent="0.2">
      <c r="A95" s="43"/>
      <c r="B95" s="38"/>
      <c r="C95" s="33"/>
      <c r="D95" s="34"/>
      <c r="E95" s="35"/>
      <c r="F95" s="35"/>
    </row>
    <row r="96" spans="1:6" s="380" customFormat="1" x14ac:dyDescent="0.2">
      <c r="A96" s="41"/>
      <c r="B96" s="37"/>
      <c r="C96" s="20"/>
      <c r="D96" s="21"/>
      <c r="E96" s="22"/>
      <c r="F96" s="20"/>
    </row>
    <row r="97" spans="1:6" s="380" customFormat="1" x14ac:dyDescent="0.2">
      <c r="A97" s="42">
        <f>COUNT($A$5:A96)+1</f>
        <v>15</v>
      </c>
      <c r="B97" s="25" t="s">
        <v>53</v>
      </c>
      <c r="C97" s="24"/>
      <c r="D97" s="9"/>
      <c r="E97" s="23"/>
      <c r="F97" s="23"/>
    </row>
    <row r="98" spans="1:6" s="380" customFormat="1" ht="38.25" x14ac:dyDescent="0.2">
      <c r="A98" s="42"/>
      <c r="B98" s="44" t="s">
        <v>54</v>
      </c>
      <c r="C98" s="24"/>
      <c r="D98" s="9"/>
      <c r="E98" s="23"/>
      <c r="F98" s="23"/>
    </row>
    <row r="99" spans="1:6" s="387" customFormat="1" x14ac:dyDescent="0.2">
      <c r="A99" s="42"/>
      <c r="B99" s="26" t="s">
        <v>488</v>
      </c>
      <c r="C99" s="32">
        <v>13</v>
      </c>
      <c r="D99" s="9" t="s">
        <v>15</v>
      </c>
      <c r="E99" s="31"/>
      <c r="F99" s="23">
        <f>C99*E99</f>
        <v>0</v>
      </c>
    </row>
    <row r="100" spans="1:6" s="380" customFormat="1" x14ac:dyDescent="0.2">
      <c r="A100" s="43"/>
      <c r="B100" s="38"/>
      <c r="C100" s="33"/>
      <c r="D100" s="34"/>
      <c r="E100" s="35"/>
      <c r="F100" s="35"/>
    </row>
    <row r="101" spans="1:6" s="380" customFormat="1" x14ac:dyDescent="0.2">
      <c r="A101" s="41"/>
      <c r="B101" s="37"/>
      <c r="C101" s="20"/>
      <c r="D101" s="21"/>
      <c r="E101" s="22"/>
      <c r="F101" s="20"/>
    </row>
    <row r="102" spans="1:6" s="380" customFormat="1" x14ac:dyDescent="0.2">
      <c r="A102" s="42">
        <f>COUNT($A$5:A100)+1</f>
        <v>16</v>
      </c>
      <c r="B102" s="25" t="s">
        <v>489</v>
      </c>
      <c r="C102" s="24"/>
      <c r="D102" s="9"/>
      <c r="E102" s="23"/>
      <c r="F102" s="23"/>
    </row>
    <row r="103" spans="1:6" s="380" customFormat="1" ht="204" x14ac:dyDescent="0.2">
      <c r="A103" s="42"/>
      <c r="B103" s="26" t="s">
        <v>490</v>
      </c>
      <c r="C103" s="32"/>
      <c r="D103" s="9"/>
      <c r="E103" s="23"/>
      <c r="F103" s="23"/>
    </row>
    <row r="104" spans="1:6" s="380" customFormat="1" ht="25.5" x14ac:dyDescent="0.2">
      <c r="A104" s="396"/>
      <c r="B104" s="397" t="s">
        <v>491</v>
      </c>
      <c r="C104" s="398"/>
      <c r="D104" s="399"/>
      <c r="E104" s="400"/>
      <c r="F104" s="400"/>
    </row>
    <row r="105" spans="1:6" s="380" customFormat="1" x14ac:dyDescent="0.2">
      <c r="A105" s="42"/>
      <c r="B105" s="26" t="s">
        <v>492</v>
      </c>
      <c r="C105" s="32">
        <v>1</v>
      </c>
      <c r="D105" s="9" t="s">
        <v>1</v>
      </c>
      <c r="E105" s="31"/>
      <c r="F105" s="23">
        <f t="shared" ref="F105" si="9">C105*E105</f>
        <v>0</v>
      </c>
    </row>
    <row r="106" spans="1:6" s="296" customFormat="1" x14ac:dyDescent="0.2">
      <c r="A106" s="43"/>
      <c r="B106" s="38"/>
      <c r="C106" s="33"/>
      <c r="D106" s="34"/>
      <c r="E106" s="35"/>
      <c r="F106" s="35"/>
    </row>
    <row r="107" spans="1:6" s="387" customFormat="1" x14ac:dyDescent="0.2">
      <c r="A107" s="50"/>
      <c r="B107" s="51"/>
      <c r="C107" s="52"/>
      <c r="D107" s="53"/>
      <c r="E107" s="54"/>
      <c r="F107" s="52"/>
    </row>
    <row r="108" spans="1:6" s="387" customFormat="1" x14ac:dyDescent="0.2">
      <c r="A108" s="42">
        <f>COUNT($A$5:A106)+1</f>
        <v>17</v>
      </c>
      <c r="B108" s="25" t="s">
        <v>493</v>
      </c>
      <c r="C108" s="24"/>
      <c r="D108" s="9"/>
      <c r="E108" s="23"/>
      <c r="F108" s="23"/>
    </row>
    <row r="109" spans="1:6" s="387" customFormat="1" ht="178.5" x14ac:dyDescent="0.2">
      <c r="A109" s="42"/>
      <c r="B109" s="26" t="s">
        <v>494</v>
      </c>
      <c r="C109" s="32"/>
      <c r="D109" s="9"/>
      <c r="E109" s="23"/>
      <c r="F109" s="23"/>
    </row>
    <row r="110" spans="1:6" s="387" customFormat="1" ht="25.5" x14ac:dyDescent="0.2">
      <c r="A110" s="401"/>
      <c r="B110" s="402" t="s">
        <v>491</v>
      </c>
      <c r="C110" s="403"/>
      <c r="D110" s="404"/>
      <c r="E110" s="405"/>
      <c r="F110" s="405"/>
    </row>
    <row r="111" spans="1:6" s="387" customFormat="1" x14ac:dyDescent="0.2">
      <c r="A111" s="42"/>
      <c r="B111" s="26" t="s">
        <v>495</v>
      </c>
      <c r="C111" s="32">
        <v>1</v>
      </c>
      <c r="D111" s="9" t="s">
        <v>1</v>
      </c>
      <c r="E111" s="31"/>
      <c r="F111" s="23">
        <f t="shared" ref="F111" si="10">C111*E111</f>
        <v>0</v>
      </c>
    </row>
    <row r="112" spans="1:6" s="387" customFormat="1" x14ac:dyDescent="0.2">
      <c r="A112" s="43"/>
      <c r="B112" s="38"/>
      <c r="C112" s="33"/>
      <c r="D112" s="34"/>
      <c r="E112" s="35"/>
      <c r="F112" s="35"/>
    </row>
    <row r="113" spans="1:6" s="380" customFormat="1" x14ac:dyDescent="0.2">
      <c r="A113" s="41"/>
      <c r="B113" s="37"/>
      <c r="C113" s="20"/>
      <c r="D113" s="21"/>
      <c r="E113" s="22"/>
      <c r="F113" s="20"/>
    </row>
    <row r="114" spans="1:6" s="380" customFormat="1" x14ac:dyDescent="0.2">
      <c r="A114" s="42">
        <f>COUNT($A$6:A113)+1</f>
        <v>18</v>
      </c>
      <c r="B114" s="25" t="s">
        <v>56</v>
      </c>
      <c r="C114" s="24"/>
      <c r="D114" s="9"/>
      <c r="E114" s="23"/>
      <c r="F114" s="23"/>
    </row>
    <row r="115" spans="1:6" s="380" customFormat="1" ht="38.25" x14ac:dyDescent="0.2">
      <c r="A115" s="42"/>
      <c r="B115" s="26" t="s">
        <v>57</v>
      </c>
      <c r="C115" s="32"/>
      <c r="D115" s="9"/>
      <c r="E115" s="23"/>
      <c r="F115" s="23"/>
    </row>
    <row r="116" spans="1:6" s="380" customFormat="1" x14ac:dyDescent="0.2">
      <c r="A116" s="381"/>
      <c r="B116" s="382" t="s">
        <v>29</v>
      </c>
      <c r="C116" s="383"/>
      <c r="D116" s="383"/>
      <c r="E116" s="385"/>
      <c r="F116" s="385"/>
    </row>
    <row r="117" spans="1:6" s="380" customFormat="1" ht="14.25" x14ac:dyDescent="0.2">
      <c r="A117" s="42"/>
      <c r="B117" s="26" t="s">
        <v>496</v>
      </c>
      <c r="C117" s="32">
        <v>15</v>
      </c>
      <c r="D117" s="9" t="s">
        <v>8</v>
      </c>
      <c r="E117" s="31"/>
      <c r="F117" s="23">
        <f t="shared" ref="F117:F119" si="11">C117*E117</f>
        <v>0</v>
      </c>
    </row>
    <row r="118" spans="1:6" s="380" customFormat="1" ht="14.25" x14ac:dyDescent="0.2">
      <c r="A118" s="42"/>
      <c r="B118" s="26" t="s">
        <v>497</v>
      </c>
      <c r="C118" s="32">
        <v>10</v>
      </c>
      <c r="D118" s="9" t="s">
        <v>8</v>
      </c>
      <c r="E118" s="31"/>
      <c r="F118" s="23">
        <f t="shared" si="11"/>
        <v>0</v>
      </c>
    </row>
    <row r="119" spans="1:6" s="380" customFormat="1" ht="14.25" x14ac:dyDescent="0.2">
      <c r="A119" s="42"/>
      <c r="B119" s="26" t="s">
        <v>498</v>
      </c>
      <c r="C119" s="32">
        <v>3</v>
      </c>
      <c r="D119" s="9" t="s">
        <v>8</v>
      </c>
      <c r="E119" s="31"/>
      <c r="F119" s="23">
        <f t="shared" si="11"/>
        <v>0</v>
      </c>
    </row>
    <row r="120" spans="1:6" s="380" customFormat="1" x14ac:dyDescent="0.2">
      <c r="A120" s="43"/>
      <c r="B120" s="38"/>
      <c r="C120" s="33"/>
      <c r="D120" s="34"/>
      <c r="E120" s="35"/>
      <c r="F120" s="35"/>
    </row>
    <row r="121" spans="1:6" s="380" customFormat="1" x14ac:dyDescent="0.2">
      <c r="A121" s="41"/>
      <c r="B121" s="37"/>
      <c r="C121" s="20"/>
      <c r="D121" s="21"/>
      <c r="E121" s="22"/>
      <c r="F121" s="20"/>
    </row>
    <row r="122" spans="1:6" s="380" customFormat="1" x14ac:dyDescent="0.2">
      <c r="A122" s="42">
        <f>COUNT($A$6:A121)+1</f>
        <v>19</v>
      </c>
      <c r="B122" s="25" t="s">
        <v>60</v>
      </c>
      <c r="C122" s="24"/>
      <c r="D122" s="9"/>
      <c r="E122" s="23"/>
      <c r="F122" s="23"/>
    </row>
    <row r="123" spans="1:6" s="380" customFormat="1" ht="38.25" x14ac:dyDescent="0.2">
      <c r="A123" s="42"/>
      <c r="B123" s="26" t="s">
        <v>61</v>
      </c>
      <c r="C123" s="32"/>
      <c r="D123" s="9"/>
      <c r="E123" s="23"/>
      <c r="F123" s="23"/>
    </row>
    <row r="124" spans="1:6" s="380" customFormat="1" x14ac:dyDescent="0.2">
      <c r="A124" s="406"/>
      <c r="B124" s="382" t="s">
        <v>33</v>
      </c>
      <c r="C124" s="383"/>
      <c r="D124" s="383"/>
      <c r="E124" s="385"/>
      <c r="F124" s="385"/>
    </row>
    <row r="125" spans="1:6" s="387" customFormat="1" x14ac:dyDescent="0.2">
      <c r="A125" s="42"/>
      <c r="B125" s="26" t="s">
        <v>499</v>
      </c>
      <c r="C125" s="32">
        <v>22</v>
      </c>
      <c r="D125" s="9" t="s">
        <v>1</v>
      </c>
      <c r="E125" s="31"/>
      <c r="F125" s="23">
        <f t="shared" ref="F125:F126" si="12">C125*E125</f>
        <v>0</v>
      </c>
    </row>
    <row r="126" spans="1:6" s="387" customFormat="1" x14ac:dyDescent="0.2">
      <c r="A126" s="42"/>
      <c r="B126" s="26" t="s">
        <v>500</v>
      </c>
      <c r="C126" s="32">
        <v>14</v>
      </c>
      <c r="D126" s="9" t="s">
        <v>1</v>
      </c>
      <c r="E126" s="31"/>
      <c r="F126" s="23">
        <f t="shared" si="12"/>
        <v>0</v>
      </c>
    </row>
    <row r="127" spans="1:6" s="380" customFormat="1" x14ac:dyDescent="0.2">
      <c r="A127" s="43"/>
      <c r="B127" s="38"/>
      <c r="C127" s="33"/>
      <c r="D127" s="34"/>
      <c r="E127" s="35"/>
      <c r="F127" s="35"/>
    </row>
    <row r="128" spans="1:6" s="380" customFormat="1" x14ac:dyDescent="0.2">
      <c r="A128" s="50"/>
      <c r="B128" s="37"/>
      <c r="C128" s="20"/>
      <c r="D128" s="21"/>
      <c r="E128" s="22"/>
      <c r="F128" s="20"/>
    </row>
    <row r="129" spans="1:6" s="380" customFormat="1" x14ac:dyDescent="0.2">
      <c r="A129" s="42">
        <f>COUNT($A$6:A128)+1</f>
        <v>20</v>
      </c>
      <c r="B129" s="25" t="s">
        <v>501</v>
      </c>
      <c r="C129" s="24"/>
      <c r="D129" s="9"/>
      <c r="E129" s="23"/>
      <c r="F129" s="23"/>
    </row>
    <row r="130" spans="1:6" s="380" customFormat="1" ht="38.25" x14ac:dyDescent="0.2">
      <c r="A130" s="42"/>
      <c r="B130" s="26" t="s">
        <v>61</v>
      </c>
      <c r="C130" s="32"/>
      <c r="D130" s="9"/>
      <c r="E130" s="23"/>
      <c r="F130" s="23"/>
    </row>
    <row r="131" spans="1:6" s="380" customFormat="1" x14ac:dyDescent="0.2">
      <c r="A131" s="388"/>
      <c r="B131" s="382" t="s">
        <v>33</v>
      </c>
      <c r="C131" s="383"/>
      <c r="D131" s="383"/>
      <c r="E131" s="385"/>
      <c r="F131" s="385"/>
    </row>
    <row r="132" spans="1:6" s="380" customFormat="1" x14ac:dyDescent="0.2">
      <c r="A132" s="42"/>
      <c r="B132" s="26" t="s">
        <v>499</v>
      </c>
      <c r="C132" s="32">
        <v>2</v>
      </c>
      <c r="D132" s="9" t="s">
        <v>1</v>
      </c>
      <c r="E132" s="31"/>
      <c r="F132" s="23">
        <f t="shared" ref="F132:F133" si="13">C132*E132</f>
        <v>0</v>
      </c>
    </row>
    <row r="133" spans="1:6" s="380" customFormat="1" x14ac:dyDescent="0.2">
      <c r="A133" s="42"/>
      <c r="B133" s="26" t="s">
        <v>500</v>
      </c>
      <c r="C133" s="32">
        <v>2</v>
      </c>
      <c r="D133" s="9" t="s">
        <v>1</v>
      </c>
      <c r="E133" s="31"/>
      <c r="F133" s="23">
        <f t="shared" si="13"/>
        <v>0</v>
      </c>
    </row>
    <row r="134" spans="1:6" s="380" customFormat="1" x14ac:dyDescent="0.2">
      <c r="A134" s="43"/>
      <c r="B134" s="38"/>
      <c r="C134" s="33"/>
      <c r="D134" s="34"/>
      <c r="E134" s="35"/>
      <c r="F134" s="35"/>
    </row>
    <row r="135" spans="1:6" s="380" customFormat="1" x14ac:dyDescent="0.2">
      <c r="A135" s="41"/>
      <c r="B135" s="37"/>
      <c r="C135" s="20"/>
      <c r="D135" s="21"/>
      <c r="E135" s="22"/>
      <c r="F135" s="20"/>
    </row>
    <row r="136" spans="1:6" s="380" customFormat="1" x14ac:dyDescent="0.2">
      <c r="A136" s="42">
        <f>COUNT($A$6:A135)+1</f>
        <v>21</v>
      </c>
      <c r="B136" s="25" t="s">
        <v>64</v>
      </c>
      <c r="C136" s="24"/>
      <c r="D136" s="9"/>
      <c r="E136" s="23"/>
      <c r="F136" s="23"/>
    </row>
    <row r="137" spans="1:6" s="380" customFormat="1" ht="38.25" x14ac:dyDescent="0.2">
      <c r="A137" s="42"/>
      <c r="B137" s="26" t="s">
        <v>65</v>
      </c>
      <c r="C137" s="32"/>
      <c r="D137" s="9"/>
      <c r="E137" s="23"/>
      <c r="F137" s="23"/>
    </row>
    <row r="138" spans="1:6" s="380" customFormat="1" x14ac:dyDescent="0.2">
      <c r="A138" s="393"/>
      <c r="B138" s="382" t="s">
        <v>33</v>
      </c>
      <c r="C138" s="383"/>
      <c r="D138" s="383"/>
      <c r="E138" s="385"/>
      <c r="F138" s="385"/>
    </row>
    <row r="139" spans="1:6" s="380" customFormat="1" x14ac:dyDescent="0.2">
      <c r="A139" s="42"/>
      <c r="B139" s="26" t="s">
        <v>502</v>
      </c>
      <c r="C139" s="32">
        <v>4</v>
      </c>
      <c r="D139" s="9" t="s">
        <v>1</v>
      </c>
      <c r="E139" s="31"/>
      <c r="F139" s="23">
        <f t="shared" ref="F139" si="14">C139*E139</f>
        <v>0</v>
      </c>
    </row>
    <row r="140" spans="1:6" s="380" customFormat="1" x14ac:dyDescent="0.2">
      <c r="A140" s="43"/>
      <c r="B140" s="38"/>
      <c r="C140" s="33"/>
      <c r="D140" s="34"/>
      <c r="E140" s="35"/>
      <c r="F140" s="35"/>
    </row>
    <row r="141" spans="1:6" s="380" customFormat="1" x14ac:dyDescent="0.2">
      <c r="A141" s="41"/>
      <c r="B141" s="37"/>
      <c r="C141" s="20"/>
      <c r="D141" s="21"/>
      <c r="E141" s="22"/>
      <c r="F141" s="20"/>
    </row>
    <row r="142" spans="1:6" s="380" customFormat="1" x14ac:dyDescent="0.2">
      <c r="A142" s="42">
        <f>COUNT($A$6:A141)+1</f>
        <v>22</v>
      </c>
      <c r="B142" s="25" t="s">
        <v>66</v>
      </c>
      <c r="C142" s="24"/>
      <c r="D142" s="9"/>
      <c r="E142" s="23"/>
      <c r="F142" s="23"/>
    </row>
    <row r="143" spans="1:6" s="380" customFormat="1" ht="25.5" x14ac:dyDescent="0.2">
      <c r="A143" s="42"/>
      <c r="B143" s="26" t="s">
        <v>67</v>
      </c>
      <c r="C143" s="32"/>
      <c r="D143" s="9"/>
      <c r="E143" s="23"/>
      <c r="F143" s="23"/>
    </row>
    <row r="144" spans="1:6" s="380" customFormat="1" x14ac:dyDescent="0.2">
      <c r="A144" s="381"/>
      <c r="B144" s="382" t="s">
        <v>33</v>
      </c>
      <c r="C144" s="383"/>
      <c r="D144" s="383"/>
      <c r="E144" s="385"/>
      <c r="F144" s="385"/>
    </row>
    <row r="145" spans="1:6" s="380" customFormat="1" x14ac:dyDescent="0.2">
      <c r="A145" s="42"/>
      <c r="B145" s="26" t="s">
        <v>503</v>
      </c>
      <c r="C145" s="32">
        <v>4</v>
      </c>
      <c r="D145" s="9" t="s">
        <v>1</v>
      </c>
      <c r="E145" s="31"/>
      <c r="F145" s="23">
        <f>C145*E145</f>
        <v>0</v>
      </c>
    </row>
    <row r="146" spans="1:6" s="380" customFormat="1" x14ac:dyDescent="0.2">
      <c r="A146" s="43"/>
      <c r="B146" s="38"/>
      <c r="C146" s="33"/>
      <c r="D146" s="34"/>
      <c r="E146" s="35"/>
      <c r="F146" s="35"/>
    </row>
    <row r="147" spans="1:6" s="380" customFormat="1" x14ac:dyDescent="0.2">
      <c r="A147" s="50"/>
      <c r="B147" s="51"/>
      <c r="C147" s="20"/>
      <c r="D147" s="21"/>
      <c r="E147" s="22"/>
      <c r="F147" s="20"/>
    </row>
    <row r="148" spans="1:6" s="380" customFormat="1" x14ac:dyDescent="0.2">
      <c r="A148" s="42">
        <f>COUNT($A$6:A147)+1</f>
        <v>23</v>
      </c>
      <c r="B148" s="25" t="s">
        <v>504</v>
      </c>
      <c r="C148" s="24"/>
      <c r="D148" s="9"/>
      <c r="E148" s="23"/>
      <c r="F148" s="23"/>
    </row>
    <row r="149" spans="1:6" s="380" customFormat="1" ht="63.75" x14ac:dyDescent="0.2">
      <c r="A149" s="42"/>
      <c r="B149" s="26" t="s">
        <v>505</v>
      </c>
      <c r="C149" s="32"/>
      <c r="D149" s="9"/>
      <c r="E149" s="23"/>
      <c r="F149" s="23"/>
    </row>
    <row r="150" spans="1:6" s="380" customFormat="1" x14ac:dyDescent="0.2">
      <c r="A150" s="407"/>
      <c r="B150" s="389" t="s">
        <v>33</v>
      </c>
      <c r="C150" s="383"/>
      <c r="D150" s="383"/>
      <c r="E150" s="385"/>
      <c r="F150" s="385"/>
    </row>
    <row r="151" spans="1:6" s="380" customFormat="1" x14ac:dyDescent="0.2">
      <c r="A151" s="42"/>
      <c r="B151" s="26" t="s">
        <v>506</v>
      </c>
      <c r="C151" s="32">
        <v>4</v>
      </c>
      <c r="D151" s="9" t="s">
        <v>1</v>
      </c>
      <c r="E151" s="31"/>
      <c r="F151" s="23">
        <f t="shared" ref="F151" si="15">C151*E151</f>
        <v>0</v>
      </c>
    </row>
    <row r="152" spans="1:6" s="380" customFormat="1" x14ac:dyDescent="0.2">
      <c r="A152" s="43"/>
      <c r="B152" s="38"/>
      <c r="C152" s="33"/>
      <c r="D152" s="34"/>
      <c r="E152" s="35"/>
      <c r="F152" s="35"/>
    </row>
    <row r="153" spans="1:6" s="380" customFormat="1" x14ac:dyDescent="0.2">
      <c r="A153" s="50"/>
      <c r="B153" s="37"/>
      <c r="C153" s="20"/>
      <c r="D153" s="21"/>
      <c r="E153" s="22"/>
      <c r="F153" s="20"/>
    </row>
    <row r="154" spans="1:6" s="380" customFormat="1" x14ac:dyDescent="0.2">
      <c r="A154" s="42">
        <f>COUNT($A$6:A153)+1</f>
        <v>24</v>
      </c>
      <c r="B154" s="25" t="s">
        <v>507</v>
      </c>
      <c r="C154" s="24"/>
      <c r="D154" s="9"/>
      <c r="E154" s="23"/>
      <c r="F154" s="23"/>
    </row>
    <row r="155" spans="1:6" s="380" customFormat="1" ht="25.5" x14ac:dyDescent="0.2">
      <c r="A155" s="42"/>
      <c r="B155" s="26" t="s">
        <v>508</v>
      </c>
      <c r="C155" s="32"/>
      <c r="D155" s="9"/>
      <c r="E155" s="23"/>
      <c r="F155" s="23"/>
    </row>
    <row r="156" spans="1:6" s="410" customFormat="1" x14ac:dyDescent="0.2">
      <c r="A156" s="388"/>
      <c r="B156" s="408" t="s">
        <v>509</v>
      </c>
      <c r="C156" s="393"/>
      <c r="D156" s="393"/>
      <c r="E156" s="409"/>
      <c r="F156" s="409"/>
    </row>
    <row r="157" spans="1:6" s="410" customFormat="1" x14ac:dyDescent="0.2">
      <c r="A157" s="388"/>
      <c r="B157" s="408" t="s">
        <v>510</v>
      </c>
      <c r="C157" s="393"/>
      <c r="D157" s="393"/>
      <c r="E157" s="409"/>
      <c r="F157" s="409"/>
    </row>
    <row r="158" spans="1:6" s="380" customFormat="1" x14ac:dyDescent="0.2">
      <c r="A158" s="42"/>
      <c r="B158" s="26" t="s">
        <v>511</v>
      </c>
      <c r="C158" s="32">
        <v>1</v>
      </c>
      <c r="D158" s="9" t="s">
        <v>1</v>
      </c>
      <c r="E158" s="31"/>
      <c r="F158" s="23">
        <f t="shared" ref="F158" si="16">C158*E158</f>
        <v>0</v>
      </c>
    </row>
    <row r="159" spans="1:6" s="380" customFormat="1" x14ac:dyDescent="0.2">
      <c r="A159" s="43"/>
      <c r="B159" s="38"/>
      <c r="C159" s="33"/>
      <c r="D159" s="34"/>
      <c r="E159" s="35"/>
      <c r="F159" s="35"/>
    </row>
    <row r="160" spans="1:6" s="380" customFormat="1" x14ac:dyDescent="0.2">
      <c r="A160" s="50"/>
      <c r="B160" s="37"/>
      <c r="C160" s="20"/>
      <c r="D160" s="21"/>
      <c r="E160" s="22"/>
      <c r="F160" s="20"/>
    </row>
    <row r="161" spans="1:6" s="380" customFormat="1" x14ac:dyDescent="0.2">
      <c r="A161" s="42">
        <f>COUNT($A$5:A160)+1</f>
        <v>25</v>
      </c>
      <c r="B161" s="25" t="s">
        <v>512</v>
      </c>
      <c r="C161" s="24"/>
      <c r="D161" s="9"/>
      <c r="E161" s="23"/>
      <c r="F161" s="23"/>
    </row>
    <row r="162" spans="1:6" s="380" customFormat="1" ht="25.5" x14ac:dyDescent="0.2">
      <c r="A162" s="42"/>
      <c r="B162" s="26" t="s">
        <v>513</v>
      </c>
      <c r="C162" s="32"/>
      <c r="D162" s="9"/>
      <c r="E162" s="23"/>
      <c r="F162" s="23"/>
    </row>
    <row r="163" spans="1:6" s="380" customFormat="1" x14ac:dyDescent="0.2">
      <c r="A163" s="42"/>
      <c r="B163" s="26" t="s">
        <v>488</v>
      </c>
    </row>
    <row r="164" spans="1:6" s="380" customFormat="1" x14ac:dyDescent="0.2">
      <c r="A164" s="42"/>
      <c r="B164" s="408" t="s">
        <v>510</v>
      </c>
      <c r="C164" s="32">
        <v>2</v>
      </c>
      <c r="D164" s="9" t="s">
        <v>1</v>
      </c>
      <c r="E164" s="31"/>
      <c r="F164" s="23">
        <f t="shared" ref="F164" si="17">C164*E164</f>
        <v>0</v>
      </c>
    </row>
    <row r="165" spans="1:6" s="380" customFormat="1" x14ac:dyDescent="0.2">
      <c r="A165" s="43"/>
      <c r="B165" s="38"/>
      <c r="C165" s="33"/>
      <c r="D165" s="34"/>
      <c r="E165" s="35"/>
      <c r="F165" s="35"/>
    </row>
    <row r="166" spans="1:6" s="380" customFormat="1" x14ac:dyDescent="0.2">
      <c r="A166" s="41"/>
      <c r="B166" s="37"/>
      <c r="C166" s="20"/>
      <c r="D166" s="21"/>
      <c r="E166" s="22"/>
      <c r="F166" s="20"/>
    </row>
    <row r="167" spans="1:6" s="380" customFormat="1" x14ac:dyDescent="0.2">
      <c r="A167" s="42">
        <f>COUNT($A$5:A166)+1</f>
        <v>26</v>
      </c>
      <c r="B167" s="25" t="s">
        <v>514</v>
      </c>
      <c r="C167" s="24"/>
      <c r="D167" s="9"/>
      <c r="E167" s="23"/>
      <c r="F167" s="23"/>
    </row>
    <row r="168" spans="1:6" s="380" customFormat="1" ht="76.5" x14ac:dyDescent="0.2">
      <c r="A168" s="42"/>
      <c r="B168" s="26" t="s">
        <v>515</v>
      </c>
      <c r="C168" s="32"/>
      <c r="D168" s="9"/>
      <c r="E168" s="23"/>
      <c r="F168" s="23"/>
    </row>
    <row r="169" spans="1:6" s="380" customFormat="1" x14ac:dyDescent="0.2">
      <c r="A169" s="407"/>
      <c r="B169" s="389" t="s">
        <v>33</v>
      </c>
      <c r="C169" s="411"/>
      <c r="D169" s="390"/>
      <c r="E169" s="391"/>
      <c r="F169" s="391"/>
    </row>
    <row r="170" spans="1:6" s="380" customFormat="1" x14ac:dyDescent="0.2">
      <c r="A170" s="42"/>
      <c r="B170" s="26" t="s">
        <v>511</v>
      </c>
      <c r="C170" s="32">
        <v>2</v>
      </c>
      <c r="D170" s="9" t="s">
        <v>1</v>
      </c>
      <c r="E170" s="31"/>
      <c r="F170" s="23">
        <f t="shared" ref="F170" si="18">E170*C170</f>
        <v>0</v>
      </c>
    </row>
    <row r="171" spans="1:6" s="380" customFormat="1" x14ac:dyDescent="0.2">
      <c r="A171" s="43"/>
      <c r="B171" s="38"/>
      <c r="C171" s="33"/>
      <c r="D171" s="34"/>
      <c r="E171" s="35"/>
      <c r="F171" s="35"/>
    </row>
    <row r="172" spans="1:6" s="380" customFormat="1" x14ac:dyDescent="0.2">
      <c r="A172" s="41"/>
      <c r="B172" s="37"/>
      <c r="C172" s="20"/>
      <c r="D172" s="21"/>
      <c r="E172" s="22"/>
      <c r="F172" s="20"/>
    </row>
    <row r="173" spans="1:6" s="380" customFormat="1" x14ac:dyDescent="0.2">
      <c r="A173" s="42">
        <f>COUNT($A$5:A172)+1</f>
        <v>27</v>
      </c>
      <c r="B173" s="25" t="s">
        <v>73</v>
      </c>
      <c r="C173" s="24"/>
      <c r="D173" s="9"/>
      <c r="E173" s="23"/>
      <c r="F173" s="23"/>
    </row>
    <row r="174" spans="1:6" s="380" customFormat="1" ht="51" x14ac:dyDescent="0.2">
      <c r="A174" s="42"/>
      <c r="B174" s="26" t="s">
        <v>74</v>
      </c>
      <c r="C174" s="32"/>
      <c r="D174" s="9"/>
      <c r="E174" s="23"/>
      <c r="F174" s="23"/>
    </row>
    <row r="175" spans="1:6" s="380" customFormat="1" x14ac:dyDescent="0.2">
      <c r="A175" s="393"/>
      <c r="B175" s="382" t="s">
        <v>33</v>
      </c>
      <c r="C175" s="412"/>
      <c r="D175" s="383"/>
      <c r="E175" s="385"/>
      <c r="F175" s="385"/>
    </row>
    <row r="176" spans="1:6" s="380" customFormat="1" x14ac:dyDescent="0.2">
      <c r="A176" s="42"/>
      <c r="B176" s="26" t="s">
        <v>516</v>
      </c>
      <c r="C176" s="32">
        <v>4</v>
      </c>
      <c r="D176" s="9" t="s">
        <v>1</v>
      </c>
      <c r="E176" s="31"/>
      <c r="F176" s="23">
        <f t="shared" ref="F176:F177" si="19">C176*E176</f>
        <v>0</v>
      </c>
    </row>
    <row r="177" spans="1:6" s="380" customFormat="1" x14ac:dyDescent="0.2">
      <c r="A177" s="42"/>
      <c r="B177" s="26" t="s">
        <v>291</v>
      </c>
      <c r="C177" s="32">
        <v>4</v>
      </c>
      <c r="D177" s="9" t="s">
        <v>1</v>
      </c>
      <c r="E177" s="31"/>
      <c r="F177" s="23">
        <f t="shared" si="19"/>
        <v>0</v>
      </c>
    </row>
    <row r="178" spans="1:6" s="380" customFormat="1" x14ac:dyDescent="0.2">
      <c r="A178" s="43"/>
      <c r="B178" s="38"/>
      <c r="C178" s="33"/>
      <c r="D178" s="34"/>
      <c r="E178" s="35"/>
      <c r="F178" s="35"/>
    </row>
    <row r="179" spans="1:6" s="380" customFormat="1" x14ac:dyDescent="0.2">
      <c r="A179" s="41"/>
      <c r="B179" s="37"/>
      <c r="C179" s="20"/>
      <c r="D179" s="21"/>
      <c r="E179" s="22"/>
      <c r="F179" s="20"/>
    </row>
    <row r="180" spans="1:6" s="380" customFormat="1" x14ac:dyDescent="0.2">
      <c r="A180" s="42">
        <f>COUNT($A$6:A179)+1</f>
        <v>28</v>
      </c>
      <c r="B180" s="25" t="s">
        <v>77</v>
      </c>
      <c r="C180" s="24"/>
      <c r="D180" s="9"/>
      <c r="E180" s="23"/>
      <c r="F180" s="23"/>
    </row>
    <row r="181" spans="1:6" s="380" customFormat="1" x14ac:dyDescent="0.2">
      <c r="A181" s="42"/>
      <c r="B181" s="26" t="s">
        <v>78</v>
      </c>
      <c r="C181" s="32"/>
    </row>
    <row r="182" spans="1:6" s="380" customFormat="1" x14ac:dyDescent="0.2">
      <c r="A182" s="42"/>
      <c r="B182" s="26"/>
      <c r="C182" s="32">
        <v>1</v>
      </c>
      <c r="D182" s="9" t="s">
        <v>1</v>
      </c>
      <c r="E182" s="31"/>
      <c r="F182" s="23">
        <f>C182*E182</f>
        <v>0</v>
      </c>
    </row>
    <row r="183" spans="1:6" s="380" customFormat="1" x14ac:dyDescent="0.2">
      <c r="A183" s="43"/>
      <c r="B183" s="38"/>
      <c r="C183" s="33"/>
      <c r="D183" s="34"/>
      <c r="E183" s="35"/>
      <c r="F183" s="35"/>
    </row>
    <row r="184" spans="1:6" s="380" customFormat="1" x14ac:dyDescent="0.2">
      <c r="A184" s="41"/>
      <c r="B184" s="37"/>
      <c r="C184" s="20"/>
      <c r="D184" s="21"/>
      <c r="E184" s="22"/>
      <c r="F184" s="20"/>
    </row>
    <row r="185" spans="1:6" s="380" customFormat="1" x14ac:dyDescent="0.2">
      <c r="A185" s="42">
        <f>COUNT($A$6:A184)+1</f>
        <v>29</v>
      </c>
      <c r="B185" s="25" t="s">
        <v>79</v>
      </c>
      <c r="C185" s="24"/>
      <c r="D185" s="9"/>
      <c r="E185" s="23"/>
      <c r="F185" s="23"/>
    </row>
    <row r="186" spans="1:6" s="380" customFormat="1" x14ac:dyDescent="0.2">
      <c r="A186" s="42"/>
      <c r="B186" s="26" t="s">
        <v>80</v>
      </c>
      <c r="C186" s="32"/>
      <c r="D186" s="9"/>
      <c r="E186" s="23"/>
      <c r="F186" s="23"/>
    </row>
    <row r="187" spans="1:6" s="380" customFormat="1" x14ac:dyDescent="0.2">
      <c r="A187" s="381"/>
      <c r="B187" s="386"/>
      <c r="C187" s="413">
        <v>1</v>
      </c>
      <c r="D187" s="9" t="s">
        <v>1</v>
      </c>
      <c r="E187" s="31"/>
      <c r="F187" s="23">
        <f>C187*E187</f>
        <v>0</v>
      </c>
    </row>
    <row r="188" spans="1:6" s="380" customFormat="1" x14ac:dyDescent="0.2">
      <c r="A188" s="43"/>
      <c r="B188" s="38"/>
      <c r="C188" s="33"/>
      <c r="D188" s="34"/>
      <c r="E188" s="35"/>
      <c r="F188" s="35"/>
    </row>
    <row r="189" spans="1:6" s="380" customFormat="1" x14ac:dyDescent="0.2">
      <c r="A189" s="41"/>
      <c r="B189" s="37"/>
      <c r="C189" s="20"/>
      <c r="D189" s="21"/>
      <c r="E189" s="22"/>
      <c r="F189" s="20"/>
    </row>
    <row r="190" spans="1:6" s="380" customFormat="1" x14ac:dyDescent="0.2">
      <c r="A190" s="42">
        <f>COUNT($A$6:A189)+1</f>
        <v>30</v>
      </c>
      <c r="B190" s="25" t="s">
        <v>81</v>
      </c>
      <c r="C190" s="24"/>
      <c r="D190" s="9"/>
      <c r="E190" s="23"/>
      <c r="F190" s="23"/>
    </row>
    <row r="191" spans="1:6" s="380" customFormat="1" ht="25.5" x14ac:dyDescent="0.2">
      <c r="A191" s="42"/>
      <c r="B191" s="26" t="s">
        <v>82</v>
      </c>
      <c r="C191" s="32"/>
      <c r="D191" s="9"/>
      <c r="E191" s="23"/>
      <c r="F191" s="23"/>
    </row>
    <row r="192" spans="1:6" s="380" customFormat="1" x14ac:dyDescent="0.2">
      <c r="A192" s="42"/>
      <c r="B192" s="26" t="s">
        <v>83</v>
      </c>
      <c r="C192" s="32">
        <v>6</v>
      </c>
      <c r="D192" s="9" t="s">
        <v>1</v>
      </c>
      <c r="E192" s="31"/>
      <c r="F192" s="23">
        <f t="shared" ref="F192:F194" si="20">C192*E192</f>
        <v>0</v>
      </c>
    </row>
    <row r="193" spans="1:6" s="380" customFormat="1" x14ac:dyDescent="0.2">
      <c r="A193" s="42"/>
      <c r="B193" s="26" t="s">
        <v>517</v>
      </c>
      <c r="C193" s="32">
        <v>6</v>
      </c>
      <c r="D193" s="9" t="s">
        <v>1</v>
      </c>
      <c r="E193" s="31"/>
      <c r="F193" s="23">
        <f t="shared" si="20"/>
        <v>0</v>
      </c>
    </row>
    <row r="194" spans="1:6" s="380" customFormat="1" x14ac:dyDescent="0.2">
      <c r="A194" s="42"/>
      <c r="B194" s="26" t="s">
        <v>511</v>
      </c>
      <c r="C194" s="32">
        <v>25</v>
      </c>
      <c r="D194" s="9" t="s">
        <v>1</v>
      </c>
      <c r="E194" s="31"/>
      <c r="F194" s="23">
        <f t="shared" si="20"/>
        <v>0</v>
      </c>
    </row>
    <row r="195" spans="1:6" s="380" customFormat="1" x14ac:dyDescent="0.2">
      <c r="A195" s="43"/>
      <c r="B195" s="38"/>
      <c r="C195" s="33"/>
      <c r="D195" s="34"/>
      <c r="E195" s="35"/>
      <c r="F195" s="35"/>
    </row>
    <row r="196" spans="1:6" s="380" customFormat="1" x14ac:dyDescent="0.2">
      <c r="A196" s="41"/>
      <c r="B196" s="37"/>
      <c r="C196" s="20"/>
      <c r="D196" s="21"/>
      <c r="E196" s="22"/>
      <c r="F196" s="20"/>
    </row>
    <row r="197" spans="1:6" s="380" customFormat="1" x14ac:dyDescent="0.2">
      <c r="A197" s="42">
        <f>COUNT($A$6:A194)+1</f>
        <v>31</v>
      </c>
      <c r="B197" s="25" t="s">
        <v>85</v>
      </c>
      <c r="C197" s="24"/>
      <c r="D197" s="9"/>
      <c r="E197" s="23"/>
      <c r="F197" s="23"/>
    </row>
    <row r="198" spans="1:6" s="380" customFormat="1" x14ac:dyDescent="0.2">
      <c r="A198" s="42"/>
      <c r="B198" s="26" t="s">
        <v>86</v>
      </c>
      <c r="C198" s="32"/>
      <c r="D198" s="9"/>
      <c r="E198" s="23"/>
      <c r="F198" s="23"/>
    </row>
    <row r="199" spans="1:6" s="380" customFormat="1" x14ac:dyDescent="0.2">
      <c r="A199" s="42"/>
      <c r="B199" s="26" t="s">
        <v>83</v>
      </c>
      <c r="C199" s="32">
        <v>6</v>
      </c>
      <c r="D199" s="9" t="s">
        <v>1</v>
      </c>
      <c r="E199" s="31"/>
      <c r="F199" s="23">
        <f t="shared" ref="F199:F201" si="21">C199*E199</f>
        <v>0</v>
      </c>
    </row>
    <row r="200" spans="1:6" s="380" customFormat="1" x14ac:dyDescent="0.2">
      <c r="A200" s="42"/>
      <c r="B200" s="26" t="s">
        <v>517</v>
      </c>
      <c r="C200" s="32">
        <v>6</v>
      </c>
      <c r="D200" s="9" t="s">
        <v>1</v>
      </c>
      <c r="E200" s="31"/>
      <c r="F200" s="23">
        <f t="shared" si="21"/>
        <v>0</v>
      </c>
    </row>
    <row r="201" spans="1:6" s="380" customFormat="1" x14ac:dyDescent="0.2">
      <c r="A201" s="42"/>
      <c r="B201" s="26" t="s">
        <v>511</v>
      </c>
      <c r="C201" s="32">
        <v>10</v>
      </c>
      <c r="D201" s="9" t="s">
        <v>1</v>
      </c>
      <c r="E201" s="31"/>
      <c r="F201" s="23">
        <f t="shared" si="21"/>
        <v>0</v>
      </c>
    </row>
    <row r="202" spans="1:6" s="380" customFormat="1" x14ac:dyDescent="0.2">
      <c r="A202" s="43"/>
      <c r="B202" s="38"/>
      <c r="C202" s="33"/>
      <c r="D202" s="34"/>
      <c r="E202" s="35"/>
      <c r="F202" s="35"/>
    </row>
    <row r="203" spans="1:6" s="380" customFormat="1" x14ac:dyDescent="0.2">
      <c r="A203" s="41"/>
      <c r="B203" s="37"/>
      <c r="C203" s="20"/>
      <c r="D203" s="21"/>
      <c r="E203" s="22"/>
      <c r="F203" s="20"/>
    </row>
    <row r="204" spans="1:6" s="380" customFormat="1" x14ac:dyDescent="0.2">
      <c r="A204" s="42">
        <f>COUNT($A$6:A203)+1</f>
        <v>32</v>
      </c>
      <c r="B204" s="25" t="s">
        <v>87</v>
      </c>
      <c r="C204" s="24"/>
      <c r="D204" s="9"/>
      <c r="E204" s="23"/>
      <c r="F204" s="23"/>
    </row>
    <row r="205" spans="1:6" s="380" customFormat="1" ht="38.25" x14ac:dyDescent="0.2">
      <c r="A205" s="42"/>
      <c r="B205" s="26" t="s">
        <v>102</v>
      </c>
      <c r="C205" s="32"/>
      <c r="D205" s="9"/>
      <c r="E205" s="23"/>
      <c r="F205" s="23"/>
    </row>
    <row r="206" spans="1:6" s="380" customFormat="1" ht="14.25" x14ac:dyDescent="0.2">
      <c r="A206" s="42"/>
      <c r="B206" s="26"/>
      <c r="C206" s="32">
        <v>20</v>
      </c>
      <c r="D206" s="9" t="s">
        <v>13</v>
      </c>
      <c r="E206" s="31"/>
      <c r="F206" s="23">
        <f>C206*E206</f>
        <v>0</v>
      </c>
    </row>
    <row r="207" spans="1:6" s="380" customFormat="1" x14ac:dyDescent="0.2">
      <c r="A207" s="43"/>
      <c r="B207" s="38"/>
      <c r="C207" s="33"/>
      <c r="D207" s="34"/>
      <c r="E207" s="35"/>
      <c r="F207" s="35"/>
    </row>
    <row r="208" spans="1:6" s="414" customFormat="1" x14ac:dyDescent="0.2">
      <c r="A208" s="41"/>
      <c r="B208" s="37"/>
      <c r="C208" s="20"/>
      <c r="D208" s="21"/>
      <c r="E208" s="22"/>
      <c r="F208" s="20"/>
    </row>
    <row r="209" spans="1:6" s="380" customFormat="1" x14ac:dyDescent="0.2">
      <c r="A209" s="42">
        <f>COUNT($A$6:A208)+1</f>
        <v>33</v>
      </c>
      <c r="B209" s="25" t="s">
        <v>88</v>
      </c>
      <c r="C209" s="24"/>
      <c r="D209" s="9"/>
      <c r="E209" s="23"/>
      <c r="F209" s="23"/>
    </row>
    <row r="210" spans="1:6" s="380" customFormat="1" ht="114.75" x14ac:dyDescent="0.2">
      <c r="A210" s="42"/>
      <c r="B210" s="26" t="s">
        <v>518</v>
      </c>
      <c r="C210" s="32"/>
      <c r="D210" s="9"/>
      <c r="E210" s="23"/>
      <c r="F210" s="23"/>
    </row>
    <row r="211" spans="1:6" s="380" customFormat="1" x14ac:dyDescent="0.2">
      <c r="A211" s="381"/>
      <c r="B211" s="386" t="s">
        <v>29</v>
      </c>
      <c r="C211" s="383"/>
      <c r="D211" s="383"/>
      <c r="E211" s="385"/>
      <c r="F211" s="385"/>
    </row>
    <row r="212" spans="1:6" s="414" customFormat="1" ht="14.25" x14ac:dyDescent="0.2">
      <c r="A212" s="42"/>
      <c r="B212" s="26" t="s">
        <v>484</v>
      </c>
      <c r="C212" s="32">
        <v>3.5</v>
      </c>
      <c r="D212" s="9" t="s">
        <v>13</v>
      </c>
      <c r="E212" s="31"/>
      <c r="F212" s="23">
        <f>C212*E212</f>
        <v>0</v>
      </c>
    </row>
    <row r="213" spans="1:6" s="414" customFormat="1" ht="14.25" x14ac:dyDescent="0.2">
      <c r="A213" s="42"/>
      <c r="B213" s="26" t="s">
        <v>519</v>
      </c>
      <c r="C213" s="32">
        <v>1</v>
      </c>
      <c r="D213" s="9" t="s">
        <v>13</v>
      </c>
      <c r="E213" s="31"/>
      <c r="F213" s="23">
        <f>C213*E213</f>
        <v>0</v>
      </c>
    </row>
    <row r="214" spans="1:6" s="414" customFormat="1" ht="14.25" x14ac:dyDescent="0.2">
      <c r="A214" s="42"/>
      <c r="B214" s="26" t="s">
        <v>485</v>
      </c>
      <c r="C214" s="32">
        <v>3</v>
      </c>
      <c r="D214" s="9" t="s">
        <v>13</v>
      </c>
      <c r="E214" s="31"/>
      <c r="F214" s="23">
        <f>C214*E214</f>
        <v>0</v>
      </c>
    </row>
    <row r="215" spans="1:6" s="414" customFormat="1" x14ac:dyDescent="0.2">
      <c r="A215" s="43"/>
      <c r="B215" s="38"/>
      <c r="C215" s="33"/>
      <c r="D215" s="34"/>
      <c r="E215" s="35"/>
      <c r="F215" s="35"/>
    </row>
    <row r="216" spans="1:6" s="380" customFormat="1" x14ac:dyDescent="0.2">
      <c r="A216" s="41"/>
      <c r="B216" s="37"/>
      <c r="C216" s="20"/>
      <c r="D216" s="21"/>
      <c r="E216" s="22"/>
      <c r="F216" s="20"/>
    </row>
    <row r="217" spans="1:6" s="380" customFormat="1" x14ac:dyDescent="0.2">
      <c r="A217" s="42">
        <f>COUNT($A$6:A215)+1</f>
        <v>34</v>
      </c>
      <c r="B217" s="25" t="s">
        <v>88</v>
      </c>
      <c r="C217" s="24"/>
      <c r="D217" s="9"/>
      <c r="E217" s="23"/>
      <c r="F217" s="23"/>
    </row>
    <row r="218" spans="1:6" s="380" customFormat="1" ht="102" x14ac:dyDescent="0.2">
      <c r="A218" s="42"/>
      <c r="B218" s="26" t="s">
        <v>520</v>
      </c>
      <c r="C218" s="32"/>
      <c r="D218" s="9"/>
      <c r="E218" s="23"/>
      <c r="F218" s="23"/>
    </row>
    <row r="219" spans="1:6" s="380" customFormat="1" x14ac:dyDescent="0.2">
      <c r="A219" s="381"/>
      <c r="B219" s="386" t="s">
        <v>29</v>
      </c>
      <c r="C219" s="383"/>
      <c r="D219" s="383"/>
      <c r="E219" s="45"/>
      <c r="F219" s="385"/>
    </row>
    <row r="220" spans="1:6" s="414" customFormat="1" ht="14.25" x14ac:dyDescent="0.2">
      <c r="A220" s="42"/>
      <c r="B220" s="26" t="s">
        <v>521</v>
      </c>
      <c r="C220" s="32">
        <v>4</v>
      </c>
      <c r="D220" s="9" t="s">
        <v>13</v>
      </c>
      <c r="E220" s="31"/>
      <c r="F220" s="23">
        <f>C220*E220</f>
        <v>0</v>
      </c>
    </row>
    <row r="221" spans="1:6" s="380" customFormat="1" x14ac:dyDescent="0.2">
      <c r="A221" s="43"/>
      <c r="B221" s="38"/>
      <c r="C221" s="33"/>
      <c r="D221" s="34"/>
      <c r="E221" s="35"/>
      <c r="F221" s="35"/>
    </row>
    <row r="222" spans="1:6" s="380" customFormat="1" x14ac:dyDescent="0.2">
      <c r="A222" s="41"/>
      <c r="B222" s="37"/>
      <c r="C222" s="20"/>
      <c r="D222" s="21"/>
      <c r="E222" s="22"/>
      <c r="F222" s="20"/>
    </row>
    <row r="223" spans="1:6" s="380" customFormat="1" x14ac:dyDescent="0.2">
      <c r="A223" s="42">
        <f>COUNT($A$6:A222)+1</f>
        <v>35</v>
      </c>
      <c r="B223" s="25" t="s">
        <v>16</v>
      </c>
      <c r="C223" s="24"/>
      <c r="D223" s="9"/>
      <c r="E223" s="23"/>
      <c r="F223" s="23"/>
    </row>
    <row r="224" spans="1:6" s="380" customFormat="1" ht="38.25" x14ac:dyDescent="0.2">
      <c r="A224" s="42"/>
      <c r="B224" s="26" t="s">
        <v>91</v>
      </c>
      <c r="C224" s="32"/>
      <c r="D224" s="9"/>
      <c r="E224" s="23"/>
      <c r="F224" s="23"/>
    </row>
    <row r="225" spans="1:6" s="380" customFormat="1" x14ac:dyDescent="0.2">
      <c r="B225" s="312"/>
      <c r="C225" s="383"/>
      <c r="D225" s="415">
        <v>0.1</v>
      </c>
      <c r="E225" s="385"/>
      <c r="F225" s="278">
        <f>SUM(F6:F221)*D225</f>
        <v>0</v>
      </c>
    </row>
    <row r="226" spans="1:6" s="380" customFormat="1" x14ac:dyDescent="0.2">
      <c r="A226" s="416"/>
      <c r="B226" s="417"/>
      <c r="C226" s="418"/>
      <c r="D226" s="419"/>
      <c r="E226" s="420"/>
      <c r="F226" s="420"/>
    </row>
    <row r="227" spans="1:6" s="380" customFormat="1" x14ac:dyDescent="0.2">
      <c r="A227" s="27"/>
      <c r="B227" s="39" t="s">
        <v>92</v>
      </c>
      <c r="C227" s="28"/>
      <c r="D227" s="29"/>
      <c r="E227" s="30" t="s">
        <v>12</v>
      </c>
      <c r="F227" s="30">
        <f>SUM(F6:F226)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5" manualBreakCount="5">
    <brk id="20" max="5" man="1"/>
    <brk id="50" max="5" man="1"/>
    <brk id="79" max="5" man="1"/>
    <brk id="171" max="5" man="1"/>
    <brk id="20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106" zoomScale="85" zoomScaleNormal="85" zoomScaleSheetLayoutView="100" workbookViewId="0">
      <selection activeCell="P162" sqref="P162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95</v>
      </c>
      <c r="B2" s="36" t="s">
        <v>546</v>
      </c>
      <c r="C2" s="15"/>
      <c r="D2" s="16"/>
    </row>
    <row r="3" spans="1:6" x14ac:dyDescent="0.2">
      <c r="A3" s="14"/>
      <c r="B3" s="36" t="s">
        <v>464</v>
      </c>
      <c r="C3" s="15"/>
      <c r="D3" s="16"/>
    </row>
    <row r="4" spans="1:6" ht="76.5" x14ac:dyDescent="0.2">
      <c r="A4" s="46" t="s">
        <v>0</v>
      </c>
      <c r="B4" s="47" t="s">
        <v>7</v>
      </c>
      <c r="C4" s="48" t="s">
        <v>5</v>
      </c>
      <c r="D4" s="48" t="s">
        <v>6</v>
      </c>
      <c r="E4" s="49" t="s">
        <v>9</v>
      </c>
      <c r="F4" s="49" t="s">
        <v>10</v>
      </c>
    </row>
    <row r="5" spans="1:6" s="380" customFormat="1" x14ac:dyDescent="0.2">
      <c r="A5" s="41"/>
      <c r="B5" s="37"/>
      <c r="C5" s="20"/>
      <c r="D5" s="21"/>
      <c r="E5" s="22"/>
      <c r="F5" s="20"/>
    </row>
    <row r="6" spans="1:6" s="380" customFormat="1" x14ac:dyDescent="0.2">
      <c r="A6" s="42">
        <f>COUNT($A$5:A5)+1</f>
        <v>1</v>
      </c>
      <c r="B6" s="25" t="s">
        <v>26</v>
      </c>
      <c r="C6" s="24"/>
      <c r="D6" s="9"/>
      <c r="E6" s="23"/>
      <c r="F6" s="23"/>
    </row>
    <row r="7" spans="1:6" s="380" customFormat="1" ht="331.5" x14ac:dyDescent="0.2">
      <c r="A7" s="42"/>
      <c r="B7" s="44" t="s">
        <v>37</v>
      </c>
      <c r="C7" s="24"/>
      <c r="D7" s="9"/>
      <c r="E7" s="23"/>
      <c r="F7" s="23"/>
    </row>
    <row r="8" spans="1:6" s="380" customFormat="1" x14ac:dyDescent="0.2">
      <c r="A8" s="381"/>
      <c r="B8" s="382" t="s">
        <v>38</v>
      </c>
      <c r="C8" s="383"/>
      <c r="D8" s="383"/>
      <c r="E8" s="384"/>
      <c r="F8" s="384"/>
    </row>
    <row r="9" spans="1:6" s="380" customFormat="1" x14ac:dyDescent="0.2">
      <c r="A9" s="381"/>
      <c r="B9" s="382" t="s">
        <v>29</v>
      </c>
      <c r="C9" s="383"/>
      <c r="D9" s="383"/>
      <c r="E9" s="384"/>
      <c r="F9" s="384"/>
    </row>
    <row r="10" spans="1:6" s="380" customFormat="1" ht="14.25" x14ac:dyDescent="0.2">
      <c r="A10" s="42"/>
      <c r="B10" s="26" t="s">
        <v>545</v>
      </c>
      <c r="C10" s="32">
        <v>90</v>
      </c>
      <c r="D10" s="9" t="s">
        <v>8</v>
      </c>
      <c r="E10" s="31"/>
      <c r="F10" s="23">
        <f>C10*E10</f>
        <v>0</v>
      </c>
    </row>
    <row r="11" spans="1:6" s="380" customFormat="1" x14ac:dyDescent="0.2">
      <c r="A11" s="43"/>
      <c r="B11" s="38"/>
      <c r="C11" s="33"/>
      <c r="D11" s="34"/>
      <c r="E11" s="35"/>
      <c r="F11" s="35"/>
    </row>
    <row r="12" spans="1:6" s="380" customFormat="1" x14ac:dyDescent="0.2">
      <c r="A12" s="41"/>
      <c r="B12" s="37"/>
      <c r="C12" s="20"/>
      <c r="D12" s="21"/>
      <c r="E12" s="22"/>
      <c r="F12" s="20"/>
    </row>
    <row r="13" spans="1:6" s="380" customFormat="1" x14ac:dyDescent="0.2">
      <c r="A13" s="42">
        <f>COUNT($A$5:A12)+1</f>
        <v>2</v>
      </c>
      <c r="B13" s="25" t="s">
        <v>544</v>
      </c>
      <c r="C13" s="24"/>
      <c r="D13" s="9"/>
      <c r="E13" s="23"/>
      <c r="F13" s="23"/>
    </row>
    <row r="14" spans="1:6" s="380" customFormat="1" ht="63.75" x14ac:dyDescent="0.2">
      <c r="A14" s="42"/>
      <c r="B14" s="44" t="s">
        <v>467</v>
      </c>
      <c r="C14" s="24"/>
      <c r="D14" s="9"/>
      <c r="E14" s="23"/>
      <c r="F14" s="23"/>
    </row>
    <row r="15" spans="1:6" s="380" customFormat="1" x14ac:dyDescent="0.2">
      <c r="A15" s="381"/>
      <c r="B15" s="382" t="s">
        <v>38</v>
      </c>
      <c r="C15" s="383"/>
      <c r="D15" s="383"/>
      <c r="E15" s="385"/>
      <c r="F15" s="385"/>
    </row>
    <row r="16" spans="1:6" s="380" customFormat="1" x14ac:dyDescent="0.2">
      <c r="A16" s="381"/>
      <c r="B16" s="386" t="s">
        <v>31</v>
      </c>
      <c r="C16" s="383"/>
      <c r="D16" s="383"/>
      <c r="E16" s="385"/>
      <c r="F16" s="385"/>
    </row>
    <row r="17" spans="1:6" s="380" customFormat="1" x14ac:dyDescent="0.2">
      <c r="A17" s="381"/>
      <c r="B17" s="382" t="s">
        <v>29</v>
      </c>
      <c r="C17" s="383"/>
      <c r="D17" s="383"/>
      <c r="E17" s="385"/>
      <c r="F17" s="385"/>
    </row>
    <row r="18" spans="1:6" s="380" customFormat="1" x14ac:dyDescent="0.2">
      <c r="A18" s="42"/>
      <c r="B18" s="26" t="s">
        <v>543</v>
      </c>
      <c r="C18" s="32">
        <v>8</v>
      </c>
      <c r="D18" s="9" t="s">
        <v>1</v>
      </c>
      <c r="E18" s="31"/>
      <c r="F18" s="23">
        <f>C18*E18</f>
        <v>0</v>
      </c>
    </row>
    <row r="19" spans="1:6" s="380" customFormat="1" x14ac:dyDescent="0.2">
      <c r="A19" s="43"/>
      <c r="B19" s="38"/>
      <c r="C19" s="33"/>
      <c r="D19" s="34"/>
      <c r="E19" s="35"/>
      <c r="F19" s="35"/>
    </row>
    <row r="20" spans="1:6" s="380" customFormat="1" x14ac:dyDescent="0.2">
      <c r="A20" s="41"/>
      <c r="B20" s="37"/>
      <c r="C20" s="20"/>
      <c r="D20" s="21"/>
      <c r="E20" s="22"/>
      <c r="F20" s="20"/>
    </row>
    <row r="21" spans="1:6" s="380" customFormat="1" x14ac:dyDescent="0.2">
      <c r="A21" s="42">
        <f>COUNT($A$5:A20)+1</f>
        <v>3</v>
      </c>
      <c r="B21" s="25" t="s">
        <v>542</v>
      </c>
      <c r="C21" s="24"/>
      <c r="D21" s="9"/>
      <c r="E21" s="23"/>
      <c r="F21" s="23"/>
    </row>
    <row r="22" spans="1:6" s="380" customFormat="1" ht="63.75" x14ac:dyDescent="0.2">
      <c r="A22" s="42"/>
      <c r="B22" s="44" t="s">
        <v>541</v>
      </c>
      <c r="C22" s="24"/>
      <c r="D22" s="9"/>
      <c r="E22" s="23"/>
      <c r="F22" s="23"/>
    </row>
    <row r="23" spans="1:6" s="380" customFormat="1" x14ac:dyDescent="0.2">
      <c r="A23" s="381"/>
      <c r="B23" s="382" t="s">
        <v>38</v>
      </c>
      <c r="C23" s="383"/>
      <c r="D23" s="383"/>
      <c r="E23" s="385"/>
      <c r="F23" s="385"/>
    </row>
    <row r="24" spans="1:6" s="380" customFormat="1" x14ac:dyDescent="0.2">
      <c r="A24" s="381"/>
      <c r="B24" s="386" t="s">
        <v>31</v>
      </c>
      <c r="C24" s="383"/>
      <c r="D24" s="383"/>
      <c r="E24" s="385"/>
      <c r="F24" s="385"/>
    </row>
    <row r="25" spans="1:6" s="380" customFormat="1" x14ac:dyDescent="0.2">
      <c r="A25" s="381"/>
      <c r="B25" s="382" t="s">
        <v>29</v>
      </c>
      <c r="C25" s="383"/>
      <c r="D25" s="383"/>
      <c r="E25" s="385"/>
      <c r="F25" s="385"/>
    </row>
    <row r="26" spans="1:6" s="380" customFormat="1" x14ac:dyDescent="0.2">
      <c r="A26" s="42"/>
      <c r="B26" s="26" t="s">
        <v>540</v>
      </c>
      <c r="C26" s="32">
        <v>2</v>
      </c>
      <c r="D26" s="9" t="s">
        <v>1</v>
      </c>
      <c r="E26" s="31"/>
      <c r="F26" s="23">
        <f>C26*E26</f>
        <v>0</v>
      </c>
    </row>
    <row r="27" spans="1:6" s="380" customFormat="1" x14ac:dyDescent="0.2">
      <c r="A27" s="43"/>
      <c r="B27" s="38"/>
      <c r="C27" s="33"/>
      <c r="D27" s="34"/>
      <c r="E27" s="35"/>
      <c r="F27" s="35"/>
    </row>
    <row r="28" spans="1:6" s="380" customFormat="1" x14ac:dyDescent="0.2">
      <c r="A28" s="41"/>
      <c r="B28" s="37"/>
      <c r="C28" s="20"/>
      <c r="D28" s="21"/>
      <c r="E28" s="22"/>
      <c r="F28" s="20"/>
    </row>
    <row r="29" spans="1:6" s="380" customFormat="1" x14ac:dyDescent="0.2">
      <c r="A29" s="42">
        <f>COUNT($A$5:A28)+1</f>
        <v>4</v>
      </c>
      <c r="B29" s="25" t="s">
        <v>34</v>
      </c>
      <c r="C29" s="24"/>
      <c r="D29" s="9"/>
      <c r="E29" s="23"/>
      <c r="F29" s="23"/>
    </row>
    <row r="30" spans="1:6" s="380" customFormat="1" ht="51" x14ac:dyDescent="0.2">
      <c r="A30" s="42"/>
      <c r="B30" s="44" t="s">
        <v>105</v>
      </c>
      <c r="C30" s="24"/>
      <c r="D30" s="9"/>
      <c r="E30" s="23"/>
      <c r="F30" s="23"/>
    </row>
    <row r="31" spans="1:6" s="380" customFormat="1" x14ac:dyDescent="0.2">
      <c r="A31" s="394"/>
      <c r="B31" s="382" t="s">
        <v>29</v>
      </c>
      <c r="C31" s="383"/>
      <c r="D31" s="383"/>
      <c r="E31" s="385"/>
      <c r="F31" s="385"/>
    </row>
    <row r="32" spans="1:6" s="380" customFormat="1" x14ac:dyDescent="0.2">
      <c r="A32" s="42"/>
      <c r="B32" s="26" t="s">
        <v>538</v>
      </c>
      <c r="C32" s="32">
        <v>2</v>
      </c>
      <c r="D32" s="9" t="s">
        <v>1</v>
      </c>
      <c r="E32" s="31"/>
      <c r="F32" s="23">
        <f>C32*E32</f>
        <v>0</v>
      </c>
    </row>
    <row r="33" spans="1:6" s="380" customFormat="1" x14ac:dyDescent="0.2">
      <c r="A33" s="43"/>
      <c r="B33" s="38"/>
      <c r="C33" s="33"/>
      <c r="D33" s="34"/>
      <c r="E33" s="35"/>
      <c r="F33" s="35"/>
    </row>
    <row r="34" spans="1:6" s="380" customFormat="1" x14ac:dyDescent="0.2">
      <c r="A34" s="41"/>
      <c r="B34" s="37"/>
      <c r="C34" s="20"/>
      <c r="D34" s="21"/>
      <c r="E34" s="22"/>
      <c r="F34" s="20"/>
    </row>
    <row r="35" spans="1:6" s="380" customFormat="1" x14ac:dyDescent="0.2">
      <c r="A35" s="42">
        <f>COUNT($A$5:A34)+1</f>
        <v>5</v>
      </c>
      <c r="B35" s="25" t="s">
        <v>35</v>
      </c>
      <c r="C35" s="24"/>
      <c r="D35" s="9"/>
      <c r="E35" s="23"/>
      <c r="F35" s="23"/>
    </row>
    <row r="36" spans="1:6" s="380" customFormat="1" ht="51" x14ac:dyDescent="0.2">
      <c r="A36" s="42"/>
      <c r="B36" s="44" t="s">
        <v>41</v>
      </c>
      <c r="C36" s="24"/>
      <c r="D36" s="9"/>
      <c r="E36" s="23"/>
      <c r="F36" s="23"/>
    </row>
    <row r="37" spans="1:6" s="380" customFormat="1" x14ac:dyDescent="0.2">
      <c r="A37" s="394"/>
      <c r="B37" s="382" t="s">
        <v>29</v>
      </c>
      <c r="C37" s="383"/>
      <c r="D37" s="383"/>
      <c r="E37" s="385"/>
      <c r="F37" s="385"/>
    </row>
    <row r="38" spans="1:6" s="380" customFormat="1" x14ac:dyDescent="0.2">
      <c r="A38" s="42"/>
      <c r="B38" s="26" t="s">
        <v>539</v>
      </c>
      <c r="C38" s="32">
        <v>2</v>
      </c>
      <c r="D38" s="9" t="s">
        <v>1</v>
      </c>
      <c r="E38" s="31"/>
      <c r="F38" s="23">
        <f>C38*E38</f>
        <v>0</v>
      </c>
    </row>
    <row r="39" spans="1:6" s="380" customFormat="1" x14ac:dyDescent="0.2">
      <c r="A39" s="43"/>
      <c r="B39" s="38"/>
      <c r="C39" s="33"/>
      <c r="D39" s="34"/>
      <c r="E39" s="35"/>
      <c r="F39" s="35"/>
    </row>
    <row r="40" spans="1:6" s="380" customFormat="1" x14ac:dyDescent="0.2">
      <c r="A40" s="41"/>
      <c r="B40" s="37"/>
      <c r="C40" s="20"/>
      <c r="D40" s="21"/>
      <c r="E40" s="22"/>
      <c r="F40" s="20"/>
    </row>
    <row r="41" spans="1:6" s="380" customFormat="1" x14ac:dyDescent="0.2">
      <c r="A41" s="42">
        <f>COUNT($A$5:A40)+1</f>
        <v>6</v>
      </c>
      <c r="B41" s="25" t="s">
        <v>36</v>
      </c>
      <c r="C41" s="24"/>
      <c r="D41" s="9"/>
      <c r="E41" s="23"/>
      <c r="F41" s="23"/>
    </row>
    <row r="42" spans="1:6" s="380" customFormat="1" ht="76.5" x14ac:dyDescent="0.2">
      <c r="A42" s="42"/>
      <c r="B42" s="44" t="s">
        <v>43</v>
      </c>
      <c r="C42" s="24"/>
      <c r="D42" s="9"/>
      <c r="E42" s="23"/>
      <c r="F42" s="23"/>
    </row>
    <row r="43" spans="1:6" s="380" customFormat="1" x14ac:dyDescent="0.2">
      <c r="A43" s="394"/>
      <c r="B43" s="382" t="s">
        <v>29</v>
      </c>
      <c r="C43" s="383"/>
      <c r="D43" s="383"/>
      <c r="E43" s="385"/>
      <c r="F43" s="385"/>
    </row>
    <row r="44" spans="1:6" s="380" customFormat="1" x14ac:dyDescent="0.2">
      <c r="A44" s="42"/>
      <c r="B44" s="26" t="s">
        <v>538</v>
      </c>
      <c r="C44" s="32">
        <v>36</v>
      </c>
      <c r="D44" s="9" t="s">
        <v>1</v>
      </c>
      <c r="E44" s="31"/>
      <c r="F44" s="23">
        <f>C44*E44</f>
        <v>0</v>
      </c>
    </row>
    <row r="45" spans="1:6" s="380" customFormat="1" x14ac:dyDescent="0.2">
      <c r="A45" s="43"/>
      <c r="B45" s="38"/>
      <c r="C45" s="33"/>
      <c r="D45" s="34"/>
      <c r="E45" s="35"/>
      <c r="F45" s="35"/>
    </row>
    <row r="46" spans="1:6" s="380" customFormat="1" x14ac:dyDescent="0.2">
      <c r="A46" s="41"/>
      <c r="B46" s="37"/>
      <c r="C46" s="20"/>
      <c r="D46" s="21"/>
      <c r="E46" s="22"/>
      <c r="F46" s="20"/>
    </row>
    <row r="47" spans="1:6" s="380" customFormat="1" x14ac:dyDescent="0.2">
      <c r="A47" s="42">
        <f>COUNT($A$5:A46)+1</f>
        <v>7</v>
      </c>
      <c r="B47" s="25" t="s">
        <v>44</v>
      </c>
      <c r="C47" s="24"/>
      <c r="D47" s="9"/>
      <c r="E47" s="23"/>
      <c r="F47" s="23"/>
    </row>
    <row r="48" spans="1:6" s="380" customFormat="1" ht="38.25" x14ac:dyDescent="0.2">
      <c r="A48" s="42"/>
      <c r="B48" s="44" t="s">
        <v>45</v>
      </c>
      <c r="C48" s="24"/>
      <c r="D48" s="9"/>
      <c r="E48" s="23"/>
      <c r="F48" s="23"/>
    </row>
    <row r="49" spans="1:6" s="380" customFormat="1" x14ac:dyDescent="0.2">
      <c r="A49" s="394"/>
      <c r="B49" s="382" t="s">
        <v>29</v>
      </c>
      <c r="C49" s="383"/>
      <c r="D49" s="383"/>
      <c r="E49" s="385"/>
      <c r="F49" s="385"/>
    </row>
    <row r="50" spans="1:6" s="380" customFormat="1" ht="14.25" x14ac:dyDescent="0.2">
      <c r="A50" s="42"/>
      <c r="B50" s="26" t="s">
        <v>46</v>
      </c>
      <c r="C50" s="32">
        <v>60</v>
      </c>
      <c r="D50" s="9" t="s">
        <v>13</v>
      </c>
      <c r="E50" s="31"/>
      <c r="F50" s="23">
        <f>C50*E50</f>
        <v>0</v>
      </c>
    </row>
    <row r="51" spans="1:6" s="380" customFormat="1" x14ac:dyDescent="0.2">
      <c r="A51" s="43"/>
      <c r="B51" s="38"/>
      <c r="C51" s="33"/>
      <c r="D51" s="34"/>
      <c r="E51" s="35"/>
      <c r="F51" s="35"/>
    </row>
    <row r="52" spans="1:6" s="395" customFormat="1" x14ac:dyDescent="0.2">
      <c r="A52" s="50"/>
      <c r="B52" s="37"/>
      <c r="C52" s="20"/>
      <c r="D52" s="21"/>
      <c r="E52" s="22"/>
      <c r="F52" s="20"/>
    </row>
    <row r="53" spans="1:6" s="380" customFormat="1" x14ac:dyDescent="0.2">
      <c r="A53" s="42">
        <f>COUNT($A$4:A52)+1</f>
        <v>8</v>
      </c>
      <c r="B53" s="25" t="s">
        <v>47</v>
      </c>
      <c r="C53" s="24"/>
      <c r="D53" s="9"/>
      <c r="E53" s="23"/>
      <c r="F53" s="23"/>
    </row>
    <row r="54" spans="1:6" s="380" customFormat="1" ht="25.5" x14ac:dyDescent="0.2">
      <c r="A54" s="42"/>
      <c r="B54" s="44" t="s">
        <v>48</v>
      </c>
      <c r="C54" s="24"/>
      <c r="D54" s="9"/>
      <c r="E54" s="23"/>
      <c r="F54" s="23"/>
    </row>
    <row r="55" spans="1:6" s="380" customFormat="1" x14ac:dyDescent="0.2">
      <c r="A55" s="42"/>
      <c r="B55" s="26" t="s">
        <v>33</v>
      </c>
      <c r="C55" s="32">
        <v>1</v>
      </c>
      <c r="D55" s="9" t="s">
        <v>1</v>
      </c>
      <c r="E55" s="31"/>
      <c r="F55" s="23">
        <f>C55*E55</f>
        <v>0</v>
      </c>
    </row>
    <row r="56" spans="1:6" s="380" customFormat="1" x14ac:dyDescent="0.2">
      <c r="A56" s="43"/>
      <c r="B56" s="38"/>
      <c r="C56" s="33"/>
      <c r="D56" s="34"/>
      <c r="E56" s="35"/>
      <c r="F56" s="35"/>
    </row>
    <row r="57" spans="1:6" s="380" customFormat="1" x14ac:dyDescent="0.2">
      <c r="A57" s="41"/>
      <c r="B57" s="37"/>
      <c r="C57" s="20"/>
      <c r="D57" s="21"/>
      <c r="E57" s="22"/>
      <c r="F57" s="20"/>
    </row>
    <row r="58" spans="1:6" s="380" customFormat="1" x14ac:dyDescent="0.2">
      <c r="A58" s="42">
        <f>COUNT($A$4:A57)+1</f>
        <v>9</v>
      </c>
      <c r="B58" s="25" t="s">
        <v>51</v>
      </c>
      <c r="C58" s="24"/>
      <c r="D58" s="9"/>
      <c r="E58" s="23"/>
      <c r="F58" s="23"/>
    </row>
    <row r="59" spans="1:6" s="380" customFormat="1" ht="51" x14ac:dyDescent="0.2">
      <c r="A59" s="42"/>
      <c r="B59" s="44" t="s">
        <v>537</v>
      </c>
      <c r="C59" s="24"/>
      <c r="D59" s="9"/>
      <c r="E59" s="23"/>
      <c r="F59" s="23"/>
    </row>
    <row r="60" spans="1:6" s="380" customFormat="1" ht="14.25" x14ac:dyDescent="0.2">
      <c r="A60" s="42"/>
      <c r="B60" s="26" t="s">
        <v>484</v>
      </c>
      <c r="C60" s="32">
        <v>15</v>
      </c>
      <c r="D60" s="9" t="s">
        <v>13</v>
      </c>
      <c r="E60" s="31"/>
      <c r="F60" s="23">
        <f>C60*E60</f>
        <v>0</v>
      </c>
    </row>
    <row r="61" spans="1:6" s="380" customFormat="1" ht="14.25" x14ac:dyDescent="0.2">
      <c r="A61" s="42"/>
      <c r="B61" s="26" t="s">
        <v>519</v>
      </c>
      <c r="C61" s="32">
        <v>4</v>
      </c>
      <c r="D61" s="9" t="s">
        <v>13</v>
      </c>
      <c r="E61" s="31"/>
      <c r="F61" s="23">
        <f>C61*E61</f>
        <v>0</v>
      </c>
    </row>
    <row r="62" spans="1:6" s="380" customFormat="1" ht="14.25" x14ac:dyDescent="0.2">
      <c r="A62" s="42"/>
      <c r="B62" s="26" t="s">
        <v>485</v>
      </c>
      <c r="C62" s="32">
        <v>15</v>
      </c>
      <c r="D62" s="9" t="s">
        <v>13</v>
      </c>
      <c r="E62" s="31"/>
      <c r="F62" s="23">
        <f>C62*E62</f>
        <v>0</v>
      </c>
    </row>
    <row r="63" spans="1:6" s="380" customFormat="1" x14ac:dyDescent="0.2">
      <c r="A63" s="43"/>
      <c r="B63" s="38"/>
      <c r="C63" s="33"/>
      <c r="D63" s="34"/>
      <c r="E63" s="35"/>
      <c r="F63" s="35"/>
    </row>
    <row r="64" spans="1:6" s="380" customFormat="1" x14ac:dyDescent="0.2">
      <c r="A64" s="41"/>
      <c r="B64" s="37"/>
      <c r="C64" s="20"/>
      <c r="D64" s="21"/>
      <c r="E64" s="22"/>
      <c r="F64" s="20"/>
    </row>
    <row r="65" spans="1:6" s="380" customFormat="1" x14ac:dyDescent="0.2">
      <c r="A65" s="42">
        <f>COUNT($A$4:A64)+1</f>
        <v>10</v>
      </c>
      <c r="B65" s="25" t="s">
        <v>486</v>
      </c>
      <c r="C65" s="24"/>
      <c r="D65" s="9"/>
      <c r="E65" s="23"/>
      <c r="F65" s="23"/>
    </row>
    <row r="66" spans="1:6" s="380" customFormat="1" ht="38.25" x14ac:dyDescent="0.2">
      <c r="A66" s="42"/>
      <c r="B66" s="44" t="s">
        <v>487</v>
      </c>
      <c r="C66" s="24"/>
      <c r="D66" s="9"/>
      <c r="E66" s="23"/>
      <c r="F66" s="23"/>
    </row>
    <row r="67" spans="1:6" s="380" customFormat="1" ht="14.25" x14ac:dyDescent="0.2">
      <c r="A67" s="42"/>
      <c r="B67" s="26"/>
      <c r="C67" s="32">
        <v>2</v>
      </c>
      <c r="D67" s="9" t="s">
        <v>13</v>
      </c>
      <c r="E67" s="31"/>
      <c r="F67" s="23">
        <f>C67*E67</f>
        <v>0</v>
      </c>
    </row>
    <row r="68" spans="1:6" s="380" customFormat="1" x14ac:dyDescent="0.2">
      <c r="A68" s="43"/>
      <c r="B68" s="38"/>
      <c r="C68" s="33"/>
      <c r="D68" s="34"/>
      <c r="E68" s="35"/>
      <c r="F68" s="35"/>
    </row>
    <row r="69" spans="1:6" s="380" customFormat="1" x14ac:dyDescent="0.2">
      <c r="A69" s="41"/>
      <c r="B69" s="37"/>
      <c r="C69" s="20"/>
      <c r="D69" s="21"/>
      <c r="E69" s="22"/>
      <c r="F69" s="20"/>
    </row>
    <row r="70" spans="1:6" s="380" customFormat="1" x14ac:dyDescent="0.2">
      <c r="A70" s="42">
        <f>COUNT($A$4:A69)+1</f>
        <v>11</v>
      </c>
      <c r="B70" s="25" t="s">
        <v>53</v>
      </c>
      <c r="C70" s="24"/>
      <c r="D70" s="9"/>
      <c r="E70" s="23"/>
      <c r="F70" s="23"/>
    </row>
    <row r="71" spans="1:6" s="380" customFormat="1" ht="38.25" x14ac:dyDescent="0.2">
      <c r="A71" s="42"/>
      <c r="B71" s="44" t="s">
        <v>54</v>
      </c>
      <c r="C71" s="24"/>
      <c r="D71" s="9"/>
      <c r="E71" s="23"/>
      <c r="F71" s="23"/>
    </row>
    <row r="72" spans="1:6" s="387" customFormat="1" x14ac:dyDescent="0.2">
      <c r="A72" s="42"/>
      <c r="B72" s="26" t="s">
        <v>536</v>
      </c>
      <c r="C72" s="32">
        <v>5</v>
      </c>
      <c r="D72" s="9" t="s">
        <v>15</v>
      </c>
      <c r="E72" s="31"/>
      <c r="F72" s="23">
        <f>C72*E72</f>
        <v>0</v>
      </c>
    </row>
    <row r="73" spans="1:6" s="380" customFormat="1" x14ac:dyDescent="0.2">
      <c r="A73" s="42"/>
      <c r="B73" s="26" t="s">
        <v>488</v>
      </c>
      <c r="C73" s="32">
        <v>15</v>
      </c>
      <c r="D73" s="9" t="s">
        <v>15</v>
      </c>
      <c r="E73" s="31"/>
      <c r="F73" s="23">
        <f>C73*E73</f>
        <v>0</v>
      </c>
    </row>
    <row r="74" spans="1:6" s="380" customFormat="1" x14ac:dyDescent="0.2">
      <c r="A74" s="43"/>
      <c r="B74" s="38"/>
      <c r="C74" s="33"/>
      <c r="D74" s="34"/>
      <c r="E74" s="35"/>
      <c r="F74" s="35"/>
    </row>
    <row r="75" spans="1:6" s="380" customFormat="1" x14ac:dyDescent="0.2">
      <c r="A75" s="41"/>
      <c r="B75" s="37"/>
      <c r="C75" s="20"/>
      <c r="D75" s="21"/>
      <c r="E75" s="22"/>
      <c r="F75" s="20"/>
    </row>
    <row r="76" spans="1:6" s="380" customFormat="1" x14ac:dyDescent="0.2">
      <c r="A76" s="42">
        <f>COUNT($A$4:A74)+1</f>
        <v>12</v>
      </c>
      <c r="B76" s="25" t="s">
        <v>489</v>
      </c>
      <c r="C76" s="24"/>
      <c r="D76" s="9"/>
      <c r="E76" s="23"/>
      <c r="F76" s="23"/>
    </row>
    <row r="77" spans="1:6" s="380" customFormat="1" ht="204" x14ac:dyDescent="0.2">
      <c r="A77" s="42"/>
      <c r="B77" s="26" t="s">
        <v>490</v>
      </c>
      <c r="C77" s="32"/>
      <c r="D77" s="9"/>
      <c r="E77" s="23"/>
      <c r="F77" s="23"/>
    </row>
    <row r="78" spans="1:6" s="380" customFormat="1" x14ac:dyDescent="0.2">
      <c r="A78" s="396"/>
      <c r="B78" s="397" t="s">
        <v>535</v>
      </c>
      <c r="C78" s="398"/>
      <c r="D78" s="399"/>
      <c r="E78" s="400"/>
      <c r="F78" s="400"/>
    </row>
    <row r="79" spans="1:6" s="380" customFormat="1" x14ac:dyDescent="0.2">
      <c r="A79" s="42"/>
      <c r="B79" s="26" t="s">
        <v>534</v>
      </c>
      <c r="C79" s="32">
        <v>1</v>
      </c>
      <c r="D79" s="9" t="s">
        <v>1</v>
      </c>
      <c r="E79" s="31"/>
      <c r="F79" s="23">
        <f>C79*E79</f>
        <v>0</v>
      </c>
    </row>
    <row r="80" spans="1:6" s="296" customFormat="1" x14ac:dyDescent="0.2">
      <c r="A80" s="43"/>
      <c r="B80" s="38"/>
      <c r="C80" s="33"/>
      <c r="D80" s="34"/>
      <c r="E80" s="35"/>
      <c r="F80" s="35"/>
    </row>
    <row r="81" spans="1:6" s="380" customFormat="1" x14ac:dyDescent="0.2">
      <c r="A81" s="41"/>
      <c r="B81" s="37"/>
      <c r="C81" s="20"/>
      <c r="D81" s="21"/>
      <c r="E81" s="22"/>
      <c r="F81" s="20"/>
    </row>
    <row r="82" spans="1:6" s="380" customFormat="1" x14ac:dyDescent="0.2">
      <c r="A82" s="42">
        <f>COUNT($A$5:A81)+1</f>
        <v>13</v>
      </c>
      <c r="B82" s="25" t="s">
        <v>533</v>
      </c>
      <c r="C82" s="24"/>
      <c r="D82" s="9"/>
      <c r="E82" s="23"/>
      <c r="F82" s="23"/>
    </row>
    <row r="83" spans="1:6" s="380" customFormat="1" ht="25.5" x14ac:dyDescent="0.2">
      <c r="A83" s="42"/>
      <c r="B83" s="26" t="s">
        <v>532</v>
      </c>
      <c r="C83" s="32"/>
      <c r="D83" s="9"/>
      <c r="E83" s="23"/>
      <c r="F83" s="23"/>
    </row>
    <row r="84" spans="1:6" s="380" customFormat="1" x14ac:dyDescent="0.2">
      <c r="A84" s="406"/>
      <c r="B84" s="408" t="s">
        <v>509</v>
      </c>
      <c r="C84" s="383"/>
      <c r="D84" s="383"/>
      <c r="E84" s="385"/>
      <c r="F84" s="385"/>
    </row>
    <row r="85" spans="1:6" s="380" customFormat="1" x14ac:dyDescent="0.2">
      <c r="A85" s="406"/>
      <c r="B85" s="408" t="s">
        <v>510</v>
      </c>
    </row>
    <row r="86" spans="1:6" s="380" customFormat="1" x14ac:dyDescent="0.2">
      <c r="A86" s="42"/>
      <c r="B86" s="26" t="s">
        <v>531</v>
      </c>
      <c r="C86" s="32">
        <v>2</v>
      </c>
      <c r="D86" s="9" t="s">
        <v>1</v>
      </c>
      <c r="E86" s="31"/>
      <c r="F86" s="23">
        <f>C86*E86</f>
        <v>0</v>
      </c>
    </row>
    <row r="87" spans="1:6" s="380" customFormat="1" x14ac:dyDescent="0.2">
      <c r="A87" s="43"/>
      <c r="B87" s="38"/>
      <c r="C87" s="33"/>
      <c r="D87" s="34"/>
      <c r="E87" s="35"/>
      <c r="F87" s="35"/>
    </row>
    <row r="88" spans="1:6" s="380" customFormat="1" x14ac:dyDescent="0.2">
      <c r="A88" s="41"/>
      <c r="B88" s="37"/>
      <c r="C88" s="20"/>
      <c r="D88" s="21"/>
      <c r="E88" s="22"/>
      <c r="F88" s="20"/>
    </row>
    <row r="89" spans="1:6" s="380" customFormat="1" x14ac:dyDescent="0.2">
      <c r="A89" s="42">
        <f>COUNT($A$5:A88)+1</f>
        <v>14</v>
      </c>
      <c r="B89" s="25" t="s">
        <v>507</v>
      </c>
      <c r="C89" s="24"/>
      <c r="D89" s="9"/>
      <c r="E89" s="23"/>
      <c r="F89" s="23"/>
    </row>
    <row r="90" spans="1:6" s="380" customFormat="1" ht="25.5" x14ac:dyDescent="0.2">
      <c r="A90" s="42"/>
      <c r="B90" s="26" t="s">
        <v>508</v>
      </c>
      <c r="C90" s="32"/>
      <c r="D90" s="9"/>
      <c r="E90" s="23"/>
      <c r="F90" s="23"/>
    </row>
    <row r="91" spans="1:6" s="410" customFormat="1" x14ac:dyDescent="0.2">
      <c r="A91" s="381"/>
      <c r="B91" s="408" t="s">
        <v>509</v>
      </c>
      <c r="C91" s="393"/>
      <c r="D91" s="393"/>
      <c r="E91" s="409"/>
      <c r="F91" s="409"/>
    </row>
    <row r="92" spans="1:6" s="410" customFormat="1" x14ac:dyDescent="0.2">
      <c r="A92" s="381"/>
      <c r="B92" s="408" t="s">
        <v>510</v>
      </c>
      <c r="C92" s="393"/>
      <c r="D92" s="393"/>
      <c r="E92" s="409"/>
      <c r="F92" s="409"/>
    </row>
    <row r="93" spans="1:6" s="380" customFormat="1" x14ac:dyDescent="0.2">
      <c r="A93" s="42"/>
      <c r="B93" s="26" t="s">
        <v>530</v>
      </c>
      <c r="C93" s="32">
        <v>2</v>
      </c>
      <c r="D93" s="9" t="s">
        <v>1</v>
      </c>
      <c r="E93" s="31"/>
      <c r="F93" s="23">
        <f>C93*E93</f>
        <v>0</v>
      </c>
    </row>
    <row r="94" spans="1:6" s="380" customFormat="1" x14ac:dyDescent="0.2">
      <c r="A94" s="43"/>
      <c r="B94" s="38"/>
      <c r="C94" s="33"/>
      <c r="D94" s="34"/>
      <c r="E94" s="35"/>
      <c r="F94" s="35"/>
    </row>
    <row r="95" spans="1:6" s="380" customFormat="1" x14ac:dyDescent="0.2">
      <c r="A95" s="41"/>
      <c r="B95" s="37"/>
      <c r="C95" s="20"/>
      <c r="D95" s="21"/>
      <c r="E95" s="22"/>
      <c r="F95" s="20"/>
    </row>
    <row r="96" spans="1:6" s="380" customFormat="1" ht="51" x14ac:dyDescent="0.2">
      <c r="A96" s="42">
        <f>COUNT($A$5:A95)+1</f>
        <v>15</v>
      </c>
      <c r="B96" s="25" t="s">
        <v>529</v>
      </c>
      <c r="C96" s="24"/>
      <c r="D96" s="9"/>
      <c r="E96" s="23"/>
      <c r="F96" s="23"/>
    </row>
    <row r="97" spans="1:6" s="380" customFormat="1" x14ac:dyDescent="0.2">
      <c r="A97" s="381"/>
      <c r="B97" s="382" t="s">
        <v>528</v>
      </c>
      <c r="C97" s="412"/>
      <c r="D97" s="383"/>
      <c r="E97" s="385"/>
      <c r="F97" s="385"/>
    </row>
    <row r="98" spans="1:6" s="380" customFormat="1" x14ac:dyDescent="0.2">
      <c r="A98" s="393"/>
      <c r="B98" s="408" t="s">
        <v>510</v>
      </c>
      <c r="C98" s="422"/>
      <c r="D98" s="383"/>
      <c r="E98" s="385"/>
      <c r="F98" s="385"/>
    </row>
    <row r="99" spans="1:6" s="380" customFormat="1" x14ac:dyDescent="0.2">
      <c r="A99" s="393"/>
      <c r="B99" s="423" t="s">
        <v>527</v>
      </c>
      <c r="C99" s="422"/>
      <c r="D99" s="383"/>
      <c r="E99" s="385"/>
      <c r="F99" s="385"/>
    </row>
    <row r="100" spans="1:6" s="380" customFormat="1" x14ac:dyDescent="0.2">
      <c r="A100" s="42"/>
      <c r="B100" s="26" t="s">
        <v>526</v>
      </c>
      <c r="C100" s="32">
        <v>1</v>
      </c>
      <c r="D100" s="9" t="s">
        <v>1</v>
      </c>
      <c r="E100" s="31"/>
      <c r="F100" s="23">
        <f>C100*E100</f>
        <v>0</v>
      </c>
    </row>
    <row r="101" spans="1:6" s="380" customFormat="1" x14ac:dyDescent="0.2">
      <c r="A101" s="43"/>
      <c r="B101" s="38"/>
      <c r="C101" s="33"/>
      <c r="D101" s="34"/>
      <c r="E101" s="35"/>
      <c r="F101" s="35"/>
    </row>
    <row r="102" spans="1:6" s="380" customFormat="1" x14ac:dyDescent="0.2">
      <c r="A102" s="41"/>
      <c r="B102" s="37"/>
      <c r="C102" s="20"/>
      <c r="D102" s="21"/>
      <c r="E102" s="22"/>
      <c r="F102" s="20"/>
    </row>
    <row r="103" spans="1:6" s="380" customFormat="1" x14ac:dyDescent="0.2">
      <c r="A103" s="42">
        <f>COUNT($A$5:A102)+1</f>
        <v>16</v>
      </c>
      <c r="B103" s="25" t="s">
        <v>77</v>
      </c>
      <c r="C103" s="24"/>
      <c r="D103" s="9"/>
      <c r="E103" s="23"/>
      <c r="F103" s="23"/>
    </row>
    <row r="104" spans="1:6" s="380" customFormat="1" x14ac:dyDescent="0.2">
      <c r="A104" s="42"/>
      <c r="B104" s="26" t="s">
        <v>78</v>
      </c>
      <c r="C104" s="32"/>
    </row>
    <row r="105" spans="1:6" s="380" customFormat="1" x14ac:dyDescent="0.2">
      <c r="A105" s="42"/>
      <c r="B105" s="26"/>
      <c r="C105" s="32">
        <v>1</v>
      </c>
      <c r="D105" s="9" t="s">
        <v>1</v>
      </c>
      <c r="E105" s="31"/>
      <c r="F105" s="23">
        <f>C105*E105</f>
        <v>0</v>
      </c>
    </row>
    <row r="106" spans="1:6" s="380" customFormat="1" x14ac:dyDescent="0.2">
      <c r="A106" s="43"/>
      <c r="B106" s="38"/>
      <c r="C106" s="33"/>
      <c r="D106" s="34"/>
      <c r="E106" s="35"/>
      <c r="F106" s="35"/>
    </row>
    <row r="107" spans="1:6" s="380" customFormat="1" x14ac:dyDescent="0.2">
      <c r="A107" s="41"/>
      <c r="B107" s="37"/>
      <c r="C107" s="20"/>
      <c r="D107" s="21"/>
      <c r="E107" s="22"/>
      <c r="F107" s="20"/>
    </row>
    <row r="108" spans="1:6" s="380" customFormat="1" x14ac:dyDescent="0.2">
      <c r="A108" s="42">
        <f>COUNT($A$5:A107)+1</f>
        <v>17</v>
      </c>
      <c r="B108" s="25" t="s">
        <v>79</v>
      </c>
      <c r="C108" s="24"/>
      <c r="D108" s="9"/>
      <c r="E108" s="23"/>
      <c r="F108" s="23"/>
    </row>
    <row r="109" spans="1:6" s="380" customFormat="1" x14ac:dyDescent="0.2">
      <c r="A109" s="42"/>
      <c r="B109" s="26" t="s">
        <v>80</v>
      </c>
      <c r="C109" s="32"/>
      <c r="D109" s="9"/>
      <c r="E109" s="23"/>
      <c r="F109" s="23"/>
    </row>
    <row r="110" spans="1:6" s="380" customFormat="1" x14ac:dyDescent="0.2">
      <c r="A110" s="381"/>
      <c r="B110" s="386"/>
      <c r="C110" s="413">
        <v>1</v>
      </c>
      <c r="D110" s="9" t="s">
        <v>1</v>
      </c>
      <c r="E110" s="31"/>
      <c r="F110" s="23">
        <f>C110*E110</f>
        <v>0</v>
      </c>
    </row>
    <row r="111" spans="1:6" s="380" customFormat="1" x14ac:dyDescent="0.2">
      <c r="A111" s="43"/>
      <c r="B111" s="38"/>
      <c r="C111" s="33"/>
      <c r="D111" s="34"/>
      <c r="E111" s="35"/>
      <c r="F111" s="35"/>
    </row>
    <row r="112" spans="1:6" s="380" customFormat="1" x14ac:dyDescent="0.2">
      <c r="A112" s="41"/>
      <c r="B112" s="37"/>
      <c r="C112" s="20"/>
      <c r="D112" s="21"/>
      <c r="E112" s="22"/>
      <c r="F112" s="20"/>
    </row>
    <row r="113" spans="1:6" s="380" customFormat="1" x14ac:dyDescent="0.2">
      <c r="A113" s="42">
        <f>COUNT($A$5:A112)+1</f>
        <v>18</v>
      </c>
      <c r="B113" s="25" t="s">
        <v>81</v>
      </c>
      <c r="C113" s="24"/>
      <c r="D113" s="9"/>
      <c r="E113" s="23"/>
      <c r="F113" s="23"/>
    </row>
    <row r="114" spans="1:6" s="380" customFormat="1" ht="25.5" x14ac:dyDescent="0.2">
      <c r="A114" s="42"/>
      <c r="B114" s="26" t="s">
        <v>82</v>
      </c>
      <c r="C114" s="32"/>
      <c r="D114" s="9"/>
      <c r="E114" s="23"/>
      <c r="F114" s="23"/>
    </row>
    <row r="115" spans="1:6" s="380" customFormat="1" x14ac:dyDescent="0.2">
      <c r="A115" s="42"/>
      <c r="B115" s="26" t="s">
        <v>525</v>
      </c>
      <c r="C115" s="32">
        <v>12</v>
      </c>
      <c r="D115" s="9" t="s">
        <v>1</v>
      </c>
      <c r="E115" s="31"/>
      <c r="F115" s="23">
        <f>C115*E115</f>
        <v>0</v>
      </c>
    </row>
    <row r="116" spans="1:6" s="380" customFormat="1" x14ac:dyDescent="0.2">
      <c r="A116" s="43"/>
      <c r="B116" s="38"/>
      <c r="C116" s="33"/>
      <c r="D116" s="34"/>
      <c r="E116" s="35"/>
      <c r="F116" s="35"/>
    </row>
    <row r="117" spans="1:6" s="380" customFormat="1" x14ac:dyDescent="0.2">
      <c r="A117" s="41"/>
      <c r="B117" s="37"/>
      <c r="C117" s="20"/>
      <c r="D117" s="21"/>
      <c r="E117" s="22"/>
      <c r="F117" s="20"/>
    </row>
    <row r="118" spans="1:6" s="380" customFormat="1" x14ac:dyDescent="0.2">
      <c r="A118" s="42">
        <f>COUNT($A$5:A115)+1</f>
        <v>19</v>
      </c>
      <c r="B118" s="25" t="s">
        <v>85</v>
      </c>
      <c r="C118" s="24"/>
      <c r="D118" s="9"/>
      <c r="E118" s="23"/>
      <c r="F118" s="23"/>
    </row>
    <row r="119" spans="1:6" s="380" customFormat="1" x14ac:dyDescent="0.2">
      <c r="A119" s="42"/>
      <c r="B119" s="26" t="s">
        <v>86</v>
      </c>
      <c r="C119" s="32"/>
      <c r="D119" s="9"/>
      <c r="E119" s="23"/>
      <c r="F119" s="23"/>
    </row>
    <row r="120" spans="1:6" s="380" customFormat="1" x14ac:dyDescent="0.2">
      <c r="A120" s="42"/>
      <c r="B120" s="26" t="s">
        <v>525</v>
      </c>
      <c r="C120" s="32">
        <v>2</v>
      </c>
      <c r="D120" s="9" t="s">
        <v>1</v>
      </c>
      <c r="E120" s="31"/>
      <c r="F120" s="23">
        <f>C120*E120</f>
        <v>0</v>
      </c>
    </row>
    <row r="121" spans="1:6" s="380" customFormat="1" x14ac:dyDescent="0.2">
      <c r="A121" s="43"/>
      <c r="B121" s="38"/>
      <c r="C121" s="33"/>
      <c r="D121" s="34"/>
      <c r="E121" s="35"/>
      <c r="F121" s="35"/>
    </row>
    <row r="122" spans="1:6" s="380" customFormat="1" x14ac:dyDescent="0.2">
      <c r="A122" s="41"/>
      <c r="B122" s="37"/>
      <c r="C122" s="20"/>
      <c r="D122" s="21"/>
      <c r="E122" s="22"/>
      <c r="F122" s="20"/>
    </row>
    <row r="123" spans="1:6" s="380" customFormat="1" x14ac:dyDescent="0.2">
      <c r="A123" s="42">
        <f>COUNT($A$5:A122)+1</f>
        <v>20</v>
      </c>
      <c r="B123" s="25" t="s">
        <v>87</v>
      </c>
      <c r="C123" s="24"/>
      <c r="D123" s="9"/>
      <c r="E123" s="23"/>
      <c r="F123" s="23"/>
    </row>
    <row r="124" spans="1:6" s="380" customFormat="1" ht="38.25" x14ac:dyDescent="0.2">
      <c r="A124" s="42"/>
      <c r="B124" s="26" t="s">
        <v>102</v>
      </c>
      <c r="C124" s="32"/>
      <c r="D124" s="9"/>
      <c r="E124" s="23"/>
      <c r="F124" s="23"/>
    </row>
    <row r="125" spans="1:6" s="380" customFormat="1" ht="14.25" x14ac:dyDescent="0.2">
      <c r="A125" s="42"/>
      <c r="B125" s="26"/>
      <c r="C125" s="32">
        <v>3</v>
      </c>
      <c r="D125" s="9" t="s">
        <v>13</v>
      </c>
      <c r="E125" s="31"/>
      <c r="F125" s="23">
        <f>C125*E125</f>
        <v>0</v>
      </c>
    </row>
    <row r="126" spans="1:6" s="380" customFormat="1" x14ac:dyDescent="0.2">
      <c r="A126" s="43"/>
      <c r="B126" s="38"/>
      <c r="C126" s="33"/>
      <c r="D126" s="34"/>
      <c r="E126" s="35"/>
      <c r="F126" s="35"/>
    </row>
    <row r="127" spans="1:6" s="380" customFormat="1" x14ac:dyDescent="0.2">
      <c r="A127" s="41"/>
      <c r="B127" s="37"/>
      <c r="C127" s="20"/>
      <c r="D127" s="21"/>
      <c r="E127" s="22"/>
      <c r="F127" s="20"/>
    </row>
    <row r="128" spans="1:6" s="380" customFormat="1" x14ac:dyDescent="0.2">
      <c r="A128" s="42">
        <f>COUNT($A$5:A127)+1</f>
        <v>21</v>
      </c>
      <c r="B128" s="25" t="s">
        <v>88</v>
      </c>
      <c r="C128" s="24"/>
      <c r="D128" s="9"/>
      <c r="E128" s="23"/>
      <c r="F128" s="23"/>
    </row>
    <row r="129" spans="1:6" s="380" customFormat="1" ht="89.25" x14ac:dyDescent="0.2">
      <c r="A129" s="42"/>
      <c r="B129" s="26" t="s">
        <v>524</v>
      </c>
      <c r="C129" s="32"/>
      <c r="D129" s="9"/>
      <c r="E129" s="23"/>
      <c r="F129" s="23"/>
    </row>
    <row r="130" spans="1:6" s="380" customFormat="1" x14ac:dyDescent="0.2">
      <c r="A130" s="381"/>
      <c r="B130" s="386" t="s">
        <v>29</v>
      </c>
      <c r="C130" s="383"/>
      <c r="D130" s="383"/>
      <c r="E130" s="385"/>
      <c r="F130" s="385"/>
    </row>
    <row r="131" spans="1:6" s="421" customFormat="1" x14ac:dyDescent="0.2">
      <c r="A131" s="42"/>
      <c r="B131" s="26" t="s">
        <v>523</v>
      </c>
      <c r="C131" s="32">
        <v>3</v>
      </c>
      <c r="D131" s="9" t="s">
        <v>15</v>
      </c>
      <c r="E131" s="31"/>
      <c r="F131" s="23">
        <f>C131*E131</f>
        <v>0</v>
      </c>
    </row>
    <row r="132" spans="1:6" s="421" customFormat="1" x14ac:dyDescent="0.2">
      <c r="A132" s="42"/>
      <c r="B132" s="26" t="s">
        <v>522</v>
      </c>
      <c r="C132" s="32">
        <v>3</v>
      </c>
      <c r="D132" s="9" t="s">
        <v>15</v>
      </c>
      <c r="E132" s="31"/>
      <c r="F132" s="23">
        <f>C132*E132</f>
        <v>0</v>
      </c>
    </row>
    <row r="133" spans="1:6" s="421" customFormat="1" x14ac:dyDescent="0.2">
      <c r="A133" s="43"/>
      <c r="B133" s="38"/>
      <c r="C133" s="33"/>
      <c r="D133" s="34"/>
      <c r="E133" s="35"/>
      <c r="F133" s="35"/>
    </row>
    <row r="134" spans="1:6" s="380" customFormat="1" x14ac:dyDescent="0.2">
      <c r="A134" s="41"/>
      <c r="B134" s="37"/>
      <c r="C134" s="20"/>
      <c r="D134" s="21"/>
      <c r="E134" s="22"/>
      <c r="F134" s="20"/>
    </row>
    <row r="135" spans="1:6" s="380" customFormat="1" x14ac:dyDescent="0.2">
      <c r="A135" s="42">
        <f>COUNT($A$5:A134)+1</f>
        <v>22</v>
      </c>
      <c r="B135" s="25" t="s">
        <v>16</v>
      </c>
      <c r="C135" s="24"/>
      <c r="D135" s="9"/>
      <c r="E135" s="23"/>
      <c r="F135" s="23"/>
    </row>
    <row r="136" spans="1:6" s="380" customFormat="1" ht="38.25" x14ac:dyDescent="0.2">
      <c r="A136" s="42"/>
      <c r="B136" s="26" t="s">
        <v>91</v>
      </c>
      <c r="C136" s="32"/>
      <c r="D136" s="9"/>
      <c r="E136" s="23"/>
      <c r="F136" s="23"/>
    </row>
    <row r="137" spans="1:6" s="380" customFormat="1" x14ac:dyDescent="0.2">
      <c r="B137" s="312"/>
      <c r="C137" s="383"/>
      <c r="D137" s="415">
        <v>0.1</v>
      </c>
      <c r="E137" s="385"/>
      <c r="F137" s="278">
        <f>SUM(F5:F133)*D137</f>
        <v>0</v>
      </c>
    </row>
    <row r="138" spans="1:6" s="380" customFormat="1" x14ac:dyDescent="0.2">
      <c r="A138" s="416"/>
      <c r="B138" s="417"/>
      <c r="C138" s="418"/>
      <c r="D138" s="419"/>
      <c r="E138" s="420"/>
      <c r="F138" s="420"/>
    </row>
    <row r="139" spans="1:6" s="380" customFormat="1" x14ac:dyDescent="0.2">
      <c r="A139" s="27"/>
      <c r="B139" s="39" t="s">
        <v>92</v>
      </c>
      <c r="C139" s="28"/>
      <c r="D139" s="29"/>
      <c r="E139" s="30" t="s">
        <v>12</v>
      </c>
      <c r="F139" s="30">
        <f>SUM(F5:F138)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3" manualBreakCount="3">
    <brk id="19" max="5" man="1"/>
    <brk id="51" max="5" man="1"/>
    <brk id="12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145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458</v>
      </c>
      <c r="B2" s="371" t="s">
        <v>568</v>
      </c>
      <c r="C2" s="15"/>
      <c r="D2" s="16"/>
    </row>
    <row r="3" spans="1:6" x14ac:dyDescent="0.2">
      <c r="A3" s="14"/>
      <c r="B3" s="36" t="s">
        <v>464</v>
      </c>
      <c r="C3" s="15"/>
      <c r="D3" s="16"/>
    </row>
    <row r="4" spans="1:6" ht="76.5" x14ac:dyDescent="0.2">
      <c r="A4" s="46" t="s">
        <v>0</v>
      </c>
      <c r="B4" s="47" t="s">
        <v>7</v>
      </c>
      <c r="C4" s="48" t="s">
        <v>5</v>
      </c>
      <c r="D4" s="48" t="s">
        <v>6</v>
      </c>
      <c r="E4" s="49" t="s">
        <v>9</v>
      </c>
      <c r="F4" s="49" t="s">
        <v>10</v>
      </c>
    </row>
    <row r="5" spans="1:6" s="380" customFormat="1" x14ac:dyDescent="0.2">
      <c r="A5" s="41"/>
      <c r="B5" s="37"/>
      <c r="C5" s="20"/>
      <c r="D5" s="21"/>
      <c r="E5" s="22"/>
      <c r="F5" s="20"/>
    </row>
    <row r="6" spans="1:6" s="380" customFormat="1" x14ac:dyDescent="0.2">
      <c r="A6" s="42">
        <f>COUNT($A$5:A5)+1</f>
        <v>1</v>
      </c>
      <c r="B6" s="25" t="s">
        <v>26</v>
      </c>
      <c r="C6" s="24"/>
      <c r="D6" s="9"/>
      <c r="E6" s="23"/>
      <c r="F6" s="23"/>
    </row>
    <row r="7" spans="1:6" s="380" customFormat="1" ht="331.5" x14ac:dyDescent="0.2">
      <c r="A7" s="42"/>
      <c r="B7" s="44" t="s">
        <v>37</v>
      </c>
      <c r="C7" s="24"/>
      <c r="D7" s="9"/>
      <c r="E7" s="23"/>
      <c r="F7" s="23"/>
    </row>
    <row r="8" spans="1:6" s="380" customFormat="1" x14ac:dyDescent="0.2">
      <c r="A8" s="381"/>
      <c r="B8" s="382" t="s">
        <v>38</v>
      </c>
      <c r="C8" s="383"/>
      <c r="D8" s="383"/>
      <c r="E8" s="384"/>
      <c r="F8" s="384"/>
    </row>
    <row r="9" spans="1:6" s="380" customFormat="1" x14ac:dyDescent="0.2">
      <c r="A9" s="381"/>
      <c r="B9" s="382" t="s">
        <v>29</v>
      </c>
      <c r="C9" s="383"/>
      <c r="D9" s="383"/>
      <c r="E9" s="384"/>
      <c r="F9" s="384"/>
    </row>
    <row r="10" spans="1:6" s="380" customFormat="1" ht="14.25" x14ac:dyDescent="0.2">
      <c r="A10" s="42"/>
      <c r="B10" s="26" t="s">
        <v>566</v>
      </c>
      <c r="C10" s="32">
        <v>32</v>
      </c>
      <c r="D10" s="9" t="s">
        <v>8</v>
      </c>
      <c r="E10" s="31"/>
      <c r="F10" s="23">
        <f t="shared" ref="F10" si="0">C10*E10</f>
        <v>0</v>
      </c>
    </row>
    <row r="11" spans="1:6" s="380" customFormat="1" x14ac:dyDescent="0.2">
      <c r="A11" s="43"/>
      <c r="B11" s="38"/>
      <c r="C11" s="33"/>
      <c r="D11" s="34"/>
      <c r="E11" s="35"/>
      <c r="F11" s="35"/>
    </row>
    <row r="12" spans="1:6" s="380" customFormat="1" x14ac:dyDescent="0.2">
      <c r="A12" s="41"/>
      <c r="B12" s="37"/>
      <c r="C12" s="20"/>
      <c r="D12" s="21"/>
      <c r="E12" s="22"/>
      <c r="F12" s="20"/>
    </row>
    <row r="13" spans="1:6" s="380" customFormat="1" x14ac:dyDescent="0.2">
      <c r="A13" s="42">
        <f>COUNT($A$5:A12)+1</f>
        <v>2</v>
      </c>
      <c r="B13" s="25" t="s">
        <v>466</v>
      </c>
      <c r="C13" s="24"/>
      <c r="D13" s="9"/>
      <c r="E13" s="23"/>
      <c r="F13" s="23"/>
    </row>
    <row r="14" spans="1:6" s="380" customFormat="1" ht="63.75" x14ac:dyDescent="0.2">
      <c r="A14" s="42"/>
      <c r="B14" s="44" t="s">
        <v>467</v>
      </c>
      <c r="C14" s="24"/>
      <c r="D14" s="9"/>
      <c r="E14" s="23"/>
      <c r="F14" s="23"/>
    </row>
    <row r="15" spans="1:6" s="380" customFormat="1" x14ac:dyDescent="0.2">
      <c r="A15" s="381"/>
      <c r="B15" s="382" t="s">
        <v>38</v>
      </c>
      <c r="C15" s="383"/>
      <c r="D15" s="383"/>
      <c r="E15" s="385"/>
      <c r="F15" s="385"/>
    </row>
    <row r="16" spans="1:6" s="380" customFormat="1" x14ac:dyDescent="0.2">
      <c r="A16" s="381"/>
      <c r="B16" s="386" t="s">
        <v>31</v>
      </c>
      <c r="C16" s="383"/>
      <c r="D16" s="383"/>
      <c r="E16" s="385"/>
      <c r="F16" s="385"/>
    </row>
    <row r="17" spans="1:6" s="380" customFormat="1" x14ac:dyDescent="0.2">
      <c r="A17" s="381"/>
      <c r="B17" s="382" t="s">
        <v>29</v>
      </c>
      <c r="C17" s="383"/>
      <c r="D17" s="383"/>
      <c r="E17" s="385"/>
      <c r="F17" s="385"/>
    </row>
    <row r="18" spans="1:6" s="380" customFormat="1" x14ac:dyDescent="0.2">
      <c r="A18" s="42"/>
      <c r="B18" s="26" t="s">
        <v>565</v>
      </c>
      <c r="C18" s="32">
        <v>10</v>
      </c>
      <c r="D18" s="9" t="s">
        <v>1</v>
      </c>
      <c r="E18" s="31"/>
      <c r="F18" s="23">
        <f t="shared" ref="F18" si="1">C18*E18</f>
        <v>0</v>
      </c>
    </row>
    <row r="19" spans="1:6" s="380" customFormat="1" x14ac:dyDescent="0.2">
      <c r="A19" s="43"/>
      <c r="B19" s="38"/>
      <c r="C19" s="33"/>
      <c r="D19" s="34"/>
      <c r="E19" s="35"/>
      <c r="F19" s="35"/>
    </row>
    <row r="20" spans="1:6" s="380" customFormat="1" x14ac:dyDescent="0.2">
      <c r="A20" s="41"/>
      <c r="B20" s="37"/>
      <c r="C20" s="20"/>
      <c r="D20" s="21"/>
      <c r="E20" s="22"/>
      <c r="F20" s="20"/>
    </row>
    <row r="21" spans="1:6" s="380" customFormat="1" x14ac:dyDescent="0.2">
      <c r="A21" s="42">
        <f>COUNT($A$5:A20)+1</f>
        <v>3</v>
      </c>
      <c r="B21" s="25" t="s">
        <v>34</v>
      </c>
      <c r="C21" s="24"/>
      <c r="D21" s="9"/>
      <c r="E21" s="23"/>
      <c r="F21" s="23"/>
    </row>
    <row r="22" spans="1:6" s="380" customFormat="1" ht="51" x14ac:dyDescent="0.2">
      <c r="A22" s="42"/>
      <c r="B22" s="44" t="s">
        <v>105</v>
      </c>
      <c r="C22" s="24"/>
      <c r="D22" s="9"/>
      <c r="E22" s="23"/>
      <c r="F22" s="23"/>
    </row>
    <row r="23" spans="1:6" s="380" customFormat="1" x14ac:dyDescent="0.2">
      <c r="A23" s="394"/>
      <c r="B23" s="382" t="s">
        <v>29</v>
      </c>
      <c r="C23" s="383"/>
      <c r="D23" s="383"/>
      <c r="E23" s="385"/>
      <c r="F23" s="385"/>
    </row>
    <row r="24" spans="1:6" s="380" customFormat="1" x14ac:dyDescent="0.2">
      <c r="A24" s="42"/>
      <c r="B24" s="26" t="s">
        <v>563</v>
      </c>
      <c r="C24" s="32">
        <v>4</v>
      </c>
      <c r="D24" s="9" t="s">
        <v>1</v>
      </c>
      <c r="E24" s="31"/>
      <c r="F24" s="23">
        <f t="shared" ref="F24" si="2">C24*E24</f>
        <v>0</v>
      </c>
    </row>
    <row r="25" spans="1:6" s="380" customFormat="1" x14ac:dyDescent="0.2">
      <c r="A25" s="43"/>
      <c r="B25" s="38"/>
      <c r="C25" s="33"/>
      <c r="D25" s="34"/>
      <c r="E25" s="35"/>
      <c r="F25" s="35"/>
    </row>
    <row r="26" spans="1:6" s="380" customFormat="1" x14ac:dyDescent="0.2">
      <c r="A26" s="41"/>
      <c r="B26" s="37"/>
      <c r="C26" s="20"/>
      <c r="D26" s="21"/>
      <c r="E26" s="22"/>
      <c r="F26" s="20"/>
    </row>
    <row r="27" spans="1:6" s="380" customFormat="1" x14ac:dyDescent="0.2">
      <c r="A27" s="42">
        <f>COUNT($A$5:A26)+1</f>
        <v>4</v>
      </c>
      <c r="B27" s="25" t="s">
        <v>35</v>
      </c>
      <c r="C27" s="24"/>
      <c r="D27" s="9"/>
      <c r="E27" s="23"/>
      <c r="F27" s="23"/>
    </row>
    <row r="28" spans="1:6" s="380" customFormat="1" ht="51" x14ac:dyDescent="0.2">
      <c r="A28" s="42"/>
      <c r="B28" s="44" t="s">
        <v>41</v>
      </c>
      <c r="C28" s="24"/>
      <c r="D28" s="9"/>
      <c r="E28" s="23"/>
      <c r="F28" s="23"/>
    </row>
    <row r="29" spans="1:6" s="380" customFormat="1" x14ac:dyDescent="0.2">
      <c r="A29" s="394"/>
      <c r="B29" s="382" t="s">
        <v>29</v>
      </c>
      <c r="C29" s="383"/>
      <c r="D29" s="383"/>
      <c r="E29" s="385"/>
      <c r="F29" s="385"/>
    </row>
    <row r="30" spans="1:6" s="380" customFormat="1" x14ac:dyDescent="0.2">
      <c r="A30" s="42"/>
      <c r="B30" s="26" t="s">
        <v>564</v>
      </c>
      <c r="C30" s="32">
        <v>4</v>
      </c>
      <c r="D30" s="9" t="s">
        <v>1</v>
      </c>
      <c r="E30" s="31"/>
      <c r="F30" s="23">
        <f t="shared" ref="F30" si="3">C30*E30</f>
        <v>0</v>
      </c>
    </row>
    <row r="31" spans="1:6" s="380" customFormat="1" x14ac:dyDescent="0.2">
      <c r="A31" s="43"/>
      <c r="B31" s="38"/>
      <c r="C31" s="33"/>
      <c r="D31" s="34"/>
      <c r="E31" s="35"/>
      <c r="F31" s="35"/>
    </row>
    <row r="32" spans="1:6" s="380" customFormat="1" x14ac:dyDescent="0.2">
      <c r="A32" s="41"/>
      <c r="B32" s="37"/>
      <c r="C32" s="20"/>
      <c r="D32" s="21"/>
      <c r="E32" s="22"/>
      <c r="F32" s="20"/>
    </row>
    <row r="33" spans="1:6" s="380" customFormat="1" x14ac:dyDescent="0.2">
      <c r="A33" s="42">
        <f>COUNT($A$5:A32)+1</f>
        <v>5</v>
      </c>
      <c r="B33" s="25" t="s">
        <v>36</v>
      </c>
      <c r="C33" s="24"/>
      <c r="D33" s="9"/>
      <c r="E33" s="23"/>
      <c r="F33" s="23"/>
    </row>
    <row r="34" spans="1:6" s="380" customFormat="1" ht="76.5" x14ac:dyDescent="0.2">
      <c r="A34" s="42"/>
      <c r="B34" s="44" t="s">
        <v>43</v>
      </c>
      <c r="C34" s="24"/>
      <c r="D34" s="9"/>
      <c r="E34" s="23"/>
      <c r="F34" s="23"/>
    </row>
    <row r="35" spans="1:6" s="380" customFormat="1" x14ac:dyDescent="0.2">
      <c r="A35" s="394"/>
      <c r="B35" s="382" t="s">
        <v>29</v>
      </c>
      <c r="C35" s="383"/>
      <c r="D35" s="383"/>
      <c r="E35" s="385"/>
      <c r="F35" s="385"/>
    </row>
    <row r="36" spans="1:6" s="380" customFormat="1" x14ac:dyDescent="0.2">
      <c r="A36" s="42"/>
      <c r="B36" s="26" t="s">
        <v>563</v>
      </c>
      <c r="C36" s="32">
        <v>24</v>
      </c>
      <c r="D36" s="9" t="s">
        <v>1</v>
      </c>
      <c r="E36" s="31"/>
      <c r="F36" s="23">
        <f t="shared" ref="F36" si="4">C36*E36</f>
        <v>0</v>
      </c>
    </row>
    <row r="37" spans="1:6" s="380" customFormat="1" x14ac:dyDescent="0.2">
      <c r="A37" s="43"/>
      <c r="B37" s="38"/>
      <c r="C37" s="33"/>
      <c r="D37" s="34"/>
      <c r="E37" s="35"/>
      <c r="F37" s="35"/>
    </row>
    <row r="38" spans="1:6" s="380" customFormat="1" x14ac:dyDescent="0.2">
      <c r="A38" s="41"/>
      <c r="B38" s="37"/>
      <c r="C38" s="20"/>
      <c r="D38" s="21"/>
      <c r="E38" s="22"/>
      <c r="F38" s="20"/>
    </row>
    <row r="39" spans="1:6" s="380" customFormat="1" x14ac:dyDescent="0.2">
      <c r="A39" s="42">
        <f>COUNT($A$5:A38)+1</f>
        <v>6</v>
      </c>
      <c r="B39" s="25" t="s">
        <v>44</v>
      </c>
      <c r="C39" s="24"/>
      <c r="D39" s="9"/>
      <c r="E39" s="23"/>
      <c r="F39" s="23"/>
    </row>
    <row r="40" spans="1:6" s="380" customFormat="1" ht="38.25" x14ac:dyDescent="0.2">
      <c r="A40" s="42"/>
      <c r="B40" s="44" t="s">
        <v>45</v>
      </c>
      <c r="C40" s="24"/>
      <c r="D40" s="9"/>
      <c r="E40" s="23"/>
      <c r="F40" s="23"/>
    </row>
    <row r="41" spans="1:6" s="380" customFormat="1" x14ac:dyDescent="0.2">
      <c r="A41" s="394"/>
      <c r="B41" s="382" t="s">
        <v>29</v>
      </c>
      <c r="C41" s="383"/>
      <c r="D41" s="383"/>
      <c r="E41" s="385"/>
      <c r="F41" s="385"/>
    </row>
    <row r="42" spans="1:6" s="380" customFormat="1" ht="14.25" x14ac:dyDescent="0.2">
      <c r="A42" s="42"/>
      <c r="B42" s="26" t="s">
        <v>46</v>
      </c>
      <c r="C42" s="32">
        <v>18</v>
      </c>
      <c r="D42" s="9" t="s">
        <v>13</v>
      </c>
      <c r="E42" s="31"/>
      <c r="F42" s="23">
        <f>C42*E42</f>
        <v>0</v>
      </c>
    </row>
    <row r="43" spans="1:6" s="380" customFormat="1" x14ac:dyDescent="0.2">
      <c r="A43" s="43"/>
      <c r="B43" s="38"/>
      <c r="C43" s="33"/>
      <c r="D43" s="34"/>
      <c r="E43" s="35"/>
      <c r="F43" s="35"/>
    </row>
    <row r="44" spans="1:6" s="395" customFormat="1" x14ac:dyDescent="0.2">
      <c r="A44" s="50"/>
      <c r="B44" s="37"/>
      <c r="C44" s="20"/>
      <c r="D44" s="21"/>
      <c r="E44" s="22"/>
      <c r="F44" s="20"/>
    </row>
    <row r="45" spans="1:6" s="387" customFormat="1" x14ac:dyDescent="0.2">
      <c r="A45" s="42">
        <f>COUNT($A$4:A44)+1</f>
        <v>7</v>
      </c>
      <c r="B45" s="25" t="s">
        <v>479</v>
      </c>
      <c r="C45" s="24"/>
      <c r="D45" s="9"/>
      <c r="E45" s="23"/>
      <c r="F45" s="23"/>
    </row>
    <row r="46" spans="1:6" s="387" customFormat="1" ht="89.25" x14ac:dyDescent="0.2">
      <c r="A46" s="42"/>
      <c r="B46" s="44" t="s">
        <v>480</v>
      </c>
      <c r="C46" s="24"/>
      <c r="D46" s="9"/>
      <c r="E46" s="23"/>
      <c r="F46" s="23"/>
    </row>
    <row r="47" spans="1:6" s="387" customFormat="1" x14ac:dyDescent="0.2">
      <c r="A47" s="42"/>
      <c r="B47" s="26" t="s">
        <v>569</v>
      </c>
    </row>
    <row r="48" spans="1:6" s="387" customFormat="1" x14ac:dyDescent="0.2">
      <c r="A48" s="42"/>
      <c r="B48" s="25" t="s">
        <v>482</v>
      </c>
      <c r="C48" s="32">
        <v>1</v>
      </c>
      <c r="D48" s="9" t="s">
        <v>23</v>
      </c>
      <c r="E48" s="31"/>
      <c r="F48" s="23">
        <f>C48*E48</f>
        <v>0</v>
      </c>
    </row>
    <row r="49" spans="1:6" s="387" customFormat="1" x14ac:dyDescent="0.2">
      <c r="A49" s="43"/>
      <c r="B49" s="38"/>
      <c r="C49" s="33"/>
      <c r="D49" s="34"/>
      <c r="E49" s="35"/>
      <c r="F49" s="35"/>
    </row>
    <row r="50" spans="1:6" s="395" customFormat="1" x14ac:dyDescent="0.2">
      <c r="A50" s="41"/>
      <c r="B50" s="37"/>
      <c r="C50" s="20"/>
      <c r="D50" s="21"/>
      <c r="E50" s="22"/>
      <c r="F50" s="20"/>
    </row>
    <row r="51" spans="1:6" s="380" customFormat="1" x14ac:dyDescent="0.2">
      <c r="A51" s="42">
        <f>COUNT($A$4:A50)+1</f>
        <v>8</v>
      </c>
      <c r="B51" s="25" t="s">
        <v>47</v>
      </c>
      <c r="C51" s="24"/>
      <c r="D51" s="9"/>
      <c r="E51" s="23"/>
      <c r="F51" s="23"/>
    </row>
    <row r="52" spans="1:6" s="380" customFormat="1" ht="25.5" x14ac:dyDescent="0.2">
      <c r="A52" s="42"/>
      <c r="B52" s="44" t="s">
        <v>48</v>
      </c>
      <c r="C52" s="24"/>
      <c r="D52" s="9"/>
      <c r="E52" s="23"/>
      <c r="F52" s="23"/>
    </row>
    <row r="53" spans="1:6" s="380" customFormat="1" x14ac:dyDescent="0.2">
      <c r="A53" s="42"/>
      <c r="B53" s="26" t="s">
        <v>33</v>
      </c>
      <c r="C53" s="32">
        <v>1</v>
      </c>
      <c r="D53" s="9" t="s">
        <v>1</v>
      </c>
      <c r="E53" s="31"/>
      <c r="F53" s="23">
        <f>C53*E53</f>
        <v>0</v>
      </c>
    </row>
    <row r="54" spans="1:6" s="380" customFormat="1" x14ac:dyDescent="0.2">
      <c r="A54" s="43"/>
      <c r="B54" s="38"/>
      <c r="C54" s="33"/>
      <c r="D54" s="34"/>
      <c r="E54" s="35"/>
      <c r="F54" s="35"/>
    </row>
    <row r="55" spans="1:6" s="380" customFormat="1" x14ac:dyDescent="0.2">
      <c r="A55" s="41"/>
      <c r="B55" s="37"/>
      <c r="C55" s="20"/>
      <c r="D55" s="21"/>
      <c r="E55" s="22"/>
      <c r="F55" s="20"/>
    </row>
    <row r="56" spans="1:6" s="380" customFormat="1" x14ac:dyDescent="0.2">
      <c r="A56" s="42">
        <f>COUNT($A$5:A55)+1</f>
        <v>9</v>
      </c>
      <c r="B56" s="25" t="s">
        <v>49</v>
      </c>
      <c r="C56" s="24"/>
      <c r="D56" s="9"/>
      <c r="E56" s="23"/>
      <c r="F56" s="23"/>
    </row>
    <row r="57" spans="1:6" s="380" customFormat="1" ht="76.5" x14ac:dyDescent="0.2">
      <c r="A57" s="42"/>
      <c r="B57" s="44" t="s">
        <v>50</v>
      </c>
      <c r="C57" s="24"/>
      <c r="D57" s="9"/>
      <c r="E57" s="23"/>
      <c r="F57" s="23"/>
    </row>
    <row r="58" spans="1:6" s="380" customFormat="1" x14ac:dyDescent="0.2">
      <c r="A58" s="42"/>
      <c r="B58" s="26"/>
      <c r="C58" s="32">
        <v>1</v>
      </c>
      <c r="D58" s="9" t="s">
        <v>1</v>
      </c>
      <c r="E58" s="31"/>
      <c r="F58" s="23">
        <f>C58*E58</f>
        <v>0</v>
      </c>
    </row>
    <row r="59" spans="1:6" s="380" customFormat="1" x14ac:dyDescent="0.2">
      <c r="A59" s="43"/>
      <c r="B59" s="38"/>
      <c r="C59" s="33"/>
      <c r="D59" s="34"/>
      <c r="E59" s="35"/>
      <c r="F59" s="35"/>
    </row>
    <row r="60" spans="1:6" s="380" customFormat="1" x14ac:dyDescent="0.2">
      <c r="A60" s="41"/>
      <c r="B60" s="37"/>
      <c r="C60" s="20"/>
      <c r="D60" s="21"/>
      <c r="E60" s="22"/>
      <c r="F60" s="20"/>
    </row>
    <row r="61" spans="1:6" s="380" customFormat="1" x14ac:dyDescent="0.2">
      <c r="A61" s="42">
        <f>COUNT($A$4:A60)+1</f>
        <v>10</v>
      </c>
      <c r="B61" s="25" t="s">
        <v>51</v>
      </c>
      <c r="C61" s="24"/>
      <c r="D61" s="9"/>
      <c r="E61" s="23"/>
      <c r="F61" s="23"/>
    </row>
    <row r="62" spans="1:6" s="380" customFormat="1" ht="51" x14ac:dyDescent="0.2">
      <c r="A62" s="42"/>
      <c r="B62" s="44" t="s">
        <v>570</v>
      </c>
      <c r="C62" s="24"/>
      <c r="D62" s="9"/>
      <c r="E62" s="23"/>
      <c r="F62" s="23"/>
    </row>
    <row r="63" spans="1:6" s="380" customFormat="1" ht="14.25" x14ac:dyDescent="0.2">
      <c r="A63" s="42"/>
      <c r="B63" s="26" t="s">
        <v>484</v>
      </c>
      <c r="C63" s="32">
        <v>16</v>
      </c>
      <c r="D63" s="9" t="s">
        <v>13</v>
      </c>
      <c r="E63" s="31"/>
      <c r="F63" s="23">
        <f t="shared" ref="F63:F64" si="5">C63*E63</f>
        <v>0</v>
      </c>
    </row>
    <row r="64" spans="1:6" s="380" customFormat="1" ht="14.25" x14ac:dyDescent="0.2">
      <c r="A64" s="42"/>
      <c r="B64" s="26" t="s">
        <v>52</v>
      </c>
      <c r="C64" s="32">
        <v>2</v>
      </c>
      <c r="D64" s="9" t="s">
        <v>13</v>
      </c>
      <c r="E64" s="31"/>
      <c r="F64" s="23">
        <f t="shared" si="5"/>
        <v>0</v>
      </c>
    </row>
    <row r="65" spans="1:6" s="380" customFormat="1" ht="14.25" x14ac:dyDescent="0.2">
      <c r="A65" s="42"/>
      <c r="B65" s="26" t="s">
        <v>485</v>
      </c>
      <c r="C65" s="32">
        <v>19</v>
      </c>
      <c r="D65" s="9" t="s">
        <v>13</v>
      </c>
      <c r="E65" s="31"/>
      <c r="F65" s="23">
        <f>C65*E65</f>
        <v>0</v>
      </c>
    </row>
    <row r="66" spans="1:6" s="380" customFormat="1" x14ac:dyDescent="0.2">
      <c r="A66" s="43"/>
      <c r="B66" s="38"/>
      <c r="C66" s="33"/>
      <c r="D66" s="34"/>
      <c r="E66" s="35"/>
      <c r="F66" s="35"/>
    </row>
    <row r="67" spans="1:6" s="380" customFormat="1" x14ac:dyDescent="0.2">
      <c r="A67" s="41"/>
      <c r="B67" s="37"/>
      <c r="C67" s="20"/>
      <c r="D67" s="21"/>
      <c r="E67" s="22"/>
      <c r="F67" s="20"/>
    </row>
    <row r="68" spans="1:6" s="380" customFormat="1" x14ac:dyDescent="0.2">
      <c r="A68" s="42">
        <f>COUNT($A$4:A67)+1</f>
        <v>11</v>
      </c>
      <c r="B68" s="25" t="s">
        <v>486</v>
      </c>
      <c r="C68" s="24"/>
      <c r="D68" s="9"/>
      <c r="E68" s="23"/>
      <c r="F68" s="23"/>
    </row>
    <row r="69" spans="1:6" s="380" customFormat="1" ht="38.25" x14ac:dyDescent="0.2">
      <c r="A69" s="42"/>
      <c r="B69" s="44" t="s">
        <v>487</v>
      </c>
      <c r="C69" s="24"/>
      <c r="D69" s="9"/>
      <c r="E69" s="23"/>
      <c r="F69" s="23"/>
    </row>
    <row r="70" spans="1:6" s="380" customFormat="1" ht="14.25" x14ac:dyDescent="0.2">
      <c r="A70" s="42"/>
      <c r="B70" s="26"/>
      <c r="C70" s="32">
        <v>2</v>
      </c>
      <c r="D70" s="9" t="s">
        <v>13</v>
      </c>
      <c r="E70" s="31"/>
      <c r="F70" s="23">
        <f>C70*E70</f>
        <v>0</v>
      </c>
    </row>
    <row r="71" spans="1:6" s="380" customFormat="1" x14ac:dyDescent="0.2">
      <c r="A71" s="43"/>
      <c r="B71" s="38"/>
      <c r="C71" s="33"/>
      <c r="D71" s="34"/>
      <c r="E71" s="35"/>
      <c r="F71" s="35"/>
    </row>
    <row r="72" spans="1:6" s="380" customFormat="1" x14ac:dyDescent="0.2">
      <c r="A72" s="41"/>
      <c r="B72" s="37"/>
      <c r="C72" s="20"/>
      <c r="D72" s="21"/>
      <c r="E72" s="22"/>
      <c r="F72" s="20"/>
    </row>
    <row r="73" spans="1:6" s="380" customFormat="1" x14ac:dyDescent="0.2">
      <c r="A73" s="42">
        <f>COUNT($A$4:A72)+1</f>
        <v>12</v>
      </c>
      <c r="B73" s="25" t="s">
        <v>53</v>
      </c>
      <c r="C73" s="24"/>
      <c r="D73" s="9"/>
      <c r="E73" s="23"/>
      <c r="F73" s="23"/>
    </row>
    <row r="74" spans="1:6" s="380" customFormat="1" ht="38.25" x14ac:dyDescent="0.2">
      <c r="A74" s="42"/>
      <c r="B74" s="44" t="s">
        <v>54</v>
      </c>
      <c r="C74" s="24"/>
      <c r="D74" s="9"/>
      <c r="E74" s="23"/>
      <c r="F74" s="23"/>
    </row>
    <row r="75" spans="1:6" s="387" customFormat="1" x14ac:dyDescent="0.2">
      <c r="A75" s="42"/>
      <c r="B75" s="26" t="s">
        <v>571</v>
      </c>
      <c r="C75" s="32">
        <v>2</v>
      </c>
      <c r="D75" s="9" t="s">
        <v>15</v>
      </c>
      <c r="E75" s="31"/>
      <c r="F75" s="23">
        <f>C75*E75</f>
        <v>0</v>
      </c>
    </row>
    <row r="76" spans="1:6" s="387" customFormat="1" x14ac:dyDescent="0.2">
      <c r="A76" s="42"/>
      <c r="B76" s="26" t="s">
        <v>488</v>
      </c>
      <c r="C76" s="32">
        <v>19</v>
      </c>
      <c r="D76" s="9" t="s">
        <v>15</v>
      </c>
      <c r="E76" s="31"/>
      <c r="F76" s="23">
        <f>C76*E76</f>
        <v>0</v>
      </c>
    </row>
    <row r="77" spans="1:6" s="380" customFormat="1" x14ac:dyDescent="0.2">
      <c r="A77" s="43"/>
      <c r="B77" s="38"/>
      <c r="C77" s="33"/>
      <c r="D77" s="34"/>
      <c r="E77" s="35"/>
      <c r="F77" s="35"/>
    </row>
    <row r="78" spans="1:6" s="380" customFormat="1" x14ac:dyDescent="0.2">
      <c r="A78" s="50"/>
      <c r="B78" s="37"/>
      <c r="C78" s="20"/>
      <c r="D78" s="21"/>
      <c r="E78" s="22"/>
      <c r="F78" s="20"/>
    </row>
    <row r="79" spans="1:6" s="380" customFormat="1" x14ac:dyDescent="0.2">
      <c r="A79" s="42">
        <f>COUNT($A$4:A77)+1</f>
        <v>13</v>
      </c>
      <c r="B79" s="25" t="s">
        <v>489</v>
      </c>
      <c r="C79" s="24"/>
      <c r="D79" s="9"/>
      <c r="E79" s="23"/>
      <c r="F79" s="23"/>
    </row>
    <row r="80" spans="1:6" s="380" customFormat="1" ht="204" x14ac:dyDescent="0.2">
      <c r="A80" s="42"/>
      <c r="B80" s="26" t="s">
        <v>572</v>
      </c>
      <c r="C80" s="32"/>
      <c r="D80" s="9"/>
      <c r="E80" s="23"/>
      <c r="F80" s="23"/>
    </row>
    <row r="81" spans="1:6" s="380" customFormat="1" x14ac:dyDescent="0.2">
      <c r="A81" s="424"/>
      <c r="B81" s="397" t="s">
        <v>535</v>
      </c>
      <c r="C81" s="398"/>
      <c r="D81" s="399"/>
      <c r="E81" s="400"/>
      <c r="F81" s="400"/>
    </row>
    <row r="82" spans="1:6" s="380" customFormat="1" x14ac:dyDescent="0.2">
      <c r="A82" s="42"/>
      <c r="B82" s="26" t="s">
        <v>573</v>
      </c>
      <c r="C82" s="32">
        <v>1</v>
      </c>
      <c r="D82" s="9" t="s">
        <v>1</v>
      </c>
      <c r="E82" s="31"/>
      <c r="F82" s="23">
        <f t="shared" ref="F82:F83" si="6">C82*E82</f>
        <v>0</v>
      </c>
    </row>
    <row r="83" spans="1:6" s="380" customFormat="1" x14ac:dyDescent="0.2">
      <c r="A83" s="42"/>
      <c r="B83" s="26" t="s">
        <v>492</v>
      </c>
      <c r="C83" s="32">
        <v>1</v>
      </c>
      <c r="D83" s="9" t="s">
        <v>1</v>
      </c>
      <c r="E83" s="31"/>
      <c r="F83" s="23">
        <f t="shared" si="6"/>
        <v>0</v>
      </c>
    </row>
    <row r="84" spans="1:6" s="296" customFormat="1" x14ac:dyDescent="0.2">
      <c r="A84" s="43"/>
      <c r="B84" s="38"/>
      <c r="C84" s="33"/>
      <c r="D84" s="34"/>
      <c r="E84" s="35"/>
      <c r="F84" s="35"/>
    </row>
    <row r="85" spans="1:6" s="380" customFormat="1" x14ac:dyDescent="0.2">
      <c r="A85" s="41"/>
      <c r="B85" s="37"/>
      <c r="C85" s="20"/>
      <c r="D85" s="21"/>
      <c r="E85" s="22"/>
      <c r="F85" s="20"/>
    </row>
    <row r="86" spans="1:6" s="380" customFormat="1" x14ac:dyDescent="0.2">
      <c r="A86" s="42">
        <f>COUNT($A$5:A85)+1</f>
        <v>14</v>
      </c>
      <c r="B86" s="25" t="s">
        <v>56</v>
      </c>
      <c r="C86" s="24"/>
      <c r="D86" s="9"/>
      <c r="E86" s="23"/>
      <c r="F86" s="23"/>
    </row>
    <row r="87" spans="1:6" s="380" customFormat="1" ht="38.25" x14ac:dyDescent="0.2">
      <c r="A87" s="42"/>
      <c r="B87" s="26" t="s">
        <v>57</v>
      </c>
      <c r="C87" s="32"/>
      <c r="D87" s="9"/>
      <c r="E87" s="23"/>
      <c r="F87" s="23"/>
    </row>
    <row r="88" spans="1:6" s="380" customFormat="1" x14ac:dyDescent="0.2">
      <c r="A88" s="381"/>
      <c r="B88" s="382" t="s">
        <v>29</v>
      </c>
      <c r="C88" s="383"/>
      <c r="D88" s="383"/>
      <c r="E88" s="385"/>
      <c r="F88" s="385"/>
    </row>
    <row r="89" spans="1:6" s="380" customFormat="1" ht="14.25" x14ac:dyDescent="0.2">
      <c r="A89" s="42"/>
      <c r="B89" s="26" t="s">
        <v>497</v>
      </c>
      <c r="C89" s="32">
        <v>2</v>
      </c>
      <c r="D89" s="9" t="s">
        <v>8</v>
      </c>
      <c r="E89" s="31"/>
      <c r="F89" s="23">
        <f t="shared" ref="F89" si="7">C89*E89</f>
        <v>0</v>
      </c>
    </row>
    <row r="90" spans="1:6" s="380" customFormat="1" x14ac:dyDescent="0.2">
      <c r="A90" s="43"/>
      <c r="B90" s="38"/>
      <c r="C90" s="33"/>
      <c r="D90" s="34"/>
      <c r="E90" s="35"/>
      <c r="F90" s="35"/>
    </row>
    <row r="91" spans="1:6" s="387" customFormat="1" x14ac:dyDescent="0.2">
      <c r="A91" s="50"/>
      <c r="B91" s="51"/>
      <c r="C91" s="52"/>
      <c r="D91" s="53"/>
      <c r="E91" s="54"/>
      <c r="F91" s="52"/>
    </row>
    <row r="92" spans="1:6" s="380" customFormat="1" x14ac:dyDescent="0.2">
      <c r="A92" s="42">
        <f>COUNT($A$5:A91)+1</f>
        <v>15</v>
      </c>
      <c r="B92" s="25" t="s">
        <v>64</v>
      </c>
      <c r="C92" s="24"/>
      <c r="D92" s="9"/>
      <c r="E92" s="23"/>
      <c r="F92" s="23"/>
    </row>
    <row r="93" spans="1:6" s="380" customFormat="1" ht="38.25" x14ac:dyDescent="0.2">
      <c r="A93" s="42"/>
      <c r="B93" s="26" t="s">
        <v>65</v>
      </c>
      <c r="C93" s="32"/>
      <c r="D93" s="9"/>
      <c r="E93" s="23"/>
      <c r="F93" s="23"/>
    </row>
    <row r="94" spans="1:6" s="380" customFormat="1" x14ac:dyDescent="0.2">
      <c r="A94" s="393"/>
      <c r="B94" s="382" t="s">
        <v>33</v>
      </c>
      <c r="C94" s="383"/>
      <c r="D94" s="383"/>
      <c r="E94" s="385"/>
      <c r="F94" s="385"/>
    </row>
    <row r="95" spans="1:6" s="380" customFormat="1" x14ac:dyDescent="0.2">
      <c r="A95" s="42"/>
      <c r="B95" s="26" t="s">
        <v>574</v>
      </c>
      <c r="C95" s="32">
        <v>2</v>
      </c>
      <c r="D95" s="9" t="s">
        <v>1</v>
      </c>
      <c r="E95" s="31"/>
      <c r="F95" s="23">
        <f t="shared" ref="F95:F96" si="8">C95*E95</f>
        <v>0</v>
      </c>
    </row>
    <row r="96" spans="1:6" s="380" customFormat="1" x14ac:dyDescent="0.2">
      <c r="A96" s="42"/>
      <c r="B96" s="26" t="s">
        <v>575</v>
      </c>
      <c r="C96" s="32">
        <v>4</v>
      </c>
      <c r="D96" s="9" t="s">
        <v>1</v>
      </c>
      <c r="E96" s="31"/>
      <c r="F96" s="23">
        <f t="shared" si="8"/>
        <v>0</v>
      </c>
    </row>
    <row r="97" spans="1:6" s="380" customFormat="1" x14ac:dyDescent="0.2">
      <c r="A97" s="43"/>
      <c r="B97" s="38"/>
      <c r="C97" s="33"/>
      <c r="D97" s="34"/>
      <c r="E97" s="35"/>
      <c r="F97" s="35"/>
    </row>
    <row r="98" spans="1:6" s="380" customFormat="1" x14ac:dyDescent="0.2">
      <c r="A98" s="41"/>
      <c r="B98" s="37"/>
      <c r="C98" s="20"/>
      <c r="D98" s="21"/>
      <c r="E98" s="22"/>
      <c r="F98" s="20"/>
    </row>
    <row r="99" spans="1:6" s="380" customFormat="1" x14ac:dyDescent="0.2">
      <c r="A99" s="42">
        <f>COUNT($A$5:A98)+1</f>
        <v>16</v>
      </c>
      <c r="B99" s="25" t="s">
        <v>507</v>
      </c>
      <c r="C99" s="24"/>
      <c r="D99" s="9"/>
      <c r="E99" s="23"/>
      <c r="F99" s="23"/>
    </row>
    <row r="100" spans="1:6" s="380" customFormat="1" ht="25.5" x14ac:dyDescent="0.2">
      <c r="A100" s="42"/>
      <c r="B100" s="26" t="s">
        <v>508</v>
      </c>
      <c r="C100" s="32"/>
      <c r="D100" s="9"/>
      <c r="E100" s="23"/>
      <c r="F100" s="23"/>
    </row>
    <row r="101" spans="1:6" s="410" customFormat="1" x14ac:dyDescent="0.2">
      <c r="A101" s="381"/>
      <c r="B101" s="408" t="s">
        <v>509</v>
      </c>
      <c r="C101" s="393"/>
      <c r="D101" s="393"/>
      <c r="E101" s="409"/>
      <c r="F101" s="409"/>
    </row>
    <row r="102" spans="1:6" s="410" customFormat="1" x14ac:dyDescent="0.2">
      <c r="A102" s="381"/>
      <c r="B102" s="408" t="s">
        <v>510</v>
      </c>
      <c r="C102" s="393"/>
      <c r="D102" s="393"/>
      <c r="E102" s="409"/>
      <c r="F102" s="409"/>
    </row>
    <row r="103" spans="1:6" s="380" customFormat="1" x14ac:dyDescent="0.2">
      <c r="A103" s="42"/>
      <c r="B103" s="26" t="s">
        <v>576</v>
      </c>
      <c r="C103" s="32">
        <v>1</v>
      </c>
      <c r="D103" s="9" t="s">
        <v>1</v>
      </c>
      <c r="E103" s="31"/>
      <c r="F103" s="23">
        <f t="shared" ref="F103" si="9">C103*E103</f>
        <v>0</v>
      </c>
    </row>
    <row r="104" spans="1:6" s="380" customFormat="1" x14ac:dyDescent="0.2">
      <c r="A104" s="43"/>
      <c r="B104" s="38"/>
      <c r="C104" s="33"/>
      <c r="D104" s="34"/>
      <c r="E104" s="35"/>
      <c r="F104" s="35"/>
    </row>
    <row r="105" spans="1:6" s="380" customFormat="1" x14ac:dyDescent="0.2">
      <c r="A105" s="41"/>
      <c r="B105" s="37"/>
      <c r="C105" s="20"/>
      <c r="D105" s="21"/>
      <c r="E105" s="22"/>
      <c r="F105" s="20"/>
    </row>
    <row r="106" spans="1:6" s="380" customFormat="1" ht="51" x14ac:dyDescent="0.2">
      <c r="A106" s="42">
        <f>COUNT($A$5:A105)+1</f>
        <v>17</v>
      </c>
      <c r="B106" s="25" t="s">
        <v>529</v>
      </c>
      <c r="C106" s="24"/>
      <c r="D106" s="9"/>
      <c r="E106" s="23"/>
      <c r="F106" s="23"/>
    </row>
    <row r="107" spans="1:6" s="380" customFormat="1" x14ac:dyDescent="0.2">
      <c r="A107" s="381"/>
      <c r="B107" s="382" t="s">
        <v>528</v>
      </c>
      <c r="C107" s="412"/>
      <c r="D107" s="383"/>
      <c r="E107" s="385"/>
      <c r="F107" s="385"/>
    </row>
    <row r="108" spans="1:6" s="380" customFormat="1" x14ac:dyDescent="0.2">
      <c r="A108" s="393"/>
      <c r="B108" s="408" t="s">
        <v>510</v>
      </c>
      <c r="C108" s="422"/>
      <c r="D108" s="383"/>
      <c r="E108" s="385"/>
      <c r="F108" s="385"/>
    </row>
    <row r="109" spans="1:6" s="380" customFormat="1" x14ac:dyDescent="0.2">
      <c r="A109" s="393"/>
      <c r="B109" s="423" t="s">
        <v>527</v>
      </c>
      <c r="C109" s="422"/>
      <c r="D109" s="383"/>
      <c r="E109" s="385"/>
      <c r="F109" s="385"/>
    </row>
    <row r="110" spans="1:6" s="380" customFormat="1" x14ac:dyDescent="0.2">
      <c r="A110" s="42"/>
      <c r="B110" s="26" t="s">
        <v>577</v>
      </c>
      <c r="C110" s="32">
        <v>1</v>
      </c>
      <c r="D110" s="9" t="s">
        <v>1</v>
      </c>
      <c r="E110" s="31"/>
      <c r="F110" s="23">
        <f t="shared" ref="F110" si="10">C110*E110</f>
        <v>0</v>
      </c>
    </row>
    <row r="111" spans="1:6" s="380" customFormat="1" x14ac:dyDescent="0.2">
      <c r="A111" s="43"/>
      <c r="B111" s="38"/>
      <c r="C111" s="33"/>
      <c r="D111" s="34"/>
      <c r="E111" s="35"/>
      <c r="F111" s="35"/>
    </row>
    <row r="112" spans="1:6" s="380" customFormat="1" x14ac:dyDescent="0.2">
      <c r="A112" s="41"/>
      <c r="B112" s="37"/>
      <c r="C112" s="20"/>
      <c r="D112" s="21"/>
      <c r="E112" s="22"/>
      <c r="F112" s="20"/>
    </row>
    <row r="113" spans="1:6" s="380" customFormat="1" x14ac:dyDescent="0.2">
      <c r="A113" s="42">
        <f>COUNT($A$4:A112)+1</f>
        <v>18</v>
      </c>
      <c r="B113" s="25" t="s">
        <v>578</v>
      </c>
      <c r="C113" s="24"/>
      <c r="D113" s="9"/>
      <c r="E113" s="23"/>
      <c r="F113" s="23"/>
    </row>
    <row r="114" spans="1:6" s="380" customFormat="1" ht="25.5" x14ac:dyDescent="0.2">
      <c r="A114" s="42"/>
      <c r="B114" s="26" t="s">
        <v>579</v>
      </c>
      <c r="C114" s="32"/>
      <c r="D114" s="9"/>
      <c r="E114" s="23"/>
      <c r="F114" s="23"/>
    </row>
    <row r="115" spans="1:6" s="380" customFormat="1" x14ac:dyDescent="0.2">
      <c r="A115" s="42"/>
      <c r="B115" s="408" t="s">
        <v>510</v>
      </c>
      <c r="C115" s="32"/>
      <c r="D115" s="9"/>
      <c r="E115" s="23"/>
      <c r="F115" s="23"/>
    </row>
    <row r="116" spans="1:6" s="380" customFormat="1" x14ac:dyDescent="0.2">
      <c r="A116" s="42"/>
      <c r="B116" s="26" t="s">
        <v>571</v>
      </c>
      <c r="C116" s="32">
        <v>2</v>
      </c>
      <c r="D116" s="9" t="s">
        <v>1</v>
      </c>
      <c r="E116" s="31"/>
      <c r="F116" s="23">
        <f t="shared" ref="F116" si="11">C116*E116</f>
        <v>0</v>
      </c>
    </row>
    <row r="117" spans="1:6" s="380" customFormat="1" x14ac:dyDescent="0.2">
      <c r="A117" s="43"/>
      <c r="B117" s="38"/>
      <c r="C117" s="33"/>
      <c r="D117" s="34"/>
      <c r="E117" s="35"/>
      <c r="F117" s="35"/>
    </row>
    <row r="118" spans="1:6" s="380" customFormat="1" x14ac:dyDescent="0.2">
      <c r="A118" s="41"/>
      <c r="B118" s="37"/>
      <c r="C118" s="20"/>
      <c r="D118" s="21"/>
      <c r="E118" s="22"/>
      <c r="F118" s="20"/>
    </row>
    <row r="119" spans="1:6" s="380" customFormat="1" x14ac:dyDescent="0.2">
      <c r="A119" s="42">
        <f>COUNT($A$5:A118)+1</f>
        <v>19</v>
      </c>
      <c r="B119" s="25" t="s">
        <v>77</v>
      </c>
      <c r="C119" s="24"/>
      <c r="D119" s="9"/>
      <c r="E119" s="23"/>
      <c r="F119" s="23"/>
    </row>
    <row r="120" spans="1:6" s="380" customFormat="1" x14ac:dyDescent="0.2">
      <c r="A120" s="42"/>
      <c r="B120" s="26" t="s">
        <v>78</v>
      </c>
      <c r="C120" s="32"/>
    </row>
    <row r="121" spans="1:6" s="380" customFormat="1" x14ac:dyDescent="0.2">
      <c r="A121" s="42"/>
      <c r="B121" s="26"/>
      <c r="C121" s="32">
        <v>1</v>
      </c>
      <c r="D121" s="9" t="s">
        <v>1</v>
      </c>
      <c r="E121" s="31"/>
      <c r="F121" s="23">
        <f>C121*E121</f>
        <v>0</v>
      </c>
    </row>
    <row r="122" spans="1:6" s="380" customFormat="1" x14ac:dyDescent="0.2">
      <c r="A122" s="43"/>
      <c r="B122" s="38"/>
      <c r="C122" s="33"/>
      <c r="D122" s="34"/>
      <c r="E122" s="35"/>
      <c r="F122" s="35"/>
    </row>
    <row r="123" spans="1:6" s="380" customFormat="1" x14ac:dyDescent="0.2">
      <c r="A123" s="41"/>
      <c r="B123" s="37"/>
      <c r="C123" s="20"/>
      <c r="D123" s="21"/>
      <c r="E123" s="22"/>
      <c r="F123" s="20"/>
    </row>
    <row r="124" spans="1:6" s="380" customFormat="1" x14ac:dyDescent="0.2">
      <c r="A124" s="42">
        <f>COUNT($A$5:A123)+1</f>
        <v>20</v>
      </c>
      <c r="B124" s="25" t="s">
        <v>79</v>
      </c>
      <c r="C124" s="24"/>
      <c r="D124" s="9"/>
      <c r="E124" s="23"/>
      <c r="F124" s="23"/>
    </row>
    <row r="125" spans="1:6" s="380" customFormat="1" x14ac:dyDescent="0.2">
      <c r="A125" s="42"/>
      <c r="B125" s="26" t="s">
        <v>80</v>
      </c>
      <c r="C125" s="32"/>
      <c r="D125" s="9"/>
      <c r="E125" s="23"/>
      <c r="F125" s="23"/>
    </row>
    <row r="126" spans="1:6" s="380" customFormat="1" x14ac:dyDescent="0.2">
      <c r="A126" s="381"/>
      <c r="B126" s="386"/>
      <c r="C126" s="413">
        <v>1</v>
      </c>
      <c r="D126" s="9" t="s">
        <v>1</v>
      </c>
      <c r="E126" s="31"/>
      <c r="F126" s="23">
        <f>C126*E126</f>
        <v>0</v>
      </c>
    </row>
    <row r="127" spans="1:6" s="380" customFormat="1" x14ac:dyDescent="0.2">
      <c r="A127" s="43"/>
      <c r="B127" s="38"/>
      <c r="C127" s="33"/>
      <c r="D127" s="34"/>
      <c r="E127" s="35"/>
      <c r="F127" s="35"/>
    </row>
    <row r="128" spans="1:6" s="380" customFormat="1" x14ac:dyDescent="0.2">
      <c r="A128" s="41"/>
      <c r="B128" s="37"/>
      <c r="C128" s="20"/>
      <c r="D128" s="21"/>
      <c r="E128" s="22"/>
      <c r="F128" s="20"/>
    </row>
    <row r="129" spans="1:6" s="380" customFormat="1" x14ac:dyDescent="0.2">
      <c r="A129" s="42">
        <f>COUNT($A$5:A128)+1</f>
        <v>21</v>
      </c>
      <c r="B129" s="25" t="s">
        <v>81</v>
      </c>
      <c r="C129" s="24"/>
      <c r="D129" s="9"/>
      <c r="E129" s="23"/>
      <c r="F129" s="23"/>
    </row>
    <row r="130" spans="1:6" s="380" customFormat="1" ht="25.5" x14ac:dyDescent="0.2">
      <c r="A130" s="42"/>
      <c r="B130" s="26" t="s">
        <v>82</v>
      </c>
      <c r="C130" s="32"/>
      <c r="D130" s="9"/>
      <c r="E130" s="23"/>
      <c r="F130" s="23"/>
    </row>
    <row r="131" spans="1:6" s="380" customFormat="1" x14ac:dyDescent="0.2">
      <c r="A131" s="42"/>
      <c r="B131" s="26" t="s">
        <v>517</v>
      </c>
      <c r="C131" s="32">
        <v>8</v>
      </c>
      <c r="D131" s="9" t="s">
        <v>1</v>
      </c>
      <c r="E131" s="31"/>
      <c r="F131" s="23">
        <f t="shared" ref="F131:F133" si="12">C131*E131</f>
        <v>0</v>
      </c>
    </row>
    <row r="132" spans="1:6" s="380" customFormat="1" x14ac:dyDescent="0.2">
      <c r="A132" s="42"/>
      <c r="B132" s="26" t="s">
        <v>580</v>
      </c>
      <c r="C132" s="32">
        <v>2</v>
      </c>
      <c r="D132" s="9" t="s">
        <v>1</v>
      </c>
      <c r="E132" s="31"/>
      <c r="F132" s="23">
        <f t="shared" si="12"/>
        <v>0</v>
      </c>
    </row>
    <row r="133" spans="1:6" s="380" customFormat="1" x14ac:dyDescent="0.2">
      <c r="A133" s="42"/>
      <c r="B133" s="26" t="s">
        <v>511</v>
      </c>
      <c r="C133" s="32">
        <v>2</v>
      </c>
      <c r="D133" s="9" t="s">
        <v>1</v>
      </c>
      <c r="E133" s="31"/>
      <c r="F133" s="23">
        <f t="shared" si="12"/>
        <v>0</v>
      </c>
    </row>
    <row r="134" spans="1:6" s="380" customFormat="1" x14ac:dyDescent="0.2">
      <c r="A134" s="43"/>
      <c r="B134" s="38"/>
      <c r="C134" s="33"/>
      <c r="D134" s="34"/>
      <c r="E134" s="35"/>
      <c r="F134" s="35"/>
    </row>
    <row r="135" spans="1:6" s="380" customFormat="1" x14ac:dyDescent="0.2">
      <c r="A135" s="41"/>
      <c r="B135" s="37"/>
      <c r="C135" s="20"/>
      <c r="D135" s="21"/>
      <c r="E135" s="22"/>
      <c r="F135" s="20"/>
    </row>
    <row r="136" spans="1:6" s="380" customFormat="1" x14ac:dyDescent="0.2">
      <c r="A136" s="42">
        <f>COUNT($A$5:A133)+1</f>
        <v>22</v>
      </c>
      <c r="B136" s="25" t="s">
        <v>85</v>
      </c>
      <c r="C136" s="24"/>
      <c r="D136" s="9"/>
      <c r="E136" s="23"/>
      <c r="F136" s="23"/>
    </row>
    <row r="137" spans="1:6" s="380" customFormat="1" x14ac:dyDescent="0.2">
      <c r="A137" s="42"/>
      <c r="B137" s="26" t="s">
        <v>86</v>
      </c>
      <c r="C137" s="32"/>
      <c r="D137" s="9"/>
      <c r="E137" s="23"/>
      <c r="F137" s="23"/>
    </row>
    <row r="138" spans="1:6" s="380" customFormat="1" x14ac:dyDescent="0.2">
      <c r="A138" s="42"/>
      <c r="B138" s="26" t="s">
        <v>517</v>
      </c>
      <c r="C138" s="32">
        <v>2</v>
      </c>
      <c r="D138" s="9" t="s">
        <v>1</v>
      </c>
      <c r="E138" s="31"/>
      <c r="F138" s="23">
        <f t="shared" ref="F138:F139" si="13">C138*E138</f>
        <v>0</v>
      </c>
    </row>
    <row r="139" spans="1:6" s="380" customFormat="1" x14ac:dyDescent="0.2">
      <c r="A139" s="42"/>
      <c r="B139" s="26" t="s">
        <v>580</v>
      </c>
      <c r="C139" s="32">
        <v>2</v>
      </c>
      <c r="D139" s="9" t="s">
        <v>1</v>
      </c>
      <c r="E139" s="31"/>
      <c r="F139" s="23">
        <f t="shared" si="13"/>
        <v>0</v>
      </c>
    </row>
    <row r="140" spans="1:6" s="380" customFormat="1" x14ac:dyDescent="0.2">
      <c r="A140" s="43"/>
      <c r="B140" s="38"/>
      <c r="C140" s="33"/>
      <c r="D140" s="34"/>
      <c r="E140" s="35"/>
      <c r="F140" s="35"/>
    </row>
    <row r="141" spans="1:6" s="380" customFormat="1" x14ac:dyDescent="0.2">
      <c r="A141" s="41"/>
      <c r="B141" s="37"/>
      <c r="C141" s="20"/>
      <c r="D141" s="21"/>
      <c r="E141" s="22"/>
      <c r="F141" s="20"/>
    </row>
    <row r="142" spans="1:6" s="380" customFormat="1" x14ac:dyDescent="0.2">
      <c r="A142" s="42">
        <f>COUNT($A$5:A141)+1</f>
        <v>23</v>
      </c>
      <c r="B142" s="25" t="s">
        <v>87</v>
      </c>
      <c r="C142" s="24"/>
      <c r="D142" s="9"/>
      <c r="E142" s="23"/>
      <c r="F142" s="23"/>
    </row>
    <row r="143" spans="1:6" s="380" customFormat="1" ht="38.25" x14ac:dyDescent="0.2">
      <c r="A143" s="42"/>
      <c r="B143" s="26" t="s">
        <v>102</v>
      </c>
      <c r="C143" s="32"/>
      <c r="D143" s="9"/>
      <c r="E143" s="23"/>
      <c r="F143" s="23"/>
    </row>
    <row r="144" spans="1:6" s="380" customFormat="1" ht="14.25" x14ac:dyDescent="0.2">
      <c r="A144" s="42"/>
      <c r="B144" s="26"/>
      <c r="C144" s="32">
        <v>3</v>
      </c>
      <c r="D144" s="9" t="s">
        <v>13</v>
      </c>
      <c r="E144" s="31"/>
      <c r="F144" s="23">
        <f>C144*E144</f>
        <v>0</v>
      </c>
    </row>
    <row r="145" spans="1:6" s="380" customFormat="1" x14ac:dyDescent="0.2">
      <c r="A145" s="43"/>
      <c r="B145" s="38"/>
      <c r="C145" s="33"/>
      <c r="D145" s="34"/>
      <c r="E145" s="35"/>
      <c r="F145" s="35"/>
    </row>
    <row r="146" spans="1:6" s="414" customFormat="1" x14ac:dyDescent="0.2">
      <c r="A146" s="41"/>
      <c r="B146" s="37"/>
      <c r="C146" s="20"/>
      <c r="D146" s="21"/>
      <c r="E146" s="22"/>
      <c r="F146" s="20"/>
    </row>
    <row r="147" spans="1:6" s="380" customFormat="1" x14ac:dyDescent="0.2">
      <c r="A147" s="42">
        <f>COUNT($A$5:A146)+1</f>
        <v>24</v>
      </c>
      <c r="B147" s="25" t="s">
        <v>88</v>
      </c>
      <c r="C147" s="24"/>
      <c r="D147" s="9"/>
      <c r="E147" s="23"/>
      <c r="F147" s="23"/>
    </row>
    <row r="148" spans="1:6" s="380" customFormat="1" ht="114.75" x14ac:dyDescent="0.2">
      <c r="A148" s="42"/>
      <c r="B148" s="26" t="s">
        <v>518</v>
      </c>
      <c r="C148" s="32"/>
      <c r="D148" s="9"/>
      <c r="E148" s="23"/>
      <c r="F148" s="23"/>
    </row>
    <row r="149" spans="1:6" s="380" customFormat="1" x14ac:dyDescent="0.2">
      <c r="A149" s="381"/>
      <c r="B149" s="386" t="s">
        <v>29</v>
      </c>
      <c r="C149" s="383"/>
      <c r="D149" s="383"/>
      <c r="E149" s="385"/>
      <c r="F149" s="385"/>
    </row>
    <row r="150" spans="1:6" s="414" customFormat="1" ht="14.25" x14ac:dyDescent="0.2">
      <c r="A150" s="42"/>
      <c r="B150" s="26" t="s">
        <v>484</v>
      </c>
      <c r="C150" s="32">
        <v>1</v>
      </c>
      <c r="D150" s="9" t="s">
        <v>13</v>
      </c>
      <c r="E150" s="31"/>
      <c r="F150" s="23">
        <f>C150*E150</f>
        <v>0</v>
      </c>
    </row>
    <row r="151" spans="1:6" s="414" customFormat="1" ht="14.25" x14ac:dyDescent="0.2">
      <c r="A151" s="42"/>
      <c r="B151" s="26" t="s">
        <v>485</v>
      </c>
      <c r="C151" s="32">
        <v>1</v>
      </c>
      <c r="D151" s="9" t="s">
        <v>13</v>
      </c>
      <c r="E151" s="31"/>
      <c r="F151" s="23">
        <f>C151*E151</f>
        <v>0</v>
      </c>
    </row>
    <row r="152" spans="1:6" s="414" customFormat="1" x14ac:dyDescent="0.2">
      <c r="A152" s="43"/>
      <c r="B152" s="38"/>
      <c r="C152" s="33"/>
      <c r="D152" s="34"/>
      <c r="E152" s="35"/>
      <c r="F152" s="35"/>
    </row>
    <row r="153" spans="1:6" s="380" customFormat="1" x14ac:dyDescent="0.2">
      <c r="A153" s="41"/>
      <c r="B153" s="37"/>
      <c r="C153" s="20"/>
      <c r="D153" s="21"/>
      <c r="E153" s="22"/>
      <c r="F153" s="20"/>
    </row>
    <row r="154" spans="1:6" s="380" customFormat="1" x14ac:dyDescent="0.2">
      <c r="A154" s="42">
        <f>COUNT($A$5:A153)+1</f>
        <v>25</v>
      </c>
      <c r="B154" s="25" t="s">
        <v>88</v>
      </c>
      <c r="C154" s="24"/>
      <c r="D154" s="9"/>
      <c r="E154" s="23"/>
      <c r="F154" s="23"/>
    </row>
    <row r="155" spans="1:6" s="380" customFormat="1" ht="89.25" x14ac:dyDescent="0.2">
      <c r="A155" s="42"/>
      <c r="B155" s="26" t="s">
        <v>524</v>
      </c>
      <c r="C155" s="32"/>
      <c r="D155" s="9"/>
      <c r="E155" s="23"/>
      <c r="F155" s="23"/>
    </row>
    <row r="156" spans="1:6" s="380" customFormat="1" x14ac:dyDescent="0.2">
      <c r="A156" s="381"/>
      <c r="B156" s="386" t="s">
        <v>29</v>
      </c>
      <c r="C156" s="383"/>
      <c r="D156" s="383"/>
      <c r="E156" s="385"/>
      <c r="F156" s="385"/>
    </row>
    <row r="157" spans="1:6" s="421" customFormat="1" x14ac:dyDescent="0.2">
      <c r="A157" s="42"/>
      <c r="B157" s="26" t="s">
        <v>548</v>
      </c>
      <c r="C157" s="32">
        <v>0.5</v>
      </c>
      <c r="D157" s="9" t="s">
        <v>15</v>
      </c>
      <c r="E157" s="31"/>
      <c r="F157" s="23">
        <f>C157*E157</f>
        <v>0</v>
      </c>
    </row>
    <row r="158" spans="1:6" s="421" customFormat="1" x14ac:dyDescent="0.2">
      <c r="A158" s="42"/>
      <c r="B158" s="26" t="s">
        <v>581</v>
      </c>
      <c r="C158" s="32">
        <v>0.5</v>
      </c>
      <c r="D158" s="9" t="s">
        <v>15</v>
      </c>
      <c r="E158" s="31"/>
      <c r="F158" s="23">
        <f>C158*E158</f>
        <v>0</v>
      </c>
    </row>
    <row r="159" spans="1:6" s="421" customFormat="1" x14ac:dyDescent="0.2">
      <c r="A159" s="43"/>
      <c r="B159" s="38"/>
      <c r="C159" s="33"/>
      <c r="D159" s="34"/>
      <c r="E159" s="35"/>
      <c r="F159" s="35"/>
    </row>
    <row r="160" spans="1:6" s="421" customFormat="1" x14ac:dyDescent="0.2">
      <c r="A160" s="41"/>
      <c r="B160" s="37"/>
      <c r="C160" s="20"/>
      <c r="D160" s="21"/>
      <c r="E160" s="22"/>
      <c r="F160" s="20"/>
    </row>
    <row r="161" spans="1:6" s="421" customFormat="1" x14ac:dyDescent="0.2">
      <c r="A161" s="42">
        <f>COUNT($A$5:A160)+1</f>
        <v>26</v>
      </c>
      <c r="B161" s="25" t="s">
        <v>88</v>
      </c>
      <c r="C161" s="24"/>
      <c r="D161" s="9"/>
      <c r="E161" s="23"/>
      <c r="F161" s="23"/>
    </row>
    <row r="162" spans="1:6" s="421" customFormat="1" ht="76.5" x14ac:dyDescent="0.2">
      <c r="A162" s="42"/>
      <c r="B162" s="26" t="s">
        <v>90</v>
      </c>
      <c r="C162" s="32"/>
      <c r="D162" s="9"/>
      <c r="E162" s="23"/>
      <c r="F162" s="23"/>
    </row>
    <row r="163" spans="1:6" s="421" customFormat="1" x14ac:dyDescent="0.2">
      <c r="A163" s="381"/>
      <c r="B163" s="386" t="s">
        <v>29</v>
      </c>
      <c r="C163" s="383"/>
      <c r="D163" s="383"/>
      <c r="E163" s="385"/>
      <c r="F163" s="385"/>
    </row>
    <row r="164" spans="1:6" s="421" customFormat="1" x14ac:dyDescent="0.2">
      <c r="A164" s="42"/>
      <c r="B164" s="26" t="s">
        <v>548</v>
      </c>
      <c r="C164" s="32">
        <v>1</v>
      </c>
      <c r="D164" s="9" t="s">
        <v>15</v>
      </c>
      <c r="E164" s="31"/>
      <c r="F164" s="23">
        <f>C164*E164</f>
        <v>0</v>
      </c>
    </row>
    <row r="165" spans="1:6" s="421" customFormat="1" x14ac:dyDescent="0.2">
      <c r="A165" s="42"/>
      <c r="B165" s="26" t="s">
        <v>581</v>
      </c>
      <c r="C165" s="32">
        <v>1</v>
      </c>
      <c r="D165" s="9" t="s">
        <v>15</v>
      </c>
      <c r="E165" s="31"/>
      <c r="F165" s="23">
        <f>C165*E165</f>
        <v>0</v>
      </c>
    </row>
    <row r="166" spans="1:6" s="421" customFormat="1" x14ac:dyDescent="0.2">
      <c r="A166" s="42"/>
      <c r="B166" s="26" t="s">
        <v>582</v>
      </c>
      <c r="C166" s="32">
        <v>1</v>
      </c>
      <c r="D166" s="9" t="s">
        <v>15</v>
      </c>
      <c r="E166" s="31"/>
      <c r="F166" s="23">
        <f>C166*E166</f>
        <v>0</v>
      </c>
    </row>
    <row r="167" spans="1:6" s="421" customFormat="1" x14ac:dyDescent="0.2">
      <c r="A167" s="42"/>
      <c r="B167" s="26" t="s">
        <v>583</v>
      </c>
      <c r="C167" s="32">
        <v>1</v>
      </c>
      <c r="D167" s="9" t="s">
        <v>15</v>
      </c>
      <c r="E167" s="31"/>
      <c r="F167" s="23">
        <f>C167*E167</f>
        <v>0</v>
      </c>
    </row>
    <row r="168" spans="1:6" s="421" customFormat="1" x14ac:dyDescent="0.2">
      <c r="A168" s="43"/>
      <c r="B168" s="38"/>
      <c r="C168" s="33"/>
      <c r="D168" s="34"/>
      <c r="E168" s="35"/>
      <c r="F168" s="35"/>
    </row>
    <row r="169" spans="1:6" s="380" customFormat="1" x14ac:dyDescent="0.2">
      <c r="A169" s="41"/>
      <c r="B169" s="37"/>
      <c r="C169" s="20"/>
      <c r="D169" s="21"/>
      <c r="E169" s="22"/>
      <c r="F169" s="20"/>
    </row>
    <row r="170" spans="1:6" s="380" customFormat="1" x14ac:dyDescent="0.2">
      <c r="A170" s="42">
        <f>COUNT($A$5:A169)+1</f>
        <v>27</v>
      </c>
      <c r="B170" s="25" t="s">
        <v>16</v>
      </c>
      <c r="C170" s="24"/>
      <c r="D170" s="9"/>
      <c r="E170" s="23"/>
      <c r="F170" s="23"/>
    </row>
    <row r="171" spans="1:6" s="380" customFormat="1" ht="38.25" x14ac:dyDescent="0.2">
      <c r="A171" s="42"/>
      <c r="B171" s="26" t="s">
        <v>91</v>
      </c>
      <c r="C171" s="32"/>
      <c r="D171" s="9"/>
      <c r="E171" s="23"/>
      <c r="F171" s="23"/>
    </row>
    <row r="172" spans="1:6" s="380" customFormat="1" x14ac:dyDescent="0.2">
      <c r="B172" s="312"/>
      <c r="C172" s="383"/>
      <c r="D172" s="415">
        <v>0.1</v>
      </c>
      <c r="E172" s="385"/>
      <c r="F172" s="278">
        <f>SUM(F5:F168)*D172</f>
        <v>0</v>
      </c>
    </row>
    <row r="173" spans="1:6" s="380" customFormat="1" x14ac:dyDescent="0.2">
      <c r="A173" s="416"/>
      <c r="B173" s="417"/>
      <c r="C173" s="418"/>
      <c r="D173" s="419"/>
      <c r="E173" s="420"/>
      <c r="F173" s="420"/>
    </row>
    <row r="174" spans="1:6" s="380" customFormat="1" x14ac:dyDescent="0.2">
      <c r="A174" s="27"/>
      <c r="B174" s="39" t="s">
        <v>92</v>
      </c>
      <c r="C174" s="28"/>
      <c r="D174" s="29"/>
      <c r="E174" s="30" t="s">
        <v>12</v>
      </c>
      <c r="F174" s="30">
        <f>SUM(F5:F173)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5" manualBreakCount="5">
    <brk id="19" max="5" man="1"/>
    <brk id="49" max="5" man="1"/>
    <brk id="77" max="5" man="1"/>
    <brk id="104" max="5" man="1"/>
    <brk id="14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09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15" customWidth="1"/>
    <col min="2" max="2" width="50.7109375" style="40" customWidth="1"/>
    <col min="3" max="3" width="7.7109375" style="18" customWidth="1"/>
    <col min="4" max="4" width="4.7109375" style="19" customWidth="1"/>
    <col min="5" max="5" width="11.7109375" style="17" customWidth="1"/>
    <col min="6" max="6" width="12.7109375" style="18" customWidth="1"/>
    <col min="7" max="16384" width="9.140625" style="19"/>
  </cols>
  <sheetData>
    <row r="1" spans="1:6" x14ac:dyDescent="0.2">
      <c r="A1" s="14"/>
      <c r="B1" s="36"/>
      <c r="C1" s="15"/>
      <c r="D1" s="16"/>
    </row>
    <row r="2" spans="1:6" x14ac:dyDescent="0.2">
      <c r="A2" s="14" t="s">
        <v>460</v>
      </c>
      <c r="B2" s="371" t="s">
        <v>567</v>
      </c>
      <c r="C2" s="15"/>
      <c r="D2" s="16"/>
    </row>
    <row r="3" spans="1:6" x14ac:dyDescent="0.2">
      <c r="A3" s="14"/>
      <c r="B3" s="36" t="s">
        <v>464</v>
      </c>
      <c r="C3" s="15"/>
      <c r="D3" s="16"/>
    </row>
    <row r="4" spans="1:6" ht="76.5" x14ac:dyDescent="0.2">
      <c r="A4" s="46" t="s">
        <v>0</v>
      </c>
      <c r="B4" s="47" t="s">
        <v>7</v>
      </c>
      <c r="C4" s="48" t="s">
        <v>5</v>
      </c>
      <c r="D4" s="48" t="s">
        <v>6</v>
      </c>
      <c r="E4" s="49" t="s">
        <v>9</v>
      </c>
      <c r="F4" s="49" t="s">
        <v>10</v>
      </c>
    </row>
    <row r="5" spans="1:6" s="380" customFormat="1" x14ac:dyDescent="0.2">
      <c r="A5" s="41"/>
      <c r="B5" s="37"/>
      <c r="C5" s="20"/>
      <c r="D5" s="21"/>
      <c r="E5" s="22"/>
      <c r="F5" s="20"/>
    </row>
    <row r="6" spans="1:6" s="380" customFormat="1" x14ac:dyDescent="0.2">
      <c r="A6" s="42">
        <f>COUNT($A$5:A5)+1</f>
        <v>1</v>
      </c>
      <c r="B6" s="25" t="s">
        <v>26</v>
      </c>
      <c r="C6" s="24"/>
      <c r="D6" s="9"/>
      <c r="E6" s="23"/>
      <c r="F6" s="23"/>
    </row>
    <row r="7" spans="1:6" s="380" customFormat="1" ht="331.5" x14ac:dyDescent="0.2">
      <c r="A7" s="42"/>
      <c r="B7" s="44" t="s">
        <v>37</v>
      </c>
      <c r="C7" s="24"/>
      <c r="D7" s="9"/>
      <c r="E7" s="23"/>
      <c r="F7" s="23"/>
    </row>
    <row r="8" spans="1:6" s="380" customFormat="1" x14ac:dyDescent="0.2">
      <c r="A8" s="381"/>
      <c r="B8" s="382" t="s">
        <v>38</v>
      </c>
      <c r="C8" s="383"/>
      <c r="D8" s="383"/>
      <c r="E8" s="384"/>
      <c r="F8" s="384"/>
    </row>
    <row r="9" spans="1:6" s="380" customFormat="1" x14ac:dyDescent="0.2">
      <c r="A9" s="381"/>
      <c r="B9" s="382" t="s">
        <v>29</v>
      </c>
      <c r="C9" s="383"/>
      <c r="D9" s="383"/>
      <c r="E9" s="384"/>
      <c r="F9" s="384"/>
    </row>
    <row r="10" spans="1:6" s="380" customFormat="1" ht="14.25" x14ac:dyDescent="0.2">
      <c r="A10" s="42"/>
      <c r="B10" s="26" t="s">
        <v>566</v>
      </c>
      <c r="C10" s="32">
        <v>16</v>
      </c>
      <c r="D10" s="9" t="s">
        <v>8</v>
      </c>
      <c r="E10" s="31"/>
      <c r="F10" s="23">
        <f>C10*E10</f>
        <v>0</v>
      </c>
    </row>
    <row r="11" spans="1:6" s="380" customFormat="1" x14ac:dyDescent="0.2">
      <c r="A11" s="43"/>
      <c r="B11" s="38"/>
      <c r="C11" s="33"/>
      <c r="D11" s="34"/>
      <c r="E11" s="35"/>
      <c r="F11" s="35"/>
    </row>
    <row r="12" spans="1:6" s="380" customFormat="1" x14ac:dyDescent="0.2">
      <c r="A12" s="41"/>
      <c r="B12" s="37"/>
      <c r="C12" s="20"/>
      <c r="D12" s="21"/>
      <c r="E12" s="22"/>
      <c r="F12" s="20"/>
    </row>
    <row r="13" spans="1:6" s="380" customFormat="1" x14ac:dyDescent="0.2">
      <c r="A13" s="42">
        <f>COUNT($A$5:A12)+1</f>
        <v>2</v>
      </c>
      <c r="B13" s="25" t="s">
        <v>544</v>
      </c>
      <c r="C13" s="24"/>
      <c r="D13" s="9"/>
      <c r="E13" s="23"/>
      <c r="F13" s="23"/>
    </row>
    <row r="14" spans="1:6" s="380" customFormat="1" ht="63.75" x14ac:dyDescent="0.2">
      <c r="A14" s="42"/>
      <c r="B14" s="44" t="s">
        <v>467</v>
      </c>
      <c r="C14" s="24"/>
      <c r="D14" s="9"/>
      <c r="E14" s="23"/>
      <c r="F14" s="23"/>
    </row>
    <row r="15" spans="1:6" s="380" customFormat="1" x14ac:dyDescent="0.2">
      <c r="A15" s="381"/>
      <c r="B15" s="382" t="s">
        <v>38</v>
      </c>
      <c r="C15" s="383"/>
      <c r="D15" s="383"/>
      <c r="E15" s="385"/>
      <c r="F15" s="385"/>
    </row>
    <row r="16" spans="1:6" s="380" customFormat="1" x14ac:dyDescent="0.2">
      <c r="A16" s="381"/>
      <c r="B16" s="386" t="s">
        <v>31</v>
      </c>
      <c r="C16" s="383"/>
      <c r="D16" s="383"/>
      <c r="E16" s="385"/>
      <c r="F16" s="385"/>
    </row>
    <row r="17" spans="1:6" s="380" customFormat="1" x14ac:dyDescent="0.2">
      <c r="A17" s="381"/>
      <c r="B17" s="382" t="s">
        <v>29</v>
      </c>
      <c r="C17" s="383"/>
      <c r="D17" s="383"/>
      <c r="E17" s="385"/>
      <c r="F17" s="385"/>
    </row>
    <row r="18" spans="1:6" s="380" customFormat="1" x14ac:dyDescent="0.2">
      <c r="A18" s="42"/>
      <c r="B18" s="26" t="s">
        <v>565</v>
      </c>
      <c r="C18" s="32">
        <v>4</v>
      </c>
      <c r="D18" s="9" t="s">
        <v>1</v>
      </c>
      <c r="E18" s="31"/>
      <c r="F18" s="23">
        <f>C18*E18</f>
        <v>0</v>
      </c>
    </row>
    <row r="19" spans="1:6" s="380" customFormat="1" x14ac:dyDescent="0.2">
      <c r="A19" s="43"/>
      <c r="B19" s="38"/>
      <c r="C19" s="33"/>
      <c r="D19" s="34"/>
      <c r="E19" s="35"/>
      <c r="F19" s="35"/>
    </row>
    <row r="20" spans="1:6" s="380" customFormat="1" x14ac:dyDescent="0.2">
      <c r="A20" s="41"/>
      <c r="B20" s="37"/>
      <c r="C20" s="20"/>
      <c r="D20" s="21"/>
      <c r="E20" s="22"/>
      <c r="F20" s="20"/>
    </row>
    <row r="21" spans="1:6" s="380" customFormat="1" x14ac:dyDescent="0.2">
      <c r="A21" s="42">
        <f>COUNT($A$5:A20)+1</f>
        <v>3</v>
      </c>
      <c r="B21" s="25" t="s">
        <v>34</v>
      </c>
      <c r="C21" s="24"/>
      <c r="D21" s="9"/>
      <c r="E21" s="23"/>
      <c r="F21" s="23"/>
    </row>
    <row r="22" spans="1:6" s="380" customFormat="1" ht="51" x14ac:dyDescent="0.2">
      <c r="A22" s="42"/>
      <c r="B22" s="44" t="s">
        <v>105</v>
      </c>
      <c r="C22" s="24"/>
      <c r="D22" s="9"/>
      <c r="E22" s="23"/>
      <c r="F22" s="23"/>
    </row>
    <row r="23" spans="1:6" s="380" customFormat="1" x14ac:dyDescent="0.2">
      <c r="A23" s="394"/>
      <c r="B23" s="382" t="s">
        <v>29</v>
      </c>
      <c r="C23" s="383"/>
      <c r="D23" s="383"/>
      <c r="E23" s="385"/>
      <c r="F23" s="385"/>
    </row>
    <row r="24" spans="1:6" s="380" customFormat="1" x14ac:dyDescent="0.2">
      <c r="A24" s="42"/>
      <c r="B24" s="26" t="s">
        <v>563</v>
      </c>
      <c r="C24" s="32">
        <v>2</v>
      </c>
      <c r="D24" s="9" t="s">
        <v>1</v>
      </c>
      <c r="E24" s="31"/>
      <c r="F24" s="23">
        <f>C24*E24</f>
        <v>0</v>
      </c>
    </row>
    <row r="25" spans="1:6" s="380" customFormat="1" x14ac:dyDescent="0.2">
      <c r="A25" s="43"/>
      <c r="B25" s="38"/>
      <c r="C25" s="33"/>
      <c r="D25" s="34"/>
      <c r="E25" s="35"/>
      <c r="F25" s="35"/>
    </row>
    <row r="26" spans="1:6" s="380" customFormat="1" x14ac:dyDescent="0.2">
      <c r="A26" s="41"/>
      <c r="B26" s="37"/>
      <c r="C26" s="20"/>
      <c r="D26" s="21"/>
      <c r="E26" s="22"/>
      <c r="F26" s="20"/>
    </row>
    <row r="27" spans="1:6" s="380" customFormat="1" x14ac:dyDescent="0.2">
      <c r="A27" s="42">
        <f>COUNT($A$5:A26)+1</f>
        <v>4</v>
      </c>
      <c r="B27" s="25" t="s">
        <v>35</v>
      </c>
      <c r="C27" s="24"/>
      <c r="D27" s="9"/>
      <c r="E27" s="23"/>
      <c r="F27" s="23"/>
    </row>
    <row r="28" spans="1:6" s="380" customFormat="1" ht="51" x14ac:dyDescent="0.2">
      <c r="A28" s="42"/>
      <c r="B28" s="44" t="s">
        <v>41</v>
      </c>
      <c r="C28" s="24"/>
      <c r="D28" s="9"/>
      <c r="E28" s="23"/>
      <c r="F28" s="23"/>
    </row>
    <row r="29" spans="1:6" s="380" customFormat="1" x14ac:dyDescent="0.2">
      <c r="A29" s="394"/>
      <c r="B29" s="382" t="s">
        <v>29</v>
      </c>
      <c r="C29" s="383"/>
      <c r="D29" s="383"/>
      <c r="E29" s="385"/>
      <c r="F29" s="385"/>
    </row>
    <row r="30" spans="1:6" s="380" customFormat="1" x14ac:dyDescent="0.2">
      <c r="A30" s="42"/>
      <c r="B30" s="26" t="s">
        <v>564</v>
      </c>
      <c r="C30" s="32">
        <v>2</v>
      </c>
      <c r="D30" s="9" t="s">
        <v>1</v>
      </c>
      <c r="E30" s="31"/>
      <c r="F30" s="23">
        <f>C30*E30</f>
        <v>0</v>
      </c>
    </row>
    <row r="31" spans="1:6" s="380" customFormat="1" x14ac:dyDescent="0.2">
      <c r="A31" s="43"/>
      <c r="B31" s="38"/>
      <c r="C31" s="33"/>
      <c r="D31" s="34"/>
      <c r="E31" s="35"/>
      <c r="F31" s="35"/>
    </row>
    <row r="32" spans="1:6" s="380" customFormat="1" x14ac:dyDescent="0.2">
      <c r="A32" s="41"/>
      <c r="B32" s="37"/>
      <c r="C32" s="20"/>
      <c r="D32" s="21"/>
      <c r="E32" s="22"/>
      <c r="F32" s="20"/>
    </row>
    <row r="33" spans="1:6" s="380" customFormat="1" x14ac:dyDescent="0.2">
      <c r="A33" s="42">
        <f>COUNT($A$5:A32)+1</f>
        <v>5</v>
      </c>
      <c r="B33" s="25" t="s">
        <v>36</v>
      </c>
      <c r="C33" s="24"/>
      <c r="D33" s="9"/>
      <c r="E33" s="23"/>
      <c r="F33" s="23"/>
    </row>
    <row r="34" spans="1:6" s="380" customFormat="1" ht="76.5" x14ac:dyDescent="0.2">
      <c r="A34" s="42"/>
      <c r="B34" s="44" t="s">
        <v>43</v>
      </c>
      <c r="C34" s="24"/>
      <c r="D34" s="9"/>
      <c r="E34" s="23"/>
      <c r="F34" s="23"/>
    </row>
    <row r="35" spans="1:6" s="380" customFormat="1" x14ac:dyDescent="0.2">
      <c r="A35" s="394"/>
      <c r="B35" s="382" t="s">
        <v>29</v>
      </c>
      <c r="C35" s="383"/>
      <c r="D35" s="383"/>
      <c r="E35" s="385"/>
      <c r="F35" s="385"/>
    </row>
    <row r="36" spans="1:6" s="380" customFormat="1" x14ac:dyDescent="0.2">
      <c r="A36" s="42"/>
      <c r="B36" s="26" t="s">
        <v>563</v>
      </c>
      <c r="C36" s="32">
        <v>12</v>
      </c>
      <c r="D36" s="9" t="s">
        <v>1</v>
      </c>
      <c r="E36" s="31"/>
      <c r="F36" s="23">
        <f>C36*E36</f>
        <v>0</v>
      </c>
    </row>
    <row r="37" spans="1:6" s="380" customFormat="1" x14ac:dyDescent="0.2">
      <c r="A37" s="43"/>
      <c r="B37" s="38"/>
      <c r="C37" s="33"/>
      <c r="D37" s="34"/>
      <c r="E37" s="35"/>
      <c r="F37" s="35"/>
    </row>
    <row r="38" spans="1:6" s="380" customFormat="1" x14ac:dyDescent="0.2">
      <c r="A38" s="41"/>
      <c r="B38" s="37"/>
      <c r="C38" s="20"/>
      <c r="D38" s="21"/>
      <c r="E38" s="22"/>
      <c r="F38" s="20"/>
    </row>
    <row r="39" spans="1:6" s="380" customFormat="1" x14ac:dyDescent="0.2">
      <c r="A39" s="42">
        <f>COUNT($A$5:A38)+1</f>
        <v>6</v>
      </c>
      <c r="B39" s="25" t="s">
        <v>44</v>
      </c>
      <c r="C39" s="24"/>
      <c r="D39" s="9"/>
      <c r="E39" s="23"/>
      <c r="F39" s="23"/>
    </row>
    <row r="40" spans="1:6" s="380" customFormat="1" ht="38.25" x14ac:dyDescent="0.2">
      <c r="A40" s="42"/>
      <c r="B40" s="44" t="s">
        <v>45</v>
      </c>
      <c r="C40" s="24"/>
      <c r="D40" s="9"/>
      <c r="E40" s="23"/>
      <c r="F40" s="23"/>
    </row>
    <row r="41" spans="1:6" s="380" customFormat="1" x14ac:dyDescent="0.2">
      <c r="A41" s="394"/>
      <c r="B41" s="382" t="s">
        <v>29</v>
      </c>
      <c r="C41" s="383"/>
      <c r="D41" s="383"/>
      <c r="E41" s="385"/>
      <c r="F41" s="385"/>
    </row>
    <row r="42" spans="1:6" s="380" customFormat="1" ht="14.25" x14ac:dyDescent="0.2">
      <c r="A42" s="42"/>
      <c r="B42" s="26" t="s">
        <v>46</v>
      </c>
      <c r="C42" s="32">
        <v>9</v>
      </c>
      <c r="D42" s="9" t="s">
        <v>13</v>
      </c>
      <c r="E42" s="31"/>
      <c r="F42" s="23">
        <f>C42*E42</f>
        <v>0</v>
      </c>
    </row>
    <row r="43" spans="1:6" s="380" customFormat="1" x14ac:dyDescent="0.2">
      <c r="A43" s="43"/>
      <c r="B43" s="38"/>
      <c r="C43" s="33"/>
      <c r="D43" s="34"/>
      <c r="E43" s="35"/>
      <c r="F43" s="35"/>
    </row>
    <row r="44" spans="1:6" s="387" customFormat="1" x14ac:dyDescent="0.2">
      <c r="A44" s="50"/>
      <c r="B44" s="51"/>
      <c r="C44" s="52"/>
      <c r="D44" s="53"/>
      <c r="E44" s="54"/>
      <c r="F44" s="52"/>
    </row>
    <row r="45" spans="1:6" s="380" customFormat="1" x14ac:dyDescent="0.2">
      <c r="A45" s="42">
        <f>COUNT($A$4:A44)+1</f>
        <v>7</v>
      </c>
      <c r="B45" s="25" t="s">
        <v>51</v>
      </c>
      <c r="C45" s="24"/>
      <c r="D45" s="9"/>
      <c r="E45" s="23"/>
      <c r="F45" s="23"/>
    </row>
    <row r="46" spans="1:6" s="380" customFormat="1" ht="51" x14ac:dyDescent="0.2">
      <c r="A46" s="42"/>
      <c r="B46" s="44" t="s">
        <v>562</v>
      </c>
      <c r="C46" s="24"/>
      <c r="D46" s="9"/>
      <c r="E46" s="23"/>
      <c r="F46" s="23"/>
    </row>
    <row r="47" spans="1:6" s="380" customFormat="1" ht="14.25" x14ac:dyDescent="0.2">
      <c r="A47" s="42"/>
      <c r="B47" s="26" t="s">
        <v>484</v>
      </c>
      <c r="C47" s="32">
        <v>5</v>
      </c>
      <c r="D47" s="9" t="s">
        <v>13</v>
      </c>
      <c r="E47" s="31"/>
      <c r="F47" s="23">
        <f>C47*E47</f>
        <v>0</v>
      </c>
    </row>
    <row r="48" spans="1:6" s="380" customFormat="1" ht="14.25" x14ac:dyDescent="0.2">
      <c r="A48" s="42"/>
      <c r="B48" s="26" t="s">
        <v>519</v>
      </c>
      <c r="C48" s="32">
        <v>2</v>
      </c>
      <c r="D48" s="9" t="s">
        <v>13</v>
      </c>
      <c r="E48" s="31"/>
      <c r="F48" s="23">
        <f>C48*E48</f>
        <v>0</v>
      </c>
    </row>
    <row r="49" spans="1:6" s="380" customFormat="1" ht="14.25" x14ac:dyDescent="0.2">
      <c r="A49" s="42"/>
      <c r="B49" s="26" t="s">
        <v>485</v>
      </c>
      <c r="C49" s="32">
        <v>5</v>
      </c>
      <c r="D49" s="9" t="s">
        <v>13</v>
      </c>
      <c r="E49" s="31"/>
      <c r="F49" s="23">
        <f>C49*E49</f>
        <v>0</v>
      </c>
    </row>
    <row r="50" spans="1:6" s="380" customFormat="1" x14ac:dyDescent="0.2">
      <c r="A50" s="43"/>
      <c r="B50" s="38"/>
      <c r="C50" s="33"/>
      <c r="D50" s="34"/>
      <c r="E50" s="35"/>
      <c r="F50" s="35"/>
    </row>
    <row r="51" spans="1:6" s="380" customFormat="1" x14ac:dyDescent="0.2">
      <c r="A51" s="41"/>
      <c r="B51" s="37"/>
      <c r="C51" s="20"/>
      <c r="D51" s="21"/>
      <c r="E51" s="22"/>
      <c r="F51" s="20"/>
    </row>
    <row r="52" spans="1:6" s="380" customFormat="1" x14ac:dyDescent="0.2">
      <c r="A52" s="42">
        <f>COUNT($A$4:A51)+1</f>
        <v>8</v>
      </c>
      <c r="B52" s="25" t="s">
        <v>53</v>
      </c>
      <c r="C52" s="24"/>
      <c r="D52" s="9"/>
      <c r="E52" s="23"/>
      <c r="F52" s="23"/>
    </row>
    <row r="53" spans="1:6" s="380" customFormat="1" ht="38.25" x14ac:dyDescent="0.2">
      <c r="A53" s="42"/>
      <c r="B53" s="44" t="s">
        <v>54</v>
      </c>
      <c r="C53" s="24"/>
      <c r="D53" s="9"/>
      <c r="E53" s="23"/>
      <c r="F53" s="23"/>
    </row>
    <row r="54" spans="1:6" s="387" customFormat="1" x14ac:dyDescent="0.2">
      <c r="A54" s="42"/>
      <c r="B54" s="26" t="s">
        <v>536</v>
      </c>
      <c r="C54" s="32">
        <v>2</v>
      </c>
      <c r="D54" s="9" t="s">
        <v>15</v>
      </c>
      <c r="E54" s="31"/>
      <c r="F54" s="23">
        <f>C54*E54</f>
        <v>0</v>
      </c>
    </row>
    <row r="55" spans="1:6" s="380" customFormat="1" x14ac:dyDescent="0.2">
      <c r="A55" s="42"/>
      <c r="B55" s="26" t="s">
        <v>488</v>
      </c>
      <c r="C55" s="32">
        <v>5</v>
      </c>
      <c r="D55" s="9" t="s">
        <v>15</v>
      </c>
      <c r="E55" s="31"/>
      <c r="F55" s="23">
        <f>C55*E55</f>
        <v>0</v>
      </c>
    </row>
    <row r="56" spans="1:6" s="380" customFormat="1" x14ac:dyDescent="0.2">
      <c r="A56" s="43"/>
      <c r="B56" s="38"/>
      <c r="C56" s="33"/>
      <c r="D56" s="34"/>
      <c r="E56" s="35"/>
      <c r="F56" s="35"/>
    </row>
    <row r="57" spans="1:6" s="380" customFormat="1" x14ac:dyDescent="0.2">
      <c r="A57" s="41"/>
      <c r="B57" s="37"/>
      <c r="C57" s="20"/>
      <c r="D57" s="21"/>
      <c r="E57" s="22"/>
      <c r="F57" s="20"/>
    </row>
    <row r="58" spans="1:6" s="380" customFormat="1" ht="38.25" x14ac:dyDescent="0.2">
      <c r="A58" s="42">
        <f>COUNT($A$4:A57)+1</f>
        <v>9</v>
      </c>
      <c r="B58" s="25" t="s">
        <v>561</v>
      </c>
      <c r="C58" s="24"/>
      <c r="D58" s="9"/>
      <c r="E58" s="23"/>
      <c r="F58" s="23"/>
    </row>
    <row r="59" spans="1:6" s="380" customFormat="1" ht="63.75" x14ac:dyDescent="0.2">
      <c r="A59" s="42"/>
      <c r="B59" s="44" t="s">
        <v>560</v>
      </c>
      <c r="C59" s="24"/>
      <c r="D59" s="9"/>
      <c r="E59" s="23"/>
      <c r="F59" s="23"/>
    </row>
    <row r="60" spans="1:6" s="387" customFormat="1" x14ac:dyDescent="0.2">
      <c r="A60" s="42"/>
      <c r="B60" s="26"/>
      <c r="C60" s="32">
        <v>1</v>
      </c>
      <c r="D60" s="9" t="s">
        <v>23</v>
      </c>
      <c r="E60" s="31"/>
      <c r="F60" s="23">
        <f>C60*E60</f>
        <v>0</v>
      </c>
    </row>
    <row r="61" spans="1:6" s="380" customFormat="1" x14ac:dyDescent="0.2">
      <c r="A61" s="43"/>
      <c r="B61" s="38"/>
      <c r="C61" s="33"/>
      <c r="D61" s="34"/>
      <c r="E61" s="35"/>
      <c r="F61" s="35"/>
    </row>
    <row r="62" spans="1:6" s="380" customFormat="1" x14ac:dyDescent="0.2">
      <c r="A62" s="50"/>
      <c r="B62" s="37"/>
      <c r="C62" s="20"/>
      <c r="D62" s="21"/>
      <c r="E62" s="22"/>
      <c r="F62" s="20"/>
    </row>
    <row r="63" spans="1:6" s="380" customFormat="1" x14ac:dyDescent="0.2">
      <c r="A63" s="42">
        <f>COUNT($A$4:A62)+1</f>
        <v>10</v>
      </c>
      <c r="B63" s="25" t="s">
        <v>559</v>
      </c>
      <c r="C63" s="24"/>
      <c r="D63" s="9"/>
      <c r="E63" s="23"/>
      <c r="F63" s="23"/>
    </row>
    <row r="64" spans="1:6" s="380" customFormat="1" ht="89.25" x14ac:dyDescent="0.2">
      <c r="A64" s="42"/>
      <c r="B64" s="44" t="s">
        <v>558</v>
      </c>
      <c r="C64" s="24"/>
      <c r="D64" s="9"/>
      <c r="E64" s="23"/>
      <c r="F64" s="23"/>
    </row>
    <row r="65" spans="1:6" s="387" customFormat="1" x14ac:dyDescent="0.2">
      <c r="A65" s="42"/>
      <c r="B65" s="26"/>
      <c r="C65" s="32">
        <v>1</v>
      </c>
      <c r="D65" s="9" t="s">
        <v>23</v>
      </c>
      <c r="E65" s="31"/>
      <c r="F65" s="23">
        <f>C65*E65</f>
        <v>0</v>
      </c>
    </row>
    <row r="66" spans="1:6" s="380" customFormat="1" x14ac:dyDescent="0.2">
      <c r="A66" s="43"/>
      <c r="B66" s="38"/>
      <c r="C66" s="33"/>
      <c r="D66" s="34"/>
      <c r="E66" s="35"/>
      <c r="F66" s="35"/>
    </row>
    <row r="67" spans="1:6" s="380" customFormat="1" x14ac:dyDescent="0.2">
      <c r="A67" s="50"/>
      <c r="B67" s="37"/>
      <c r="C67" s="20"/>
      <c r="D67" s="21"/>
      <c r="E67" s="22"/>
      <c r="F67" s="20"/>
    </row>
    <row r="68" spans="1:6" s="380" customFormat="1" x14ac:dyDescent="0.2">
      <c r="A68" s="42">
        <f>COUNT($A$5:A67)+1</f>
        <v>11</v>
      </c>
      <c r="B68" s="25" t="s">
        <v>56</v>
      </c>
      <c r="C68" s="24"/>
      <c r="D68" s="9"/>
      <c r="E68" s="23"/>
      <c r="F68" s="23"/>
    </row>
    <row r="69" spans="1:6" s="380" customFormat="1" ht="38.25" x14ac:dyDescent="0.2">
      <c r="A69" s="42"/>
      <c r="B69" s="26" t="s">
        <v>57</v>
      </c>
      <c r="C69" s="32"/>
      <c r="D69" s="9"/>
      <c r="E69" s="23"/>
      <c r="F69" s="23"/>
    </row>
    <row r="70" spans="1:6" s="380" customFormat="1" x14ac:dyDescent="0.2">
      <c r="A70" s="381"/>
      <c r="B70" s="382" t="s">
        <v>29</v>
      </c>
      <c r="C70" s="383"/>
      <c r="D70" s="383"/>
      <c r="E70" s="385"/>
      <c r="F70" s="385"/>
    </row>
    <row r="71" spans="1:6" s="380" customFormat="1" ht="14.25" x14ac:dyDescent="0.2">
      <c r="A71" s="42"/>
      <c r="B71" s="26" t="s">
        <v>557</v>
      </c>
      <c r="C71" s="32">
        <v>1</v>
      </c>
      <c r="D71" s="9" t="s">
        <v>8</v>
      </c>
      <c r="E71" s="31"/>
      <c r="F71" s="23">
        <f>C71*E71</f>
        <v>0</v>
      </c>
    </row>
    <row r="72" spans="1:6" s="380" customFormat="1" ht="14.25" x14ac:dyDescent="0.2">
      <c r="A72" s="42"/>
      <c r="B72" s="26" t="s">
        <v>497</v>
      </c>
      <c r="C72" s="32">
        <v>32</v>
      </c>
      <c r="D72" s="9" t="s">
        <v>8</v>
      </c>
      <c r="E72" s="31"/>
      <c r="F72" s="23">
        <f>C72*E72</f>
        <v>0</v>
      </c>
    </row>
    <row r="73" spans="1:6" s="380" customFormat="1" x14ac:dyDescent="0.2">
      <c r="A73" s="43"/>
      <c r="B73" s="38"/>
      <c r="C73" s="33"/>
      <c r="D73" s="34"/>
      <c r="E73" s="35"/>
      <c r="F73" s="35"/>
    </row>
    <row r="74" spans="1:6" s="380" customFormat="1" x14ac:dyDescent="0.2">
      <c r="A74" s="41"/>
      <c r="B74" s="37"/>
      <c r="C74" s="20"/>
      <c r="D74" s="21"/>
      <c r="E74" s="22"/>
      <c r="F74" s="20"/>
    </row>
    <row r="75" spans="1:6" s="380" customFormat="1" x14ac:dyDescent="0.2">
      <c r="A75" s="42">
        <f>COUNT($A$5:A74)+1</f>
        <v>12</v>
      </c>
      <c r="B75" s="25" t="s">
        <v>60</v>
      </c>
      <c r="C75" s="24"/>
      <c r="D75" s="9"/>
      <c r="E75" s="23"/>
      <c r="F75" s="23"/>
    </row>
    <row r="76" spans="1:6" s="380" customFormat="1" ht="38.25" x14ac:dyDescent="0.2">
      <c r="A76" s="42"/>
      <c r="B76" s="26" t="s">
        <v>61</v>
      </c>
      <c r="C76" s="32"/>
      <c r="D76" s="9"/>
      <c r="E76" s="23"/>
      <c r="F76" s="23"/>
    </row>
    <row r="77" spans="1:6" s="380" customFormat="1" x14ac:dyDescent="0.2">
      <c r="A77" s="406"/>
      <c r="B77" s="382" t="s">
        <v>33</v>
      </c>
      <c r="C77" s="383"/>
      <c r="D77" s="383"/>
      <c r="E77" s="385"/>
      <c r="F77" s="385"/>
    </row>
    <row r="78" spans="1:6" s="380" customFormat="1" x14ac:dyDescent="0.2">
      <c r="A78" s="42"/>
      <c r="B78" s="26" t="s">
        <v>500</v>
      </c>
      <c r="C78" s="32">
        <v>6</v>
      </c>
      <c r="D78" s="9" t="s">
        <v>1</v>
      </c>
      <c r="E78" s="31"/>
      <c r="F78" s="23">
        <f>C78*E78</f>
        <v>0</v>
      </c>
    </row>
    <row r="79" spans="1:6" s="380" customFormat="1" x14ac:dyDescent="0.2">
      <c r="A79" s="43"/>
      <c r="B79" s="38"/>
      <c r="C79" s="33"/>
      <c r="D79" s="34"/>
      <c r="E79" s="35"/>
      <c r="F79" s="35"/>
    </row>
    <row r="80" spans="1:6" s="380" customFormat="1" x14ac:dyDescent="0.2">
      <c r="A80" s="41"/>
      <c r="B80" s="37"/>
      <c r="C80" s="20"/>
      <c r="D80" s="21"/>
      <c r="E80" s="22"/>
      <c r="F80" s="20"/>
    </row>
    <row r="81" spans="1:6" s="380" customFormat="1" x14ac:dyDescent="0.2">
      <c r="A81" s="42">
        <f>COUNT($A$5:A79)+1</f>
        <v>13</v>
      </c>
      <c r="B81" s="25" t="s">
        <v>556</v>
      </c>
      <c r="C81" s="24"/>
      <c r="D81" s="9"/>
      <c r="E81" s="23"/>
      <c r="F81" s="23"/>
    </row>
    <row r="82" spans="1:6" s="380" customFormat="1" ht="51" x14ac:dyDescent="0.2">
      <c r="A82" s="42"/>
      <c r="B82" s="26" t="s">
        <v>555</v>
      </c>
      <c r="C82" s="32"/>
      <c r="D82" s="9"/>
      <c r="E82" s="23"/>
      <c r="F82" s="23"/>
    </row>
    <row r="83" spans="1:6" s="380" customFormat="1" x14ac:dyDescent="0.2">
      <c r="A83" s="381"/>
      <c r="B83" s="382" t="s">
        <v>33</v>
      </c>
      <c r="C83" s="383"/>
      <c r="D83" s="383"/>
      <c r="E83" s="385"/>
      <c r="F83" s="385"/>
    </row>
    <row r="84" spans="1:6" s="380" customFormat="1" x14ac:dyDescent="0.2">
      <c r="A84" s="42"/>
      <c r="B84" s="26" t="s">
        <v>554</v>
      </c>
      <c r="C84" s="32">
        <v>2</v>
      </c>
      <c r="D84" s="9" t="s">
        <v>1</v>
      </c>
      <c r="E84" s="31"/>
      <c r="F84" s="23">
        <f>C84*E84</f>
        <v>0</v>
      </c>
    </row>
    <row r="85" spans="1:6" s="380" customFormat="1" x14ac:dyDescent="0.2">
      <c r="A85" s="43"/>
      <c r="B85" s="38"/>
      <c r="C85" s="33"/>
      <c r="D85" s="34"/>
      <c r="E85" s="35"/>
      <c r="F85" s="35"/>
    </row>
    <row r="86" spans="1:6" s="380" customFormat="1" x14ac:dyDescent="0.2">
      <c r="A86" s="41"/>
      <c r="B86" s="37"/>
      <c r="C86" s="20"/>
      <c r="D86" s="21"/>
      <c r="E86" s="22"/>
      <c r="F86" s="20"/>
    </row>
    <row r="87" spans="1:6" s="380" customFormat="1" x14ac:dyDescent="0.2">
      <c r="A87" s="42">
        <f>COUNT($A$5:A86)+1</f>
        <v>14</v>
      </c>
      <c r="B87" s="25" t="s">
        <v>533</v>
      </c>
      <c r="C87" s="24"/>
      <c r="D87" s="9"/>
      <c r="E87" s="23"/>
      <c r="F87" s="23"/>
    </row>
    <row r="88" spans="1:6" s="380" customFormat="1" ht="25.5" x14ac:dyDescent="0.2">
      <c r="A88" s="42"/>
      <c r="B88" s="26" t="s">
        <v>532</v>
      </c>
      <c r="C88" s="32"/>
      <c r="D88" s="9"/>
      <c r="E88" s="23"/>
      <c r="F88" s="23"/>
    </row>
    <row r="89" spans="1:6" s="380" customFormat="1" x14ac:dyDescent="0.2">
      <c r="A89" s="406"/>
      <c r="B89" s="382" t="s">
        <v>33</v>
      </c>
      <c r="C89" s="383"/>
      <c r="D89" s="383"/>
      <c r="E89" s="385"/>
      <c r="F89" s="385"/>
    </row>
    <row r="90" spans="1:6" s="380" customFormat="1" x14ac:dyDescent="0.2">
      <c r="A90" s="42"/>
      <c r="B90" s="26" t="s">
        <v>553</v>
      </c>
      <c r="C90" s="32">
        <v>2</v>
      </c>
      <c r="D90" s="9" t="s">
        <v>1</v>
      </c>
      <c r="E90" s="31"/>
      <c r="F90" s="23">
        <f>C90*E90</f>
        <v>0</v>
      </c>
    </row>
    <row r="91" spans="1:6" s="380" customFormat="1" x14ac:dyDescent="0.2">
      <c r="A91" s="43"/>
      <c r="B91" s="38"/>
      <c r="C91" s="33"/>
      <c r="D91" s="34"/>
      <c r="E91" s="35"/>
      <c r="F91" s="35"/>
    </row>
    <row r="92" spans="1:6" s="380" customFormat="1" x14ac:dyDescent="0.2">
      <c r="A92" s="41"/>
      <c r="B92" s="37"/>
      <c r="C92" s="20"/>
      <c r="D92" s="21"/>
      <c r="E92" s="22"/>
      <c r="F92" s="20"/>
    </row>
    <row r="93" spans="1:6" s="380" customFormat="1" x14ac:dyDescent="0.2">
      <c r="A93" s="42">
        <f>COUNT($A$2:A92)+1</f>
        <v>15</v>
      </c>
      <c r="B93" s="25" t="s">
        <v>70</v>
      </c>
      <c r="C93" s="24"/>
      <c r="D93" s="9"/>
      <c r="E93" s="23"/>
      <c r="F93" s="23"/>
    </row>
    <row r="94" spans="1:6" s="380" customFormat="1" ht="25.5" x14ac:dyDescent="0.2">
      <c r="A94" s="42"/>
      <c r="B94" s="26" t="s">
        <v>71</v>
      </c>
      <c r="C94" s="32"/>
      <c r="D94" s="9"/>
      <c r="E94" s="23"/>
      <c r="F94" s="23"/>
    </row>
    <row r="95" spans="1:6" s="380" customFormat="1" x14ac:dyDescent="0.2">
      <c r="A95" s="393"/>
      <c r="B95" s="382" t="s">
        <v>33</v>
      </c>
      <c r="C95" s="383"/>
      <c r="D95" s="383"/>
      <c r="E95" s="385"/>
      <c r="F95" s="385"/>
    </row>
    <row r="96" spans="1:6" s="380" customFormat="1" x14ac:dyDescent="0.2">
      <c r="A96" s="42"/>
      <c r="B96" s="26" t="s">
        <v>552</v>
      </c>
      <c r="C96" s="32">
        <v>4</v>
      </c>
      <c r="D96" s="9" t="s">
        <v>1</v>
      </c>
      <c r="E96" s="31"/>
      <c r="F96" s="23">
        <f>C96*E96</f>
        <v>0</v>
      </c>
    </row>
    <row r="97" spans="1:6" s="380" customFormat="1" x14ac:dyDescent="0.2">
      <c r="A97" s="43"/>
      <c r="B97" s="38"/>
      <c r="C97" s="33"/>
      <c r="D97" s="34"/>
      <c r="E97" s="35"/>
      <c r="F97" s="35"/>
    </row>
    <row r="98" spans="1:6" s="380" customFormat="1" x14ac:dyDescent="0.2">
      <c r="A98" s="41"/>
      <c r="B98" s="37"/>
      <c r="C98" s="20"/>
      <c r="D98" s="21"/>
      <c r="E98" s="22"/>
      <c r="F98" s="20"/>
    </row>
    <row r="99" spans="1:6" s="380" customFormat="1" x14ac:dyDescent="0.2">
      <c r="A99" s="42">
        <f>COUNT($A$4:A98)+1</f>
        <v>16</v>
      </c>
      <c r="B99" s="25" t="s">
        <v>73</v>
      </c>
      <c r="C99" s="24"/>
      <c r="D99" s="9"/>
      <c r="E99" s="23"/>
      <c r="F99" s="23"/>
    </row>
    <row r="100" spans="1:6" s="380" customFormat="1" ht="51" x14ac:dyDescent="0.2">
      <c r="A100" s="42"/>
      <c r="B100" s="26" t="s">
        <v>74</v>
      </c>
      <c r="C100" s="32"/>
      <c r="D100" s="9"/>
      <c r="E100" s="23"/>
      <c r="F100" s="23"/>
    </row>
    <row r="101" spans="1:6" s="380" customFormat="1" x14ac:dyDescent="0.2">
      <c r="A101" s="393"/>
      <c r="B101" s="382" t="s">
        <v>33</v>
      </c>
      <c r="C101" s="412"/>
      <c r="D101" s="383"/>
      <c r="E101" s="385"/>
      <c r="F101" s="385"/>
    </row>
    <row r="102" spans="1:6" s="380" customFormat="1" x14ac:dyDescent="0.2">
      <c r="A102" s="42"/>
      <c r="B102" s="26" t="s">
        <v>551</v>
      </c>
      <c r="C102" s="32">
        <v>3</v>
      </c>
      <c r="D102" s="9" t="s">
        <v>1</v>
      </c>
      <c r="E102" s="31"/>
      <c r="F102" s="23">
        <f>C102*E102</f>
        <v>0</v>
      </c>
    </row>
    <row r="103" spans="1:6" s="380" customFormat="1" x14ac:dyDescent="0.2">
      <c r="A103" s="42"/>
      <c r="B103" s="26" t="s">
        <v>76</v>
      </c>
      <c r="C103" s="32">
        <v>2</v>
      </c>
      <c r="D103" s="9" t="s">
        <v>1</v>
      </c>
      <c r="E103" s="31"/>
      <c r="F103" s="23">
        <f>C103*E103</f>
        <v>0</v>
      </c>
    </row>
    <row r="104" spans="1:6" s="380" customFormat="1" x14ac:dyDescent="0.2">
      <c r="A104" s="42"/>
      <c r="B104" s="26" t="s">
        <v>291</v>
      </c>
      <c r="C104" s="32">
        <v>2</v>
      </c>
      <c r="D104" s="9" t="s">
        <v>1</v>
      </c>
      <c r="E104" s="31"/>
      <c r="F104" s="23">
        <f>C104*E104</f>
        <v>0</v>
      </c>
    </row>
    <row r="105" spans="1:6" s="380" customFormat="1" x14ac:dyDescent="0.2">
      <c r="A105" s="43"/>
      <c r="B105" s="38"/>
      <c r="C105" s="33"/>
      <c r="D105" s="34"/>
      <c r="E105" s="35"/>
      <c r="F105" s="35"/>
    </row>
    <row r="106" spans="1:6" s="380" customFormat="1" x14ac:dyDescent="0.2">
      <c r="A106" s="41"/>
      <c r="B106" s="37"/>
      <c r="C106" s="20"/>
      <c r="D106" s="21"/>
      <c r="E106" s="22"/>
      <c r="F106" s="20"/>
    </row>
    <row r="107" spans="1:6" s="380" customFormat="1" x14ac:dyDescent="0.2">
      <c r="A107" s="42">
        <f>COUNT($A$5:A106)+1</f>
        <v>17</v>
      </c>
      <c r="B107" s="25" t="s">
        <v>550</v>
      </c>
      <c r="C107" s="24"/>
      <c r="D107" s="9"/>
      <c r="E107" s="23"/>
      <c r="F107" s="23"/>
    </row>
    <row r="108" spans="1:6" s="380" customFormat="1" ht="25.5" x14ac:dyDescent="0.2">
      <c r="A108" s="42"/>
      <c r="B108" s="26" t="s">
        <v>549</v>
      </c>
      <c r="C108" s="32"/>
      <c r="D108" s="9"/>
      <c r="E108" s="23"/>
      <c r="F108" s="23"/>
    </row>
    <row r="109" spans="1:6" s="380" customFormat="1" x14ac:dyDescent="0.2">
      <c r="A109" s="42"/>
      <c r="B109" s="26" t="s">
        <v>33</v>
      </c>
      <c r="C109" s="32">
        <v>1</v>
      </c>
      <c r="D109" s="9" t="s">
        <v>1</v>
      </c>
      <c r="E109" s="31"/>
      <c r="F109" s="23">
        <f>C109*E109</f>
        <v>0</v>
      </c>
    </row>
    <row r="110" spans="1:6" s="380" customFormat="1" x14ac:dyDescent="0.2">
      <c r="A110" s="43"/>
      <c r="B110" s="38"/>
      <c r="C110" s="33"/>
      <c r="D110" s="34"/>
      <c r="E110" s="35"/>
      <c r="F110" s="35"/>
    </row>
    <row r="111" spans="1:6" s="380" customFormat="1" x14ac:dyDescent="0.2">
      <c r="A111" s="50"/>
      <c r="B111" s="37"/>
      <c r="C111" s="20"/>
      <c r="D111" s="21"/>
      <c r="E111" s="22"/>
      <c r="F111" s="20"/>
    </row>
    <row r="112" spans="1:6" s="380" customFormat="1" x14ac:dyDescent="0.2">
      <c r="A112" s="42">
        <f>COUNT($A$5:A111)+1</f>
        <v>18</v>
      </c>
      <c r="B112" s="25" t="s">
        <v>77</v>
      </c>
      <c r="C112" s="24"/>
      <c r="D112" s="9"/>
      <c r="E112" s="23"/>
      <c r="F112" s="23"/>
    </row>
    <row r="113" spans="1:6" s="380" customFormat="1" x14ac:dyDescent="0.2">
      <c r="A113" s="42"/>
      <c r="B113" s="26" t="s">
        <v>78</v>
      </c>
      <c r="C113" s="32"/>
    </row>
    <row r="114" spans="1:6" s="380" customFormat="1" x14ac:dyDescent="0.2">
      <c r="A114" s="42"/>
      <c r="B114" s="26"/>
      <c r="C114" s="32">
        <v>1</v>
      </c>
      <c r="D114" s="9" t="s">
        <v>1</v>
      </c>
      <c r="E114" s="31"/>
      <c r="F114" s="23">
        <f>C114*E114</f>
        <v>0</v>
      </c>
    </row>
    <row r="115" spans="1:6" s="380" customFormat="1" x14ac:dyDescent="0.2">
      <c r="A115" s="43"/>
      <c r="B115" s="38"/>
      <c r="C115" s="33"/>
      <c r="D115" s="34"/>
      <c r="E115" s="35"/>
      <c r="F115" s="35"/>
    </row>
    <row r="116" spans="1:6" s="380" customFormat="1" x14ac:dyDescent="0.2">
      <c r="A116" s="50"/>
      <c r="B116" s="37"/>
      <c r="C116" s="20"/>
      <c r="D116" s="21"/>
      <c r="E116" s="22"/>
      <c r="F116" s="20"/>
    </row>
    <row r="117" spans="1:6" s="380" customFormat="1" x14ac:dyDescent="0.2">
      <c r="A117" s="42">
        <f>COUNT($A$5:A116)+1</f>
        <v>19</v>
      </c>
      <c r="B117" s="25" t="s">
        <v>79</v>
      </c>
      <c r="C117" s="24"/>
      <c r="D117" s="9"/>
      <c r="E117" s="23"/>
      <c r="F117" s="23"/>
    </row>
    <row r="118" spans="1:6" s="380" customFormat="1" x14ac:dyDescent="0.2">
      <c r="A118" s="42"/>
      <c r="B118" s="26" t="s">
        <v>80</v>
      </c>
      <c r="C118" s="32"/>
      <c r="D118" s="9"/>
      <c r="E118" s="23"/>
      <c r="F118" s="23"/>
    </row>
    <row r="119" spans="1:6" s="380" customFormat="1" x14ac:dyDescent="0.2">
      <c r="A119" s="388"/>
      <c r="B119" s="386"/>
      <c r="C119" s="413">
        <v>1</v>
      </c>
      <c r="D119" s="9" t="s">
        <v>1</v>
      </c>
      <c r="E119" s="31"/>
      <c r="F119" s="23">
        <f>C119*E119</f>
        <v>0</v>
      </c>
    </row>
    <row r="120" spans="1:6" s="380" customFormat="1" x14ac:dyDescent="0.2">
      <c r="A120" s="43"/>
      <c r="B120" s="38"/>
      <c r="C120" s="33"/>
      <c r="D120" s="34"/>
      <c r="E120" s="35"/>
      <c r="F120" s="35"/>
    </row>
    <row r="121" spans="1:6" s="380" customFormat="1" x14ac:dyDescent="0.2">
      <c r="A121" s="41"/>
      <c r="B121" s="37"/>
      <c r="C121" s="20"/>
      <c r="D121" s="21"/>
      <c r="E121" s="22"/>
      <c r="F121" s="20"/>
    </row>
    <row r="122" spans="1:6" s="380" customFormat="1" x14ac:dyDescent="0.2">
      <c r="A122" s="42">
        <f>COUNT($A$5:A121)+1</f>
        <v>20</v>
      </c>
      <c r="B122" s="25" t="s">
        <v>81</v>
      </c>
      <c r="C122" s="24"/>
      <c r="D122" s="9"/>
      <c r="E122" s="23"/>
      <c r="F122" s="23"/>
    </row>
    <row r="123" spans="1:6" s="380" customFormat="1" ht="25.5" x14ac:dyDescent="0.2">
      <c r="A123" s="42"/>
      <c r="B123" s="26" t="s">
        <v>82</v>
      </c>
      <c r="C123" s="32"/>
      <c r="D123" s="9"/>
      <c r="E123" s="23"/>
      <c r="F123" s="23"/>
    </row>
    <row r="124" spans="1:6" s="380" customFormat="1" x14ac:dyDescent="0.2">
      <c r="A124" s="42"/>
      <c r="B124" s="26" t="s">
        <v>517</v>
      </c>
      <c r="C124" s="32">
        <v>6</v>
      </c>
      <c r="D124" s="9" t="s">
        <v>1</v>
      </c>
      <c r="E124" s="31"/>
      <c r="F124" s="23">
        <f>C124*E124</f>
        <v>0</v>
      </c>
    </row>
    <row r="125" spans="1:6" s="380" customFormat="1" x14ac:dyDescent="0.2">
      <c r="A125" s="43"/>
      <c r="B125" s="38"/>
      <c r="C125" s="33"/>
      <c r="D125" s="34"/>
      <c r="E125" s="35"/>
      <c r="F125" s="35"/>
    </row>
    <row r="126" spans="1:6" s="380" customFormat="1" x14ac:dyDescent="0.2">
      <c r="A126" s="41"/>
      <c r="B126" s="37"/>
      <c r="C126" s="20"/>
      <c r="D126" s="21"/>
      <c r="E126" s="22"/>
      <c r="F126" s="20"/>
    </row>
    <row r="127" spans="1:6" s="380" customFormat="1" x14ac:dyDescent="0.2">
      <c r="A127" s="42">
        <f>COUNT($A$5:A124)+1</f>
        <v>21</v>
      </c>
      <c r="B127" s="25" t="s">
        <v>85</v>
      </c>
      <c r="C127" s="24"/>
      <c r="D127" s="9"/>
      <c r="E127" s="23"/>
      <c r="F127" s="23"/>
    </row>
    <row r="128" spans="1:6" s="380" customFormat="1" x14ac:dyDescent="0.2">
      <c r="A128" s="42"/>
      <c r="B128" s="26" t="s">
        <v>86</v>
      </c>
      <c r="C128" s="32"/>
      <c r="D128" s="9"/>
      <c r="E128" s="23"/>
      <c r="F128" s="23"/>
    </row>
    <row r="129" spans="1:6" s="380" customFormat="1" x14ac:dyDescent="0.2">
      <c r="A129" s="42"/>
      <c r="B129" s="26" t="s">
        <v>517</v>
      </c>
      <c r="C129" s="32">
        <v>2</v>
      </c>
      <c r="D129" s="9" t="s">
        <v>1</v>
      </c>
      <c r="E129" s="31"/>
      <c r="F129" s="23">
        <f>C129*E129</f>
        <v>0</v>
      </c>
    </row>
    <row r="130" spans="1:6" s="380" customFormat="1" x14ac:dyDescent="0.2">
      <c r="A130" s="43"/>
      <c r="B130" s="38"/>
      <c r="C130" s="33"/>
      <c r="D130" s="34"/>
      <c r="E130" s="35"/>
      <c r="F130" s="35"/>
    </row>
    <row r="131" spans="1:6" s="380" customFormat="1" x14ac:dyDescent="0.2">
      <c r="A131" s="41"/>
      <c r="B131" s="37"/>
      <c r="C131" s="20"/>
      <c r="D131" s="21"/>
      <c r="E131" s="22"/>
      <c r="F131" s="20"/>
    </row>
    <row r="132" spans="1:6" s="380" customFormat="1" x14ac:dyDescent="0.2">
      <c r="A132" s="42">
        <f>COUNT($A$5:A131)+1</f>
        <v>22</v>
      </c>
      <c r="B132" s="25" t="s">
        <v>87</v>
      </c>
      <c r="C132" s="24"/>
      <c r="D132" s="9"/>
      <c r="E132" s="23"/>
      <c r="F132" s="23"/>
    </row>
    <row r="133" spans="1:6" s="380" customFormat="1" ht="38.25" x14ac:dyDescent="0.2">
      <c r="A133" s="42"/>
      <c r="B133" s="26" t="s">
        <v>102</v>
      </c>
      <c r="C133" s="32"/>
      <c r="D133" s="9"/>
      <c r="E133" s="23"/>
      <c r="F133" s="23"/>
    </row>
    <row r="134" spans="1:6" s="380" customFormat="1" ht="14.25" x14ac:dyDescent="0.2">
      <c r="A134" s="42"/>
      <c r="B134" s="26"/>
      <c r="C134" s="32">
        <v>20</v>
      </c>
      <c r="D134" s="9" t="s">
        <v>13</v>
      </c>
      <c r="E134" s="31"/>
      <c r="F134" s="23">
        <f>C134*E134</f>
        <v>0</v>
      </c>
    </row>
    <row r="135" spans="1:6" s="380" customFormat="1" x14ac:dyDescent="0.2">
      <c r="A135" s="43"/>
      <c r="B135" s="38"/>
      <c r="C135" s="33"/>
      <c r="D135" s="34"/>
      <c r="E135" s="35"/>
      <c r="F135" s="35"/>
    </row>
    <row r="136" spans="1:6" s="421" customFormat="1" x14ac:dyDescent="0.2">
      <c r="A136" s="41"/>
      <c r="B136" s="37"/>
      <c r="C136" s="20"/>
      <c r="D136" s="21"/>
      <c r="E136" s="22"/>
      <c r="F136" s="20"/>
    </row>
    <row r="137" spans="1:6" s="421" customFormat="1" x14ac:dyDescent="0.2">
      <c r="A137" s="42">
        <f>COUNT($A$5:A136)+1</f>
        <v>23</v>
      </c>
      <c r="B137" s="25" t="s">
        <v>88</v>
      </c>
      <c r="C137" s="24"/>
      <c r="D137" s="9"/>
      <c r="E137" s="23"/>
      <c r="F137" s="23"/>
    </row>
    <row r="138" spans="1:6" s="421" customFormat="1" ht="76.5" x14ac:dyDescent="0.2">
      <c r="A138" s="42"/>
      <c r="B138" s="26" t="s">
        <v>90</v>
      </c>
      <c r="C138" s="32"/>
      <c r="D138" s="9"/>
      <c r="E138" s="23"/>
      <c r="F138" s="23"/>
    </row>
    <row r="139" spans="1:6" s="421" customFormat="1" x14ac:dyDescent="0.2">
      <c r="A139" s="381"/>
      <c r="B139" s="386" t="s">
        <v>29</v>
      </c>
      <c r="C139" s="383"/>
      <c r="D139" s="383"/>
      <c r="E139" s="385"/>
      <c r="F139" s="385"/>
    </row>
    <row r="140" spans="1:6" s="421" customFormat="1" x14ac:dyDescent="0.2">
      <c r="A140" s="42"/>
      <c r="B140" s="26" t="s">
        <v>548</v>
      </c>
      <c r="C140" s="32">
        <v>32</v>
      </c>
      <c r="D140" s="9" t="s">
        <v>15</v>
      </c>
      <c r="E140" s="31"/>
      <c r="F140" s="23">
        <f>C140*E140</f>
        <v>0</v>
      </c>
    </row>
    <row r="141" spans="1:6" s="421" customFormat="1" x14ac:dyDescent="0.2">
      <c r="A141" s="42"/>
      <c r="B141" s="26" t="s">
        <v>547</v>
      </c>
      <c r="C141" s="32">
        <v>6</v>
      </c>
      <c r="D141" s="9" t="s">
        <v>15</v>
      </c>
      <c r="E141" s="31"/>
      <c r="F141" s="23">
        <f>C141*E141</f>
        <v>0</v>
      </c>
    </row>
    <row r="142" spans="1:6" s="421" customFormat="1" x14ac:dyDescent="0.2">
      <c r="A142" s="43"/>
      <c r="B142" s="38"/>
      <c r="C142" s="33"/>
      <c r="D142" s="34"/>
      <c r="E142" s="35"/>
      <c r="F142" s="35"/>
    </row>
    <row r="143" spans="1:6" s="380" customFormat="1" x14ac:dyDescent="0.2">
      <c r="A143" s="41"/>
      <c r="B143" s="37"/>
      <c r="C143" s="20"/>
      <c r="D143" s="21"/>
      <c r="E143" s="22"/>
      <c r="F143" s="20"/>
    </row>
    <row r="144" spans="1:6" s="380" customFormat="1" x14ac:dyDescent="0.2">
      <c r="A144" s="42">
        <f>COUNT($A$5:A143)+1</f>
        <v>24</v>
      </c>
      <c r="B144" s="25" t="s">
        <v>16</v>
      </c>
      <c r="C144" s="24"/>
      <c r="D144" s="9"/>
      <c r="E144" s="23"/>
      <c r="F144" s="23"/>
    </row>
    <row r="145" spans="1:6" s="380" customFormat="1" ht="38.25" x14ac:dyDescent="0.2">
      <c r="A145" s="42"/>
      <c r="B145" s="26" t="s">
        <v>91</v>
      </c>
      <c r="C145" s="32"/>
      <c r="D145" s="9"/>
      <c r="E145" s="23"/>
      <c r="F145" s="23"/>
    </row>
    <row r="146" spans="1:6" s="380" customFormat="1" x14ac:dyDescent="0.2">
      <c r="B146" s="312"/>
      <c r="C146" s="383"/>
      <c r="D146" s="415">
        <v>0.1</v>
      </c>
      <c r="E146" s="385"/>
      <c r="F146" s="278">
        <f>SUM(F5:F142)*D146</f>
        <v>0</v>
      </c>
    </row>
    <row r="147" spans="1:6" s="380" customFormat="1" x14ac:dyDescent="0.2">
      <c r="A147" s="416"/>
      <c r="B147" s="417"/>
      <c r="C147" s="418"/>
      <c r="D147" s="419"/>
      <c r="E147" s="420"/>
      <c r="F147" s="420"/>
    </row>
    <row r="148" spans="1:6" s="380" customFormat="1" x14ac:dyDescent="0.2">
      <c r="A148" s="27"/>
      <c r="B148" s="39" t="s">
        <v>92</v>
      </c>
      <c r="C148" s="28"/>
      <c r="D148" s="29"/>
      <c r="E148" s="30" t="s">
        <v>12</v>
      </c>
      <c r="F148" s="30">
        <f>SUM(F5:F147)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&amp;L&amp;9ENERGETIKA LJUBLJANA d.o.o.&amp;R&amp;9JPE-SIR-87/21</oddHeader>
    <oddFooter>&amp;C&amp;"Arial,Navadno"&amp;9&amp;P / &amp;N</oddFooter>
  </headerFooter>
  <rowBreaks count="4" manualBreakCount="4">
    <brk id="19" max="5" man="1"/>
    <brk id="50" max="5" man="1"/>
    <brk id="79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50</vt:i4>
      </vt:variant>
      <vt:variant>
        <vt:lpstr>Imenovani obsegi</vt:lpstr>
      </vt:variant>
      <vt:variant>
        <vt:i4>53</vt:i4>
      </vt:variant>
    </vt:vector>
  </HeadingPairs>
  <TitlesOfParts>
    <vt:vector size="103" baseType="lpstr">
      <vt:lpstr>REKAP</vt:lpstr>
      <vt:lpstr>1A-SKLOP</vt:lpstr>
      <vt:lpstr>Vroc-SkupPriklj_P-481_SD</vt:lpstr>
      <vt:lpstr>Vroc-priklj_MalaUlica1_SD</vt:lpstr>
      <vt:lpstr>1B-SKLOP</vt:lpstr>
      <vt:lpstr>Vrocevod_T-903_SD</vt:lpstr>
      <vt:lpstr>Vrocevod_T-913_SD</vt:lpstr>
      <vt:lpstr>Vroc-priklj_P-423_jug_SD</vt:lpstr>
      <vt:lpstr>Vroc-priklj_P-423_vzhod_SD</vt:lpstr>
      <vt:lpstr>1C-SKLOP</vt:lpstr>
      <vt:lpstr>Parovod-P31_SD</vt:lpstr>
      <vt:lpstr>2-SKLOP</vt:lpstr>
      <vt:lpstr>S-2321_SD</vt:lpstr>
      <vt:lpstr>S-2322_SD</vt:lpstr>
      <vt:lpstr>S-2323_SD</vt:lpstr>
      <vt:lpstr>S-2325_SD</vt:lpstr>
      <vt:lpstr>S-2328_SD</vt:lpstr>
      <vt:lpstr>PP_SD</vt:lpstr>
      <vt:lpstr>3-SKLOP</vt:lpstr>
      <vt:lpstr>N-18013_SD</vt:lpstr>
      <vt:lpstr>P-35193</vt:lpstr>
      <vt:lpstr>P-35228</vt:lpstr>
      <vt:lpstr>P-26892</vt:lpstr>
      <vt:lpstr>priključki SON SD (2)</vt:lpstr>
      <vt:lpstr>4. SKLOP</vt:lpstr>
      <vt:lpstr>S 1900_SD</vt:lpstr>
      <vt:lpstr>S 1878_SD</vt:lpstr>
      <vt:lpstr>P_34601_SD</vt:lpstr>
      <vt:lpstr>P-34941_SD</vt:lpstr>
      <vt:lpstr>priključki SON SD (3)</vt:lpstr>
      <vt:lpstr>5. SKLOP</vt:lpstr>
      <vt:lpstr>1 N17000_SD</vt:lpstr>
      <vt:lpstr>2 N 17002 SD</vt:lpstr>
      <vt:lpstr>3 N 17180 SD</vt:lpstr>
      <vt:lpstr>4 N 17071 SD</vt:lpstr>
      <vt:lpstr>5 N 17150 SD</vt:lpstr>
      <vt:lpstr>6 N 17040 SD</vt:lpstr>
      <vt:lpstr>7 N 17041 SD</vt:lpstr>
      <vt:lpstr>8 N 17010 SD</vt:lpstr>
      <vt:lpstr>9 N 17200 SD</vt:lpstr>
      <vt:lpstr>10 N 17080 SD</vt:lpstr>
      <vt:lpstr>11 N 172090 SD</vt:lpstr>
      <vt:lpstr>12 N 17100 SD</vt:lpstr>
      <vt:lpstr>13 N 17180 SD</vt:lpstr>
      <vt:lpstr>14 N 17110 SD</vt:lpstr>
      <vt:lpstr>15 N 17170 SD</vt:lpstr>
      <vt:lpstr>16 priključki TIP 1 SD</vt:lpstr>
      <vt:lpstr>17 priključki SON SD</vt:lpstr>
      <vt:lpstr>6.SKLOP</vt:lpstr>
      <vt:lpstr>SP-1030_SD</vt:lpstr>
      <vt:lpstr>'16 priključki TIP 1 SD'!Področje_tiskanja</vt:lpstr>
      <vt:lpstr>'17 priključki SON SD'!Področje_tiskanja</vt:lpstr>
      <vt:lpstr>'1A-SKLOP'!Področje_tiskanja</vt:lpstr>
      <vt:lpstr>'1B-SKLOP'!Področje_tiskanja</vt:lpstr>
      <vt:lpstr>'1C-SKLOP'!Področje_tiskanja</vt:lpstr>
      <vt:lpstr>'2-SKLOP'!Področje_tiskanja</vt:lpstr>
      <vt:lpstr>'3-SKLOP'!Področje_tiskanja</vt:lpstr>
      <vt:lpstr>'4. SKLOP'!Področje_tiskanja</vt:lpstr>
      <vt:lpstr>'5. SKLOP'!Področje_tiskanja</vt:lpstr>
      <vt:lpstr>'6.SKLOP'!Področje_tiskanja</vt:lpstr>
      <vt:lpstr>'P-26892'!Področje_tiskanja</vt:lpstr>
      <vt:lpstr>'P-34941_SD'!Področje_tiskanja</vt:lpstr>
      <vt:lpstr>'P-35193'!Področje_tiskanja</vt:lpstr>
      <vt:lpstr>'P-35228'!Področje_tiskanja</vt:lpstr>
      <vt:lpstr>'Parovod-P31_SD'!Področje_tiskanja</vt:lpstr>
      <vt:lpstr>PP_SD!Področje_tiskanja</vt:lpstr>
      <vt:lpstr>'priključki SON SD (2)'!Področje_tiskanja</vt:lpstr>
      <vt:lpstr>'priključki SON SD (3)'!Področje_tiskanja</vt:lpstr>
      <vt:lpstr>REKAP!Področje_tiskanja</vt:lpstr>
      <vt:lpstr>'S 1878_SD'!Področje_tiskanja</vt:lpstr>
      <vt:lpstr>'S 1900_SD'!Področje_tiskanja</vt:lpstr>
      <vt:lpstr>'S-2321_SD'!Področje_tiskanja</vt:lpstr>
      <vt:lpstr>'S-2322_SD'!Področje_tiskanja</vt:lpstr>
      <vt:lpstr>'S-2323_SD'!Področje_tiskanja</vt:lpstr>
      <vt:lpstr>'S-2325_SD'!Področje_tiskanja</vt:lpstr>
      <vt:lpstr>'S-2328_SD'!Področje_tiskanja</vt:lpstr>
      <vt:lpstr>'Vrocevod_T-903_SD'!Področje_tiskanja</vt:lpstr>
      <vt:lpstr>'Vrocevod_T-913_SD'!Področje_tiskanja</vt:lpstr>
      <vt:lpstr>'Vroc-priklj_MalaUlica1_SD'!Področje_tiskanja</vt:lpstr>
      <vt:lpstr>'Vroc-priklj_P-423_jug_SD'!Področje_tiskanja</vt:lpstr>
      <vt:lpstr>'Vroc-priklj_P-423_vzhod_SD'!Področje_tiskanja</vt:lpstr>
      <vt:lpstr>'Vroc-SkupPriklj_P-481_SD'!Področje_tiskanja</vt:lpstr>
      <vt:lpstr>'1 N17000_SD'!Tiskanje_naslovov</vt:lpstr>
      <vt:lpstr>'16 priključki TIP 1 SD'!Tiskanje_naslovov</vt:lpstr>
      <vt:lpstr>'17 priključki SON SD'!Tiskanje_naslovov</vt:lpstr>
      <vt:lpstr>'N-18013_SD'!Tiskanje_naslovov</vt:lpstr>
      <vt:lpstr>P_34601_SD!Tiskanje_naslovov</vt:lpstr>
      <vt:lpstr>'P-34941_SD'!Tiskanje_naslovov</vt:lpstr>
      <vt:lpstr>'Parovod-P31_SD'!Tiskanje_naslovov</vt:lpstr>
      <vt:lpstr>PP_SD!Tiskanje_naslovov</vt:lpstr>
      <vt:lpstr>'priključki SON SD (2)'!Tiskanje_naslovov</vt:lpstr>
      <vt:lpstr>'priključki SON SD (3)'!Tiskanje_naslovov</vt:lpstr>
      <vt:lpstr>'S 1878_SD'!Tiskanje_naslovov</vt:lpstr>
      <vt:lpstr>'S 1900_SD'!Tiskanje_naslovov</vt:lpstr>
      <vt:lpstr>'S-2321_SD'!Tiskanje_naslovov</vt:lpstr>
      <vt:lpstr>'S-2322_SD'!Tiskanje_naslovov</vt:lpstr>
      <vt:lpstr>'SP-1030_SD'!Tiskanje_naslovov</vt:lpstr>
      <vt:lpstr>'Vrocevod_T-903_SD'!Tiskanje_naslovov</vt:lpstr>
      <vt:lpstr>'Vrocevod_T-913_SD'!Tiskanje_naslovov</vt:lpstr>
      <vt:lpstr>'Vroc-priklj_MalaUlica1_SD'!Tiskanje_naslovov</vt:lpstr>
      <vt:lpstr>'Vroc-priklj_P-423_jug_SD'!Tiskanje_naslovov</vt:lpstr>
      <vt:lpstr>'Vroc-priklj_P-423_vzhod_SD'!Tiskanje_naslovov</vt:lpstr>
      <vt:lpstr>'Vroc-SkupPriklj_P-481_SD'!Tiskanje_naslovov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test;sk</dc:creator>
  <dc:description>izdelan: 31/08-2005</dc:description>
  <cp:lastModifiedBy>test</cp:lastModifiedBy>
  <cp:lastPrinted>2021-03-12T07:35:38Z</cp:lastPrinted>
  <dcterms:created xsi:type="dcterms:W3CDTF">1999-05-03T05:58:28Z</dcterms:created>
  <dcterms:modified xsi:type="dcterms:W3CDTF">2021-03-22T13:12:09Z</dcterms:modified>
</cp:coreProperties>
</file>