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775" tabRatio="956"/>
  </bookViews>
  <sheets>
    <sheet name="REKAPITULACIJA" sheetId="57" r:id="rId1"/>
    <sheet name="Rekapitulacija_PO SD" sheetId="58" r:id="rId2"/>
    <sheet name="N-14020_SD" sheetId="59" r:id="rId3"/>
    <sheet name="N-14000_SD" sheetId="60" r:id="rId4"/>
    <sheet name="N-14120_SD" sheetId="61" r:id="rId5"/>
    <sheet name="P-565_SD" sheetId="62" r:id="rId6"/>
    <sheet name="P-2369_SD" sheetId="63" r:id="rId7"/>
    <sheet name="P-2373_SD" sheetId="64" r:id="rId8"/>
    <sheet name="PRIKLJUCKI-TIP-I_SD" sheetId="65" r:id="rId9"/>
    <sheet name="Rekapitulacija_VO_SD" sheetId="42" r:id="rId10"/>
    <sheet name="T1102_DN200" sheetId="50" r:id="rId11"/>
    <sheet name="JA 500" sheetId="56" r:id="rId12"/>
    <sheet name="P1626_DN65" sheetId="54" r:id="rId13"/>
    <sheet name="P716_DN65" sheetId="55" r:id="rId14"/>
    <sheet name="Rekapitulacija_VO_SD Strossm." sheetId="66" r:id="rId15"/>
    <sheet name="T1103_VO_SD" sheetId="67" r:id="rId16"/>
    <sheet name="T-1112_DN50" sheetId="68" r:id="rId17"/>
    <sheet name="P129_VO_SD" sheetId="69" r:id="rId18"/>
    <sheet name="P1495_DN50" sheetId="70" r:id="rId19"/>
  </sheets>
  <externalReferences>
    <externalReference r:id="rId20"/>
  </externalReferences>
  <definedNames>
    <definedName name="_A65636" localSheetId="0">#REF!</definedName>
    <definedName name="_A65636">#REF!</definedName>
    <definedName name="_C99392" localSheetId="0">#REF!</definedName>
    <definedName name="_C99392">#REF!</definedName>
    <definedName name="_xlnm._FilterDatabase" localSheetId="17" hidden="1">P129_VO_SD!#REF!</definedName>
    <definedName name="_xlnm._FilterDatabase" localSheetId="10" hidden="1">T1102_DN200!#REF!</definedName>
    <definedName name="_xlnm._FilterDatabase" localSheetId="15" hidden="1">T1103_VO_SD!#REF!</definedName>
    <definedName name="aaa">#REF!</definedName>
    <definedName name="dfdasf" localSheetId="0">#REF!</definedName>
    <definedName name="dfdasf">#REF!</definedName>
    <definedName name="eh" localSheetId="0">#REF!</definedName>
    <definedName name="eh">#REF!</definedName>
    <definedName name="investicija" localSheetId="3">#REF!</definedName>
    <definedName name="investicija" localSheetId="4">#REF!</definedName>
    <definedName name="investicija" localSheetId="17">#REF!</definedName>
    <definedName name="investicija" localSheetId="6">#REF!</definedName>
    <definedName name="investicija" localSheetId="7">#REF!</definedName>
    <definedName name="investicija" localSheetId="5">#REF!</definedName>
    <definedName name="investicija" localSheetId="13">#REF!</definedName>
    <definedName name="investicija" localSheetId="8">#REF!</definedName>
    <definedName name="investicija" localSheetId="0">[1]Rekapitulacija_SD!#REF!</definedName>
    <definedName name="investicija" localSheetId="1">'Rekapitulacija_PO SD'!#REF!</definedName>
    <definedName name="investicija" localSheetId="9">Rekapitulacija_VO_SD!#REF!</definedName>
    <definedName name="investicija" localSheetId="14">'Rekapitulacija_VO_SD Strossm.'!#REF!</definedName>
    <definedName name="investicija" localSheetId="10">#REF!</definedName>
    <definedName name="investicija">#REF!</definedName>
    <definedName name="JEKLO_SD" localSheetId="0">#REF!</definedName>
    <definedName name="JEKLO_SD">#REF!</definedName>
    <definedName name="jhvfž" localSheetId="0">#REF!</definedName>
    <definedName name="jhvfž">#REF!</definedName>
    <definedName name="_xlnm.Print_Area" localSheetId="17">P129_VO_SD!$A$1:$F$90</definedName>
    <definedName name="_xlnm.Print_Area" localSheetId="6">'P-2369_SD'!$A$1:$F$41</definedName>
    <definedName name="_xlnm.Print_Area" localSheetId="7">'P-2373_SD'!$A$1:$F$70</definedName>
    <definedName name="_xlnm.Print_Area" localSheetId="5">'P-565_SD'!$A$1:$F$70</definedName>
    <definedName name="_xlnm.Print_Area" localSheetId="0">REKAPITULACIJA!$A$1:$G$10</definedName>
    <definedName name="_xlnm.Print_Area" localSheetId="1">'Rekapitulacija_PO SD'!$A$1:$G$34</definedName>
    <definedName name="_xlnm.Print_Area" localSheetId="9">Rekapitulacija_VO_SD!$A$1:$G$28</definedName>
    <definedName name="_xlnm.Print_Area" localSheetId="14">'Rekapitulacija_VO_SD Strossm.'!$A$1:$G$28</definedName>
    <definedName name="_xlnm.Print_Area" localSheetId="10">T1102_DN200!$A$1:$F$95</definedName>
    <definedName name="_xlnm.Print_Area" localSheetId="15">T1103_VO_SD!$A$1:$F$132</definedName>
    <definedName name="SWD" localSheetId="0">#REF!</definedName>
    <definedName name="SWD">#REF!</definedName>
    <definedName name="_xlnm.Print_Titles" localSheetId="3">'N-14000_SD'!#REF!</definedName>
    <definedName name="_xlnm.Print_Titles" localSheetId="2">'N-14020_SD'!$5:$5</definedName>
    <definedName name="_xlnm.Print_Titles" localSheetId="4">'N-14120_SD'!$5:$5</definedName>
    <definedName name="_xlnm.Print_Titles" localSheetId="17">P129_VO_SD!$5:$5</definedName>
    <definedName name="_xlnm.Print_Titles" localSheetId="6">'P-2369_SD'!$5:$5</definedName>
    <definedName name="_xlnm.Print_Titles" localSheetId="7">'P-2373_SD'!$5:$5</definedName>
    <definedName name="_xlnm.Print_Titles" localSheetId="5">'P-565_SD'!$5:$5</definedName>
    <definedName name="_xlnm.Print_Titles" localSheetId="8">'PRIKLJUCKI-TIP-I_SD'!$5:$5</definedName>
    <definedName name="_xlnm.Print_Titles" localSheetId="10">T1102_DN200!$5:$5</definedName>
    <definedName name="_xlnm.Print_Titles" localSheetId="15">T1103_VO_SD!$5:$5</definedName>
  </definedNames>
  <calcPr calcId="145621"/>
</workbook>
</file>

<file path=xl/calcChain.xml><?xml version="1.0" encoding="utf-8"?>
<calcChain xmlns="http://schemas.openxmlformats.org/spreadsheetml/2006/main">
  <c r="F127" i="70" l="1"/>
  <c r="F126" i="70"/>
  <c r="F120" i="70"/>
  <c r="F119" i="70"/>
  <c r="F113" i="70"/>
  <c r="F108" i="70"/>
  <c r="F107" i="70"/>
  <c r="F102" i="70"/>
  <c r="F97" i="70"/>
  <c r="F90" i="70"/>
  <c r="F84" i="70"/>
  <c r="F79" i="70"/>
  <c r="F74" i="70"/>
  <c r="F73" i="70"/>
  <c r="F68" i="70"/>
  <c r="F63" i="70"/>
  <c r="F58" i="70"/>
  <c r="F53" i="70"/>
  <c r="F47" i="70"/>
  <c r="F41" i="70"/>
  <c r="F40" i="70"/>
  <c r="F34" i="70"/>
  <c r="F33" i="70"/>
  <c r="F27" i="70"/>
  <c r="F19" i="70"/>
  <c r="F11" i="70"/>
  <c r="A7" i="70"/>
  <c r="F83" i="69"/>
  <c r="F82" i="69"/>
  <c r="F76" i="69"/>
  <c r="F71" i="69"/>
  <c r="F66" i="69"/>
  <c r="F59" i="69"/>
  <c r="F54" i="69"/>
  <c r="F49" i="69"/>
  <c r="F48" i="69"/>
  <c r="F43" i="69"/>
  <c r="F37" i="69"/>
  <c r="F31" i="69"/>
  <c r="F25" i="69"/>
  <c r="F19" i="69"/>
  <c r="A14" i="69"/>
  <c r="F11" i="69"/>
  <c r="F88" i="69" s="1"/>
  <c r="A7" i="69"/>
  <c r="F37" i="68"/>
  <c r="F32" i="68"/>
  <c r="F27" i="68"/>
  <c r="F22" i="68"/>
  <c r="F16" i="68"/>
  <c r="A13" i="68"/>
  <c r="F10" i="68"/>
  <c r="A7" i="68"/>
  <c r="F125" i="67"/>
  <c r="F120" i="67"/>
  <c r="F115" i="67"/>
  <c r="F110" i="67"/>
  <c r="F103" i="67"/>
  <c r="F97" i="67"/>
  <c r="F96" i="67"/>
  <c r="F88" i="67"/>
  <c r="F83" i="67"/>
  <c r="F78" i="67"/>
  <c r="F77" i="67"/>
  <c r="F71" i="67"/>
  <c r="F66" i="67"/>
  <c r="F61" i="67"/>
  <c r="F56" i="67"/>
  <c r="F51" i="67"/>
  <c r="F45" i="67"/>
  <c r="F39" i="67"/>
  <c r="F33" i="67"/>
  <c r="F27" i="67"/>
  <c r="F19" i="67"/>
  <c r="F11" i="67"/>
  <c r="F130" i="67" s="1"/>
  <c r="A7" i="67"/>
  <c r="F90" i="69" l="1"/>
  <c r="G24" i="66" s="1"/>
  <c r="F132" i="67"/>
  <c r="G15" i="66" s="1"/>
  <c r="A22" i="69"/>
  <c r="A34" i="69" s="1"/>
  <c r="A19" i="68"/>
  <c r="A30" i="68"/>
  <c r="A35" i="68" s="1"/>
  <c r="A14" i="70"/>
  <c r="A37" i="70" s="1"/>
  <c r="A30" i="70"/>
  <c r="A14" i="67"/>
  <c r="F42" i="68"/>
  <c r="F44" i="68" s="1"/>
  <c r="G16" i="66" s="1"/>
  <c r="A28" i="69"/>
  <c r="F132" i="70"/>
  <c r="F134" i="70" s="1"/>
  <c r="G25" i="66" s="1"/>
  <c r="A25" i="68"/>
  <c r="A22" i="70"/>
  <c r="A40" i="68" l="1"/>
  <c r="A44" i="70"/>
  <c r="G19" i="66"/>
  <c r="G7" i="66" s="1"/>
  <c r="A40" i="69"/>
  <c r="A22" i="67"/>
  <c r="G28" i="66"/>
  <c r="G8" i="66" s="1"/>
  <c r="A56" i="70" l="1"/>
  <c r="A30" i="67"/>
  <c r="A50" i="70"/>
  <c r="G6" i="66"/>
  <c r="G7" i="57" s="1"/>
  <c r="A46" i="69"/>
  <c r="A52" i="69" l="1"/>
  <c r="A57" i="69" s="1"/>
  <c r="A36" i="67"/>
  <c r="A61" i="70"/>
  <c r="A66" i="70"/>
  <c r="A71" i="70" l="1"/>
  <c r="A62" i="69"/>
  <c r="A42" i="67"/>
  <c r="A54" i="67"/>
  <c r="A48" i="67"/>
  <c r="A69" i="69" l="1"/>
  <c r="A74" i="69" s="1"/>
  <c r="A79" i="69" s="1"/>
  <c r="A59" i="67"/>
  <c r="A64" i="67" s="1"/>
  <c r="A69" i="67" s="1"/>
  <c r="A77" i="70"/>
  <c r="A82" i="70" s="1"/>
  <c r="A87" i="70" s="1"/>
  <c r="A93" i="70" s="1"/>
  <c r="A100" i="70" s="1"/>
  <c r="A105" i="70" s="1"/>
  <c r="A74" i="67" l="1"/>
  <c r="A81" i="67" s="1"/>
  <c r="A86" i="67" s="1"/>
  <c r="A91" i="67" s="1"/>
  <c r="A100" i="67" s="1"/>
  <c r="A106" i="67" s="1"/>
  <c r="A113" i="67" s="1"/>
  <c r="A118" i="67" s="1"/>
  <c r="A123" i="67" s="1"/>
  <c r="A128" i="67" s="1"/>
  <c r="A130" i="70"/>
  <c r="A111" i="70"/>
  <c r="A116" i="70" s="1"/>
  <c r="A123" i="70" s="1"/>
  <c r="A86" i="69"/>
  <c r="F116" i="65" l="1"/>
  <c r="F111" i="65"/>
  <c r="F106" i="65"/>
  <c r="F102" i="65"/>
  <c r="F95" i="65"/>
  <c r="F94" i="65"/>
  <c r="F88" i="65"/>
  <c r="F83" i="65"/>
  <c r="F78" i="65"/>
  <c r="F73" i="65"/>
  <c r="F68" i="65"/>
  <c r="F63" i="65"/>
  <c r="F58" i="65"/>
  <c r="F53" i="65"/>
  <c r="F48" i="65"/>
  <c r="F43" i="65"/>
  <c r="F38" i="65"/>
  <c r="F33" i="65"/>
  <c r="F28" i="65"/>
  <c r="F23" i="65"/>
  <c r="F18" i="65"/>
  <c r="F13" i="65"/>
  <c r="F126" i="65" s="1"/>
  <c r="A11" i="65"/>
  <c r="F7" i="65"/>
  <c r="G33" i="58" s="1"/>
  <c r="G34" i="58" s="1"/>
  <c r="G9" i="58" s="1"/>
  <c r="G10" i="58" s="1"/>
  <c r="F58" i="64"/>
  <c r="F53" i="64"/>
  <c r="F48" i="64"/>
  <c r="F44" i="64"/>
  <c r="F39" i="64"/>
  <c r="F34" i="64"/>
  <c r="F29" i="64"/>
  <c r="F24" i="64"/>
  <c r="F19" i="64"/>
  <c r="F14" i="64"/>
  <c r="F9" i="64"/>
  <c r="F63" i="64" s="1"/>
  <c r="A7" i="64"/>
  <c r="F29" i="63"/>
  <c r="F24" i="63"/>
  <c r="F19" i="63"/>
  <c r="F14" i="63"/>
  <c r="A12" i="63"/>
  <c r="F9" i="63"/>
  <c r="F39" i="63" s="1"/>
  <c r="A7" i="63"/>
  <c r="F58" i="62"/>
  <c r="F53" i="62"/>
  <c r="F48" i="62"/>
  <c r="F44" i="62"/>
  <c r="F39" i="62"/>
  <c r="F34" i="62"/>
  <c r="F29" i="62"/>
  <c r="F24" i="62"/>
  <c r="F19" i="62"/>
  <c r="F14" i="62"/>
  <c r="F9" i="62"/>
  <c r="F68" i="62" s="1"/>
  <c r="A7" i="62"/>
  <c r="F40" i="61"/>
  <c r="F35" i="61"/>
  <c r="F30" i="61"/>
  <c r="F25" i="61"/>
  <c r="F20" i="61"/>
  <c r="F19" i="61"/>
  <c r="F14" i="61"/>
  <c r="F9" i="61"/>
  <c r="F45" i="61" s="1"/>
  <c r="A7" i="61"/>
  <c r="F41" i="60"/>
  <c r="F36" i="60"/>
  <c r="F35" i="60"/>
  <c r="F34" i="60"/>
  <c r="F29" i="60"/>
  <c r="F24" i="60"/>
  <c r="F19" i="60"/>
  <c r="F14" i="60"/>
  <c r="F9" i="60"/>
  <c r="A7" i="60"/>
  <c r="F64" i="59"/>
  <c r="F59" i="59"/>
  <c r="F54" i="59"/>
  <c r="F49" i="59"/>
  <c r="F44" i="59"/>
  <c r="F39" i="59"/>
  <c r="F34" i="59"/>
  <c r="F29" i="59"/>
  <c r="F24" i="59"/>
  <c r="F19" i="59"/>
  <c r="F14" i="59"/>
  <c r="F9" i="59"/>
  <c r="F73" i="59" s="1"/>
  <c r="A7" i="59"/>
  <c r="F46" i="60" l="1"/>
  <c r="F75" i="59"/>
  <c r="G17" i="58" s="1"/>
  <c r="F51" i="60"/>
  <c r="F53" i="60" s="1"/>
  <c r="G18" i="58" s="1"/>
  <c r="A12" i="61"/>
  <c r="F50" i="61"/>
  <c r="A12" i="62"/>
  <c r="F34" i="63"/>
  <c r="F41" i="63" s="1"/>
  <c r="G26" i="58" s="1"/>
  <c r="A17" i="64"/>
  <c r="F68" i="59"/>
  <c r="F52" i="61"/>
  <c r="G19" i="58" s="1"/>
  <c r="F63" i="62"/>
  <c r="F70" i="62" s="1"/>
  <c r="G25" i="58" s="1"/>
  <c r="A17" i="63"/>
  <c r="A27" i="63" s="1"/>
  <c r="F68" i="64"/>
  <c r="F70" i="64" s="1"/>
  <c r="G27" i="58" s="1"/>
  <c r="F121" i="65"/>
  <c r="F9" i="65" s="1"/>
  <c r="A12" i="59"/>
  <c r="A17" i="62"/>
  <c r="A12" i="64"/>
  <c r="A22" i="64"/>
  <c r="A12" i="60"/>
  <c r="A22" i="63"/>
  <c r="A16" i="65"/>
  <c r="G20" i="58" l="1"/>
  <c r="G7" i="58" s="1"/>
  <c r="G6" i="58" s="1"/>
  <c r="G5" i="57" s="1"/>
  <c r="G28" i="58"/>
  <c r="G8" i="58" s="1"/>
  <c r="A17" i="59"/>
  <c r="A22" i="60"/>
  <c r="A21" i="65"/>
  <c r="A27" i="64"/>
  <c r="A22" i="62"/>
  <c r="A17" i="61"/>
  <c r="A17" i="60"/>
  <c r="A32" i="63"/>
  <c r="A37" i="63" s="1"/>
  <c r="A32" i="64"/>
  <c r="A22" i="59"/>
  <c r="A26" i="65" l="1"/>
  <c r="A28" i="61"/>
  <c r="A23" i="61"/>
  <c r="A43" i="61" s="1"/>
  <c r="A38" i="61"/>
  <c r="A37" i="64"/>
  <c r="A42" i="64" s="1"/>
  <c r="A27" i="59"/>
  <c r="A33" i="61"/>
  <c r="A27" i="60"/>
  <c r="A27" i="62"/>
  <c r="A32" i="59"/>
  <c r="A48" i="61" l="1"/>
  <c r="A37" i="59"/>
  <c r="A42" i="59" s="1"/>
  <c r="A32" i="62"/>
  <c r="A46" i="64"/>
  <c r="A31" i="65"/>
  <c r="A36" i="65" s="1"/>
  <c r="A37" i="62"/>
  <c r="A32" i="60"/>
  <c r="A39" i="60" s="1"/>
  <c r="A44" i="60" s="1"/>
  <c r="A49" i="60" s="1"/>
  <c r="A47" i="59" l="1"/>
  <c r="A52" i="59" s="1"/>
  <c r="A57" i="59" s="1"/>
  <c r="A62" i="59" s="1"/>
  <c r="A66" i="59" s="1"/>
  <c r="A71" i="59" s="1"/>
  <c r="A51" i="64"/>
  <c r="A42" i="62"/>
  <c r="A46" i="62"/>
  <c r="A51" i="62" s="1"/>
  <c r="A56" i="62" s="1"/>
  <c r="A61" i="62" s="1"/>
  <c r="A66" i="62" s="1"/>
  <c r="A41" i="65"/>
  <c r="A46" i="65" l="1"/>
  <c r="A51" i="65" s="1"/>
  <c r="A56" i="64"/>
  <c r="A61" i="64" s="1"/>
  <c r="A66" i="64" s="1"/>
  <c r="A56" i="65" l="1"/>
  <c r="A61" i="65" s="1"/>
  <c r="A66" i="65" s="1"/>
  <c r="A71" i="65" s="1"/>
  <c r="A76" i="65" s="1"/>
  <c r="A81" i="65" s="1"/>
  <c r="A86" i="65" s="1"/>
  <c r="A91" i="65" s="1"/>
  <c r="A100" i="65" s="1"/>
  <c r="A104" i="65" s="1"/>
  <c r="A109" i="65" s="1"/>
  <c r="A114" i="65" s="1"/>
  <c r="A119" i="65" s="1"/>
  <c r="A124" i="65" s="1"/>
  <c r="F117" i="56" l="1"/>
  <c r="F112" i="56"/>
  <c r="F111" i="56"/>
  <c r="F110" i="56"/>
  <c r="F109" i="56"/>
  <c r="F103" i="56"/>
  <c r="F98" i="56"/>
  <c r="F97" i="56"/>
  <c r="F92" i="56"/>
  <c r="F87" i="56"/>
  <c r="F82" i="56"/>
  <c r="F81" i="56"/>
  <c r="F80" i="56"/>
  <c r="F74" i="56"/>
  <c r="F68" i="56"/>
  <c r="F67" i="56"/>
  <c r="F62" i="56"/>
  <c r="F55" i="56"/>
  <c r="F54" i="56"/>
  <c r="F53" i="56"/>
  <c r="F47" i="56"/>
  <c r="F46" i="56"/>
  <c r="F45" i="56"/>
  <c r="F39" i="56"/>
  <c r="F38" i="56"/>
  <c r="F31" i="56"/>
  <c r="F30" i="56"/>
  <c r="F24" i="56"/>
  <c r="F23" i="56"/>
  <c r="F22" i="56"/>
  <c r="F17" i="56"/>
  <c r="F12" i="56"/>
  <c r="F11" i="56"/>
  <c r="F10" i="56"/>
  <c r="F9" i="56"/>
  <c r="A7" i="56"/>
  <c r="A15" i="56" l="1"/>
  <c r="F122" i="56"/>
  <c r="F124" i="56" s="1"/>
  <c r="G16" i="42" s="1"/>
  <c r="A20" i="56"/>
  <c r="F45" i="55"/>
  <c r="F72" i="55"/>
  <c r="F71" i="55"/>
  <c r="F65" i="55"/>
  <c r="F60" i="55"/>
  <c r="F55" i="55"/>
  <c r="F50" i="55"/>
  <c r="F39" i="55"/>
  <c r="F34" i="55"/>
  <c r="F29" i="55"/>
  <c r="F28" i="55"/>
  <c r="F23" i="55"/>
  <c r="F17" i="55"/>
  <c r="F11" i="55"/>
  <c r="A7" i="55"/>
  <c r="A27" i="56" l="1"/>
  <c r="F77" i="55"/>
  <c r="F79" i="55" s="1"/>
  <c r="G25" i="42" s="1"/>
  <c r="A14" i="55"/>
  <c r="F71" i="54"/>
  <c r="F104" i="54"/>
  <c r="F103" i="54"/>
  <c r="F66" i="54"/>
  <c r="F61" i="54"/>
  <c r="F60" i="54"/>
  <c r="F55" i="54"/>
  <c r="F97" i="54"/>
  <c r="F92" i="54"/>
  <c r="F87" i="54"/>
  <c r="F82" i="54"/>
  <c r="F77" i="54"/>
  <c r="F49" i="54"/>
  <c r="F44" i="54"/>
  <c r="F38" i="54"/>
  <c r="F32" i="54"/>
  <c r="F26" i="54"/>
  <c r="F20" i="54"/>
  <c r="F11" i="54"/>
  <c r="F67" i="50"/>
  <c r="A34" i="56" l="1"/>
  <c r="A20" i="55"/>
  <c r="F109" i="54"/>
  <c r="F111" i="54" s="1"/>
  <c r="G24" i="42" s="1"/>
  <c r="A42" i="56" l="1"/>
  <c r="A26" i="55"/>
  <c r="A50" i="56" l="1"/>
  <c r="A32" i="55"/>
  <c r="A37" i="55" s="1"/>
  <c r="A58" i="56" l="1"/>
  <c r="A65" i="56"/>
  <c r="A71" i="56" s="1"/>
  <c r="A77" i="56" s="1"/>
  <c r="A85" i="56" s="1"/>
  <c r="A90" i="56" s="1"/>
  <c r="A95" i="56" s="1"/>
  <c r="A101" i="56" s="1"/>
  <c r="A106" i="56" s="1"/>
  <c r="A115" i="56" s="1"/>
  <c r="A120" i="56" s="1"/>
  <c r="A42" i="55"/>
  <c r="A48" i="55" s="1"/>
  <c r="A53" i="55" s="1"/>
  <c r="A58" i="55" s="1"/>
  <c r="A63" i="55" s="1"/>
  <c r="A68" i="55" s="1"/>
  <c r="A75" i="55" s="1"/>
  <c r="F88" i="50"/>
  <c r="F83" i="50"/>
  <c r="F78" i="50"/>
  <c r="F73" i="50"/>
  <c r="F62" i="50"/>
  <c r="F57" i="50"/>
  <c r="F52" i="50"/>
  <c r="F46" i="50"/>
  <c r="F40" i="50"/>
  <c r="F34" i="50"/>
  <c r="F28" i="50"/>
  <c r="F19" i="50"/>
  <c r="F11" i="50"/>
  <c r="F93" i="50" l="1"/>
  <c r="F95" i="50" s="1"/>
  <c r="G15" i="42" s="1"/>
  <c r="A7" i="54" l="1"/>
  <c r="A14" i="54" l="1"/>
  <c r="A23" i="54" s="1"/>
  <c r="A29" i="54" s="1"/>
  <c r="A35" i="54" s="1"/>
  <c r="A41" i="54" s="1"/>
  <c r="A47" i="54" s="1"/>
  <c r="A52" i="54" l="1"/>
  <c r="A7" i="50" l="1"/>
  <c r="A58" i="54" l="1"/>
  <c r="A14" i="50"/>
  <c r="A22" i="50" s="1"/>
  <c r="A31" i="50" s="1"/>
  <c r="A37" i="50" s="1"/>
  <c r="A43" i="50" s="1"/>
  <c r="A49" i="50" s="1"/>
  <c r="A55" i="50" s="1"/>
  <c r="A60" i="50" s="1"/>
  <c r="A64" i="54" l="1"/>
  <c r="A69" i="54" s="1"/>
  <c r="A74" i="54" s="1"/>
  <c r="A65" i="50"/>
  <c r="A80" i="54" l="1"/>
  <c r="A85" i="54" s="1"/>
  <c r="A90" i="54" s="1"/>
  <c r="A95" i="54" s="1"/>
  <c r="A70" i="50"/>
  <c r="A76" i="50" s="1"/>
  <c r="A100" i="54" l="1"/>
  <c r="A107" i="54" s="1"/>
  <c r="A81" i="50"/>
  <c r="A86" i="50" s="1"/>
  <c r="A91" i="50" l="1"/>
  <c r="G28" i="42" l="1"/>
  <c r="G8" i="42" l="1"/>
  <c r="G19" i="42" l="1"/>
  <c r="G7" i="42" s="1"/>
  <c r="G6" i="42" s="1"/>
  <c r="G6" i="57" s="1"/>
  <c r="G9" i="57" s="1"/>
</calcChain>
</file>

<file path=xl/sharedStrings.xml><?xml version="1.0" encoding="utf-8"?>
<sst xmlns="http://schemas.openxmlformats.org/spreadsheetml/2006/main" count="1336" uniqueCount="424">
  <si>
    <t>Z. ŠT.</t>
  </si>
  <si>
    <t>kos</t>
  </si>
  <si>
    <t xml:space="preserve">R E K A P I T U L A C I J A </t>
  </si>
  <si>
    <t>investicija</t>
  </si>
  <si>
    <t>( m )</t>
  </si>
  <si>
    <t xml:space="preserve">POPIS MATERIALA IN DEL S PREDRAČUNOM </t>
  </si>
  <si>
    <t>KOLIČINA</t>
  </si>
  <si>
    <t>ENOTA</t>
  </si>
  <si>
    <t xml:space="preserve">
OPIS POSTAVKE
</t>
  </si>
  <si>
    <r>
      <t>m</t>
    </r>
    <r>
      <rPr>
        <vertAlign val="superscript"/>
        <sz val="10"/>
        <rFont val="Arial"/>
        <family val="2"/>
        <charset val="238"/>
      </rPr>
      <t>1</t>
    </r>
  </si>
  <si>
    <t>CENA/ENOTO [EUR]</t>
  </si>
  <si>
    <t>CENA
[EUR]</t>
  </si>
  <si>
    <t>( EUR )</t>
  </si>
  <si>
    <t>EUR</t>
  </si>
  <si>
    <r>
      <t>m</t>
    </r>
    <r>
      <rPr>
        <vertAlign val="superscript"/>
        <sz val="10"/>
        <rFont val="Arial"/>
        <family val="2"/>
        <charset val="238"/>
      </rPr>
      <t>2</t>
    </r>
  </si>
  <si>
    <t>št.</t>
  </si>
  <si>
    <t>Nepredvidena dela</t>
  </si>
  <si>
    <t>OZN.</t>
  </si>
  <si>
    <t>vrednost
( EUR )</t>
  </si>
  <si>
    <t>Objekt:</t>
  </si>
  <si>
    <t>B - VROČEVODNI PRIKLJUČKI</t>
  </si>
  <si>
    <t>A - GLAVNI VROČEVODI</t>
  </si>
  <si>
    <t>trasa in lokacija</t>
  </si>
  <si>
    <t>oznaka vročevoda</t>
  </si>
  <si>
    <t>dolžina
vročevoda</t>
  </si>
  <si>
    <t>kpl</t>
  </si>
  <si>
    <t>5.0</t>
  </si>
  <si>
    <t>STROJNA DELA</t>
  </si>
  <si>
    <t>5.2 STROJNA DELA</t>
  </si>
  <si>
    <t>VI</t>
  </si>
  <si>
    <t>V</t>
  </si>
  <si>
    <t>IV</t>
  </si>
  <si>
    <t>SKUPAJ  D + E</t>
  </si>
  <si>
    <t>D - GLAVNI VROČEVODI</t>
  </si>
  <si>
    <t>E - VROČEVODNI PRIKLJUČKI</t>
  </si>
  <si>
    <t xml:space="preserve">S K U P A J - D : </t>
  </si>
  <si>
    <t xml:space="preserve">S K U P A J - E : </t>
  </si>
  <si>
    <t>Predizolirana cev</t>
  </si>
  <si>
    <t>Dobava - montaža</t>
  </si>
  <si>
    <t xml:space="preserve">Sestav materiala enak kot za ravne cevi. </t>
  </si>
  <si>
    <t>Dobava in montaža</t>
  </si>
  <si>
    <t>Zaključna kapa</t>
  </si>
  <si>
    <t>Labirintno zidno tesnilo</t>
  </si>
  <si>
    <t>Spojka</t>
  </si>
  <si>
    <t xml:space="preserve"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</si>
  <si>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SERIJA 2</t>
  </si>
  <si>
    <t>DN 65 (76,1 x 2,9 mm) / 160</t>
  </si>
  <si>
    <t>DN 200 (219,1 x 4,5 mm) / 355</t>
  </si>
  <si>
    <t>Predizolirani cevni lok 90°-enakokrak</t>
  </si>
  <si>
    <t>DN 65 (76,1 x 2,9 mm) / 160 - 900</t>
  </si>
  <si>
    <r>
      <t>DN 200 (219,1 x 4,5 mm) / 355 - 90</t>
    </r>
    <r>
      <rPr>
        <vertAlign val="superscript"/>
        <sz val="10"/>
        <rFont val="Arial"/>
        <family val="2"/>
        <charset val="238"/>
      </rPr>
      <t>0</t>
    </r>
  </si>
  <si>
    <t>DN 65 / 160</t>
  </si>
  <si>
    <t>DN 200 / 355</t>
  </si>
  <si>
    <r>
      <t xml:space="preserve">Labirintno zidno tesnilo za vgradnjo v zid pri prehodu predizolirane cevi skozi zid, izdelano iz profilirane neoprenske gume.
</t>
    </r>
    <r>
      <rPr>
        <b/>
        <sz val="10"/>
        <rFont val="Arial"/>
        <family val="2"/>
        <charset val="238"/>
      </rPr>
      <t>Serija 2</t>
    </r>
  </si>
  <si>
    <t>DN 65 / 160-191</t>
  </si>
  <si>
    <t>DN 200 / 355-385</t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</si>
  <si>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2</t>
  </si>
  <si>
    <t>Elastična blazina</t>
  </si>
  <si>
    <t xml:space="preserve">Elastična blazina, izdelana iz polietilenske mehke pene, odporne na kemikalije, za prevzemanje raztezkov predizoliranih cevi. </t>
  </si>
  <si>
    <t>debeline S=40mm</t>
  </si>
  <si>
    <t>Začasna povezava vročevoda s PEX cevmi</t>
  </si>
  <si>
    <t>Začasna povezava vročevoda s PEX cevmi v času gradnje.
Montaža in demontaža PEX cevi, izdelava priključkov PEX na obstoječe vročevode s prehodnimi kosi PEX/jeklo, preverjanje tesnosti.
Z vsem potrebnim montažnim materialom.
PEX cevi dobavi JP Energetika - Ljubljana in jih po končani gradnji odpelje.</t>
  </si>
  <si>
    <t>Pribl. dolžina PEX cevi - 2 x 50 m</t>
  </si>
  <si>
    <t>Merilna doza</t>
  </si>
  <si>
    <t xml:space="preserve">Merilna doza za povezavo žic za kontrolo vlage, vključno s silikonskim kablom. (ocenjena dolžina kabla je 10m) </t>
  </si>
  <si>
    <t>Izdelava zapisnika</t>
  </si>
  <si>
    <t>a) o meritvi upornosti žic po posameznih 
odsekih trase
b) o lokaciji in dolžini cevi z vgrajenimi
drugačnimi žicami (različne upornosti žic na dolžinski meter)
c) o meritvah vlažnosti v izolaciji cevovoda</t>
  </si>
  <si>
    <t>Demontaža izolacije</t>
  </si>
  <si>
    <t>40 mm</t>
  </si>
  <si>
    <t>60 mm</t>
  </si>
  <si>
    <t>Vizuelna kontrola stanja cevododa vključno s podporami, po demontaži izolacije in čiščenju, merjenje debeline stene na poškodovanih mestih.</t>
  </si>
  <si>
    <t>Blindiranje in ponovno varjenje vročevoda</t>
  </si>
  <si>
    <t>Rezanje vročevoda in njegovo blindiranje z bombiranim pokrovom ter na koncu odstranitev pokrova in ponovno varjenje cevovoda.
Vključno s pokrovom in varilnim materialom.</t>
  </si>
  <si>
    <t>Izvede se po potrebi!</t>
  </si>
  <si>
    <t>DN 200 (219,1 x 5,9 mm)</t>
  </si>
  <si>
    <t xml:space="preserve">DN 65 (76,1 x 2,9 mm) </t>
  </si>
  <si>
    <t>DN 200</t>
  </si>
  <si>
    <t>DN65</t>
  </si>
  <si>
    <t>Priklop</t>
  </si>
  <si>
    <t>Priklop na obstoječe vročevodno omrežje.</t>
  </si>
  <si>
    <t>Tlačni preizkus</t>
  </si>
  <si>
    <t xml:space="preserve">Enkratno tlačno preizkušanje in izpiranje cevovoda. </t>
  </si>
  <si>
    <t>Radiografija</t>
  </si>
  <si>
    <t>DN 65</t>
  </si>
  <si>
    <t>Površinska zaščita cevovodov</t>
  </si>
  <si>
    <t>Izolacija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</si>
  <si>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Al pločevine, pritrjene s pomočjo kniping vijakov. </t>
  </si>
  <si>
    <t>debelina 40 mm</t>
  </si>
  <si>
    <t>debelina 60 mm</t>
  </si>
  <si>
    <t>Nepredvidena dela, odobrena s strani nadzora in obračunana po analizi cen v skladu s kalkulativnimi elementi.</t>
  </si>
  <si>
    <t>Skupaj</t>
  </si>
  <si>
    <t>5.2</t>
  </si>
  <si>
    <t>5.2.1</t>
  </si>
  <si>
    <t>5.2.2</t>
  </si>
  <si>
    <t>Predizoliran cevni lok 90° - enakokrak za transport vroče vode do 130°C, izdelan po standardu SIST EN 448 za predizolirane fazonske kose za daljinsko ogrevanje, z vgrajenima žicama za kontrolo vlažnosti in lokacijo napake na cevovodu.</t>
  </si>
  <si>
    <r>
      <t xml:space="preserve">Zaključna kapa za predizolirano cev za transport vroče vode do 130°C, izdelane po standardu SIST EN489 za predizolirane cevne spojke za daljinsko ogrevanje.
</t>
    </r>
    <r>
      <rPr>
        <b/>
        <sz val="10"/>
        <rFont val="Arial"/>
        <family val="2"/>
        <charset val="238"/>
      </rPr>
      <t>Serija 2</t>
    </r>
  </si>
  <si>
    <t>Radiografska kontrola zvarov (100% - po celotnem obodu).</t>
  </si>
  <si>
    <t>Demontaža obstoječe izolacije z vročevoda, vključno oplaščenje iz strešne lepenke ali Al pločevine, pritrdilni material ter transport na deponijo in plačilo pristojbine.
za cevi DN65</t>
  </si>
  <si>
    <t>Dvakratno temeljno barvanje klasičnega dela cevovoda s temeljno barvo, primerno za temperaturo 130°C, po predhodnem čiščenju rje.</t>
  </si>
  <si>
    <t>Demontaža obstoječega vročevoda</t>
  </si>
  <si>
    <t>5.2.3</t>
  </si>
  <si>
    <t>DN 200 /65/355</t>
  </si>
  <si>
    <t xml:space="preserve">Predizoliran etažirani pravokotni odcep za transport vroče vode do 130°C, izdelana po standardu SIST EN 448 za predizolirane fazonske kose za daljinsko ogrevanje, z vgrajenima žicama za kontrolo vlažnosti in lokacijo napake na cevovodu. </t>
  </si>
  <si>
    <t>GLAVNI VROČEVOD T1102, DN200</t>
  </si>
  <si>
    <t>Demontaža obstoječe trase vročevoda DN200 v kineti v skupni dolžini cca. 83 m, vključno z drsnimi in nepomičnimi podporami (tudi z dna kinete). Odstranitev izolacije in razrez cevovoda. Odvoz na stalno deponijo, komplet s pristojbino.</t>
  </si>
  <si>
    <t>Kontrola stanja cevovoda (v objektu)</t>
  </si>
  <si>
    <t>Demontaža obstoječe trase vročevoda DN65 v kineti v skupni dolžini cca. 17 m, vključno z drsnimi in nepomičnimi podporami (tudi z dna kinete). Odstranitev izolacije in razrez cevovoda. Odvoz na stalno deponijo, komplet s pristojbino.</t>
  </si>
  <si>
    <t xml:space="preserve">Predizolirana cev za transport vroče vode do 130° C, izdelana po standardu SIST EN 253 za daljinsko ogrevanje, z vgrajenima žicama za kontrolo vlažnosti in lokacijo napake na cevovodu.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</si>
  <si>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VROČEVODNI PRIKLJUČEK P716, DN65</t>
  </si>
  <si>
    <t>Ambrožev trg 7</t>
  </si>
  <si>
    <t xml:space="preserve">Predizolirana cev za transport vroče vode do 130°C, izdelana po standardu SIST EN 253 za daljinsko ogrevanje, z vgrajenima žicama za kontrolo vlažnosti in lokacijo napake na cevovodu.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</t>
  </si>
  <si>
    <t>Demontaža obstoječe trase vročevoda DN65 v kineti v skupni dolžini cca. 2 m, vključno z drsnimi in nepomičnimi podporami (tudi z dna kinete). Odstranitev izolacije in razrez cevovoda. Odvoz na stalno deponijo, komplet s pristojbino.</t>
  </si>
  <si>
    <t>Poljanska cesta - dopolnitev</t>
  </si>
  <si>
    <t xml:space="preserve">Predizolirani pravokotni odcep </t>
  </si>
  <si>
    <t>(V primeru, da odcepa ne bosta pravočasno dostavljena se uporabita predizolirana paralelna odcepa DN200/65/160, ki sta v skladišču)</t>
  </si>
  <si>
    <t>VROČEVODNI PRIKLJUČEK P1626, DN65</t>
  </si>
  <si>
    <t>Poljanska cesta 22A</t>
  </si>
  <si>
    <t>(dva dodatno, v primeru paralelnega odcepa DN200/65/160)</t>
  </si>
  <si>
    <t xml:space="preserve">Ambrožev trg 7 </t>
  </si>
  <si>
    <t>Kontrola stanja cevovoda (v obstoječi kineti)</t>
  </si>
  <si>
    <t>T1102, DN200</t>
  </si>
  <si>
    <t>P1626, DN65</t>
  </si>
  <si>
    <t>P716, DN65</t>
  </si>
  <si>
    <t>VROČEVODNO OMREŽJE NA OBMOČJU POLJANSKE CESTE</t>
  </si>
  <si>
    <t>5.2.4</t>
  </si>
  <si>
    <t>Demontaža obstoječe izolacije z vročevoda, vključno oplaščenje iz strešne lepenke ali Al pločevine, pritrdilni material ter transport na deponijo in plačilo pristojbine.
za cevi DN200</t>
  </si>
  <si>
    <t>30 mm</t>
  </si>
  <si>
    <t>50 mm</t>
  </si>
  <si>
    <t>70 mm</t>
  </si>
  <si>
    <t>Kontrola stanja cevovoda</t>
  </si>
  <si>
    <t>Demontaža obstoječih cevovodov</t>
  </si>
  <si>
    <t>Demontaža in razrez obstoječih cevovodov, vključno odvoz na deponijo, in plačilo pristojbine.
Cena na dolžino trase (2 cevi).</t>
  </si>
  <si>
    <t>DN15</t>
  </si>
  <si>
    <t>m</t>
  </si>
  <si>
    <t>DN20</t>
  </si>
  <si>
    <t>DN32</t>
  </si>
  <si>
    <t>Sanacija ravne cevi</t>
  </si>
  <si>
    <t>Sanacija odseka ravne cevi:
- ohranitev prednapetja vročevoda
- izrez poškodovanega dela cevovoda
- izdelava nadomestnega kosa cevi, vključno priprava robov za varjenje
- varenje nadomestnega kosa ( 2 zvara ).
Material nadomestnega kosa je jeklena cev iz celega, izdelana iz materiala P235TR1 (St. 37.0), dobavljena po SIST EN 10216-1 (DIN 2629/DIN2448), tlačno preizkušena do min. 50bar.
Vključno z varilnim materialom.
Navedene dimenzije in standardi cevi so iz projekta za izvedbo obstoječega vročevoda in se lahko od dejansko vgrajenih razlikujejo.
Izvede se po potrebi!</t>
  </si>
  <si>
    <t>Dobava, demontaža in montaža, odvoz na deponijo</t>
  </si>
  <si>
    <t>DN 65 (76,1 x 2,9), dolžina odseka 1 m</t>
  </si>
  <si>
    <t>DN 200 (219,1x5,9), dolžina odseka 1 m</t>
  </si>
  <si>
    <t>Sanacija cevnega loka</t>
  </si>
  <si>
    <r>
      <t>Sanacija cevnega loka:
- ohranitev prednapetja vročevoda
- izrez poškodovanega cevnega loka
- dobava nadomestnega cevnega loka, vključno priprava robov za varjenje
- varenje nadomestnega kosa ( 2 zvara ).</t>
    </r>
    <r>
      <rPr>
        <b/>
        <u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Material nadomestnega kosa je lok iz jeklene cevi iz celega iz materiala P235TR1 (St. 37.0), dobavljene po SIST EN 10216-1 (DIN 2629/DIN2448), tlačno preizkušen do min. 50 bar, vključno z varilnim materialom.
Navedene dimenzije in standardi cevi so iz projekta za izvedbo obstoječega vročevoda in se lahko od dejansko vgrajenih razlikujejo.</t>
    </r>
  </si>
  <si>
    <t>DN 65 (76,1 x 2,9), R=3D</t>
  </si>
  <si>
    <t>DN 200 (219,1x5,9), R=3D</t>
  </si>
  <si>
    <t>Jeklena cev iz celega</t>
  </si>
  <si>
    <t>Jeklena cev iz celega, izdelana iz materiala P235TR1 (St. 37.0), dobavljena po SIST EN 10216-1 (DIN 2629/DIN2448), vključno z varilnim materialom.</t>
  </si>
  <si>
    <t xml:space="preserve">DN 20 (26,9 x 2,3 mm) </t>
  </si>
  <si>
    <t xml:space="preserve">DN 40 (48,3 x 2,6 mm) </t>
  </si>
  <si>
    <t>Jekleni lok iz celega, 90°</t>
  </si>
  <si>
    <t>Gladko krivljeni lok po SIST EN 10253 (DIN 2605), izdelan iz jeklene cevi iz celega, iz materiala P235TR1 (St. 37.0), oblika R=5D, vključno z varilnim materialom.</t>
  </si>
  <si>
    <t xml:space="preserve">DN 20 </t>
  </si>
  <si>
    <t xml:space="preserve">DN 40 </t>
  </si>
  <si>
    <t xml:space="preserve">DN 65 </t>
  </si>
  <si>
    <t>Nepomične podpore</t>
  </si>
  <si>
    <t xml:space="preserve">Nepomične podpore, izdelane po priloženih risbah iz predpisanih materialov. </t>
  </si>
  <si>
    <t>Demontaža, dobava in montaža.</t>
  </si>
  <si>
    <t>Izvede se po potrebi.</t>
  </si>
  <si>
    <t>Demontaža obstoječih zapornih armatur</t>
  </si>
  <si>
    <t>Demontaža obstoječih zapornih armatur, vključno odvoz na deponijo in plačilo pristojbine.</t>
  </si>
  <si>
    <t>Zaporna krogelna pipa</t>
  </si>
  <si>
    <t>Ravna zaporna pipa za vročo vodo temp. 130°C, s priključki za uvaritev, vključno z varilnim materialom in prilagoditvijo cevovoda, za nazivni tlak PN 16.
Ustreza KLINGER MONOBALL KHM-S/R-H - uvarna izvedba! V skladu s tehničnimi smernicami JPE.</t>
  </si>
  <si>
    <t>Zaporni ventil</t>
  </si>
  <si>
    <t>Ravni zaporni ventil za vročo vodo temp. 130°C, vključno s protiprirobnicami, tesnili in vijaki, za nazivni tlak PN 16.
Ustreza KLINGER KVN ali ustrezen v skladu s Tehničnimi zahtevami JPE.</t>
  </si>
  <si>
    <t>DN40</t>
  </si>
  <si>
    <t>Penetracijska kontrola zvara</t>
  </si>
  <si>
    <t>Penetracijska kontrola zvara (100% - po celotnem obodu).</t>
  </si>
  <si>
    <t>ravnih cevi in lokov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ibitolom..</t>
  </si>
  <si>
    <t>za cev DN 50, debelina 30 mm</t>
  </si>
  <si>
    <t>za cev DN 50, debelina 40 mm</t>
  </si>
  <si>
    <t>za cev DN 200, debelina 40 mm</t>
  </si>
  <si>
    <t>za cev DN 200, debelina 70 mm</t>
  </si>
  <si>
    <t>JA500</t>
  </si>
  <si>
    <t>Jašek JA500 na Poljanski cesti</t>
  </si>
  <si>
    <t xml:space="preserve">Odstranitev cevi vodovodne cevi velikosti cca. DN300 (ni v uporabi), ki vodi skozi jašek, transport na deponijo in plačilo pristojbine ter gradbena obnova prebojev vključno hidroizolacija. </t>
  </si>
  <si>
    <t>Odstranitev vodovodne cevi</t>
  </si>
  <si>
    <t>R  E K A P I T U L A C I J A</t>
  </si>
  <si>
    <t>zap. št.</t>
  </si>
  <si>
    <t>ŠT. INV.</t>
  </si>
  <si>
    <t>OBJEKT</t>
  </si>
  <si>
    <t>vrednost                                               ( EUR )</t>
  </si>
  <si>
    <t>A</t>
  </si>
  <si>
    <t>PLINOVOD NA OBMOČJU STROSSMAYERJEVA ULICA</t>
  </si>
  <si>
    <t>B</t>
  </si>
  <si>
    <t>C</t>
  </si>
  <si>
    <t>VROČEVODNO OMREŽJE NA OBMOČJU STROSSMAYERJEVA ULICA - (POLJANSKA CESTA- OBNOVA)</t>
  </si>
  <si>
    <t>S K U P A J     :</t>
  </si>
  <si>
    <t>PLINOVODNO OMREŽJE NA OBMOČJU …</t>
  </si>
  <si>
    <t>I</t>
  </si>
  <si>
    <t>SKUPAJ D + E + F</t>
  </si>
  <si>
    <t>II</t>
  </si>
  <si>
    <t>C - GLAVNI PLINOVODI</t>
  </si>
  <si>
    <t>III</t>
  </si>
  <si>
    <t>D - PLINSKI PRIKLJUČKI - TIP III</t>
  </si>
  <si>
    <t>E - PLINSKI PRIKLJUČKI - TIP I</t>
  </si>
  <si>
    <t>POVPREČNA CENA PLINSKEGA PRIKLJUČKA - TIP I</t>
  </si>
  <si>
    <t>4.2 STROJNA DELA</t>
  </si>
  <si>
    <t>D - GLAVNI PLINOVODI</t>
  </si>
  <si>
    <t>šifra plinovoda, ulica</t>
  </si>
  <si>
    <t>material plinovoda</t>
  </si>
  <si>
    <t>dimenzija
plinovoda</t>
  </si>
  <si>
    <t>dolžina
plinovoda</t>
  </si>
  <si>
    <t>4.2.1</t>
  </si>
  <si>
    <t>N-14020, Strossmayerjeva ulica</t>
  </si>
  <si>
    <t xml:space="preserve"> PE100</t>
  </si>
  <si>
    <t>PE63x5,8</t>
  </si>
  <si>
    <t>4.2.2</t>
  </si>
  <si>
    <t>N-14000, Strossmayerjeva ulica</t>
  </si>
  <si>
    <t>PE225x13.4</t>
  </si>
  <si>
    <t>4.2.3</t>
  </si>
  <si>
    <t>N-14120, Ulica stare pravde</t>
  </si>
  <si>
    <t>E - PLINSKI PRIKLJUČKI - TIP III</t>
  </si>
  <si>
    <t>šifra priključka, ulica</t>
  </si>
  <si>
    <t>material priključka</t>
  </si>
  <si>
    <t>dimenzija
priključka</t>
  </si>
  <si>
    <t>dolžina
priključka</t>
  </si>
  <si>
    <t>4.2.4</t>
  </si>
  <si>
    <t>P-565, Strossmayerjeva ulica 1</t>
  </si>
  <si>
    <t>PE63x5.8</t>
  </si>
  <si>
    <t>4.2.5</t>
  </si>
  <si>
    <t>P-2369, Strossmayerjeva ulica 4</t>
  </si>
  <si>
    <t>4.2.6</t>
  </si>
  <si>
    <t>P-2373, Strossmayerjeva ulica 12</t>
  </si>
  <si>
    <t>F - PLINSKI PRIKLJUČKI - TIP I</t>
  </si>
  <si>
    <t>tip priključkov</t>
  </si>
  <si>
    <t>material / dimenzija
priključkov</t>
  </si>
  <si>
    <t>število priključkov</t>
  </si>
  <si>
    <t>( kos )</t>
  </si>
  <si>
    <t>4.2.7</t>
  </si>
  <si>
    <t>PRIKLJUČEK I</t>
  </si>
  <si>
    <t xml:space="preserve"> PE100 / PE32x3.0</t>
  </si>
  <si>
    <t xml:space="preserve">S K U P A J - F : </t>
  </si>
  <si>
    <t>4.0</t>
  </si>
  <si>
    <t>4.2</t>
  </si>
  <si>
    <t>PLINOVOD N-14020, PE63x5,8</t>
  </si>
  <si>
    <t>STROSSMAYERJEVA ULICA</t>
  </si>
  <si>
    <t>Cev iz materiala PE100 - SDR 11</t>
  </si>
  <si>
    <t>Cev iz materiala PE100, po SIST EN 12007-2, SDR 11 skupaj z dodatkom za razrez.</t>
  </si>
  <si>
    <t xml:space="preserve">PE63x5,8 </t>
  </si>
  <si>
    <t>Lok iz materiala PE100-450</t>
  </si>
  <si>
    <t>Lok iz materiala PE100, 450.</t>
  </si>
  <si>
    <t>PE63</t>
  </si>
  <si>
    <t>Lok iz materiala PE100-900</t>
  </si>
  <si>
    <t>Lok iz materiala PE100, 900.</t>
  </si>
  <si>
    <t>T-kos iz materiala PE100</t>
  </si>
  <si>
    <t>Odcepni T-kos iz materiala PE100.</t>
  </si>
  <si>
    <t xml:space="preserve">PE63/63 </t>
  </si>
  <si>
    <t>Reducirni kos iz materiala PE100</t>
  </si>
  <si>
    <t>Reducirni kos iz materiala PE100.</t>
  </si>
  <si>
    <t xml:space="preserve">PE110/63 </t>
  </si>
  <si>
    <t>Obojka iz materiala PE100</t>
  </si>
  <si>
    <t>Obojka iz PE100 z vgrajeno elektro-uporovno žico, skupaj z varjenjem.</t>
  </si>
  <si>
    <t xml:space="preserve">PE63 </t>
  </si>
  <si>
    <t>Krogelna pipa iz materiala PE100 - podzemna vgradnja</t>
  </si>
  <si>
    <t>Krogelna pipa iz materiala PE100, tlačne stopnje PN 4, za zemeljski plin, s teleskopsko vgradbilno garnituro z evro nastavkom.</t>
  </si>
  <si>
    <t>Cestna kapa</t>
  </si>
  <si>
    <t>Litoželezna zaščitna cestna kapa, material SL 18, z napisom plin na pokrovu, zaščitena z bitumnom.</t>
  </si>
  <si>
    <t xml:space="preserve">DN190 </t>
  </si>
  <si>
    <t>PEsifon - kondenčna cev iz materiala PE100</t>
  </si>
  <si>
    <t>PEsifon - kondenčna cev, izdelana iz materiala PE100 dimenzije PE63, dveh kolen dimenzije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</si>
  <si>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PEizpihovalna cev iz materiala PE100</t>
  </si>
  <si>
    <t>PEizpihovalna cev, izdelana iz cevi PE100, dimenzije PE63, kolena PE63, reducirnega kosa PE63/32, prehodnega kosa PE32/DN25, z jekleno krogelno pipo DN25 tlačne stopnje PN 4, z navojnima priključkoma in zaprto z navojnim čepom, skupaj s PVC cevjo, mivko potrebno za zapolnitev PVC cevi, dolžine cca 1,5m, ki se prilagodi na mestu vgradnje, ter varilnim, tesnilnim in vijačnim materialom (izdelan po priloženi skici)</t>
  </si>
  <si>
    <t>PEvohalna cev iz trdega PE</t>
  </si>
  <si>
    <t>Vohalna cev izdelana iz trdega PE(dimenzije PE32) in navojnega prehodnega kosa DN25 (ustreza GF koda 724 920 258) z elektrovarilno obojko PE32, zaprto z navojnim čepom, skupaj s PVC cevjo, mivko potrebno za zapolnitev PVC cevi,dolžine cca 1,5m, ki se prilagodi na mestu vgradnje ter varilnim, tesnilnim in vijačnim materialom (izdelan po priloženi skici).</t>
  </si>
  <si>
    <t>Tlačni preizkusi</t>
  </si>
  <si>
    <t>Tlačni preizkusi plinovoda, izvedeni po navodilih iz projekta, skupaj z izdelavo zapisnikov o preizkusih.</t>
  </si>
  <si>
    <t>Prevezava plinovoda</t>
  </si>
  <si>
    <t>Prevezava novoprojektiranega plinovoda na obstoječe plinovodno omrežje, ki ga opravi distributer plina. (Obračun po dejanskih stroških distributerja!)</t>
  </si>
  <si>
    <t>Nepredvidena dela:</t>
  </si>
  <si>
    <t>Nepredvidena dela odobrena s strani nadzora in obračunana po analizi cen v skladu s kalkulativnimi elementi.</t>
  </si>
  <si>
    <t>SKUPAJ</t>
  </si>
  <si>
    <t>PLINOVOD N-14000, PE225x13.4</t>
  </si>
  <si>
    <t>Cev iz materiala PE100- SDR 17</t>
  </si>
  <si>
    <t>Cev iz materiala PE100, po SIST EN 12007-2, SDR 17 skupaj z dodatkom za razrez.</t>
  </si>
  <si>
    <t>PE225x13,4</t>
  </si>
  <si>
    <t>PE225</t>
  </si>
  <si>
    <t>Reducirni T-kos iz materiala PE100</t>
  </si>
  <si>
    <t>Reducirni odcepni T-kos iz materiala PE100.</t>
  </si>
  <si>
    <t xml:space="preserve">PE225/110 </t>
  </si>
  <si>
    <t>Prehodni kos iz materiala PE100-SDR 11/jeklo</t>
  </si>
  <si>
    <t>Prehodni kos PE/jeklo iz materiala PE100.</t>
  </si>
  <si>
    <t>PE225/DN200</t>
  </si>
  <si>
    <t xml:space="preserve">PE110 </t>
  </si>
  <si>
    <t xml:space="preserve">PE225 </t>
  </si>
  <si>
    <t>PLINOVOD N-14120, PE63x5,8</t>
  </si>
  <si>
    <t>ULICA STARE PRAVDE</t>
  </si>
  <si>
    <t>PE110/DN100</t>
  </si>
  <si>
    <t>PLINSKI PRIKLJUČEK, P-565, PE63x5.8</t>
  </si>
  <si>
    <t>STROSSMAYERJEVA ULICA 1</t>
  </si>
  <si>
    <t>Uvodnice</t>
  </si>
  <si>
    <t>Hišna plinska uvodnica narejena po zahtevah DVGW G 459 in preskušena v skladu z zahtevami DVGW VP 601. Zaporni organ mora biti jeklene izvedbe, tlačne stopnje PN 4 in termično varovan v skladu z zahtevami DVGW VP 301. V ceni uvodnice je zajeta vgradnja skupaj z vrtanjem zidu in vzpostavitvijo v prvotno stanje.</t>
  </si>
  <si>
    <t>DN50 (izvedba A)</t>
  </si>
  <si>
    <t>Črna srednjetežka cev</t>
  </si>
  <si>
    <t>Jeklena  brezšivna   črna cev po EN10255, material LT 195 - 1.0026, skupaj z  varilnim materialom in dodatkom za razrez.</t>
  </si>
  <si>
    <t>DN 50 (60,3 x 3,25)</t>
  </si>
  <si>
    <t>Jeklen cevni lok</t>
  </si>
  <si>
    <t>Jekleni cevni lok 90° po EN 10255, material LT 195 - 1.0026.</t>
  </si>
  <si>
    <t>DN 50</t>
  </si>
  <si>
    <t>Jekleni  reducirni kos</t>
  </si>
  <si>
    <t>Varilni centrični reducirni kos po DIN 2616, izdelan iz jeklene cevi iz celega, iz materiala St. 37.0,  vključno z varilnim materialom.</t>
  </si>
  <si>
    <t xml:space="preserve"> Reducirni kos DN 50/25</t>
  </si>
  <si>
    <t>Zaščita  jeklenih cevi</t>
  </si>
  <si>
    <t>Zaščita  jeklenih cevi s  pleskanjem po predhodnem  čiščenju  in  pleskanju s temeljno barvo.</t>
  </si>
  <si>
    <t>Tlačni  preizkus priključnega plinovoda</t>
  </si>
  <si>
    <t>Tlačni  preizkus  priključnih plinovodov izvedenih  po  navodilih iz projekta, izdaja atesta (Izvede JP Energetika Ljubljana d.o.o).</t>
  </si>
  <si>
    <t>Tlačni preizkus notranje plinske napeljave</t>
  </si>
  <si>
    <t>Tlačni preizkus  napeljave izveden po navodilih iz projekta, izdaja atesta (Izvede JP Energetika Ljubljana d.o.o).</t>
  </si>
  <si>
    <t>kpl.</t>
  </si>
  <si>
    <t>Pomožna  gradbena  dela</t>
  </si>
  <si>
    <t>Pomožna  gradbena  dela, zarisovanje, vrtanje zidov,  beljenje zidov, vzpostavitev v prvotno stanje.</t>
  </si>
  <si>
    <t>Nepredvidena  dela</t>
  </si>
  <si>
    <t>PLINSKI PRIKLJUČEK, P-2369, PE63x5.8</t>
  </si>
  <si>
    <t>STROSSMAYERJEVA ULICA 4</t>
  </si>
  <si>
    <t>PLINSKI PRIKLJUČEK, P-2373, PE63x5.8</t>
  </si>
  <si>
    <t>STROSSMAYERJEVA ULICA 12</t>
  </si>
  <si>
    <t>PLINSKI PRIKLJUČKI - TIP I</t>
  </si>
  <si>
    <t>Skupaj :</t>
  </si>
  <si>
    <t xml:space="preserve">PE32x3,0 </t>
  </si>
  <si>
    <t>Cevi iz jekla</t>
  </si>
  <si>
    <t>Jeklena brezšivna srednjetežka črna cev po EN 10208-1 in ENV 10220, material St 35.8, skupaj z loki, R-kosi, varilnim, tesnilnim in pritrdilnim materialom in dodatkom za razrez.</t>
  </si>
  <si>
    <t>DN25 (33,7x3,2)</t>
  </si>
  <si>
    <t>Navrtalno sedlo iz materiala PE100</t>
  </si>
  <si>
    <t>Navrtalno sedlo iz materiala PE100 z vgrajeno elektro-uporovno žico, skupaj z varjenjem.</t>
  </si>
  <si>
    <t xml:space="preserve">PE63/32 </t>
  </si>
  <si>
    <t>Protilomni ventil</t>
  </si>
  <si>
    <t>Samozaporni protilomni ventil GS tip Z za območje tlakov med 35 mbar in 5.0 bar, vgrajen v obojko, s pretočno odprtino za samodejno deaktiviranje.</t>
  </si>
  <si>
    <t>PE32/DN25</t>
  </si>
  <si>
    <t>Lok iz materiala PE100-90°</t>
  </si>
  <si>
    <t>Lok iz materiala PE100, 90°.</t>
  </si>
  <si>
    <t>PE32</t>
  </si>
  <si>
    <t xml:space="preserve"> </t>
  </si>
  <si>
    <t>Reducirni kos iz materiala PE10</t>
  </si>
  <si>
    <t xml:space="preserve">PE32 </t>
  </si>
  <si>
    <t>PE63/DN50</t>
  </si>
  <si>
    <t>Jekleni  T-kos</t>
  </si>
  <si>
    <t>Jekleni cevni T-kos po EN 10255, material LT 195 - 1.0026</t>
  </si>
  <si>
    <t xml:space="preserve"> Reducirni kos DN 50/50/50</t>
  </si>
  <si>
    <t>DN25 (izvedba A)</t>
  </si>
  <si>
    <t>Priključni sklop tip - E (DN25)</t>
  </si>
  <si>
    <t>Priključni sklop sestavljen iz:
- prehodnega kosa PE32/jeklo DN25,
- jeklene brezšivne srednjetežke črne cevi po DIN 2440, material St 38.5, DN25,
- zapornega organa DN25 iz jekla prirobnične izvedbe, tlačne stopnje PN 4, standardne dolžine, atestirana za zemeljski plin, z ročko za posluževanje, skupaj z izolirnim kosom in tesnilnim materialom, zaprta s slepo prirobnico,
- omarice za zaporno pipo, izdelane iz nerjaveče pločevine po delavniški risbi proizvajalca, prirejene za vgradnjo v zid in z napisom: GLAVNA PLINSKA ZAPORNA PIPA, dimenzije: 250x300x200 mm.</t>
  </si>
  <si>
    <t xml:space="preserve">DN25 </t>
  </si>
  <si>
    <t xml:space="preserve">Izolacija jeklenega plinovoda </t>
  </si>
  <si>
    <t xml:space="preserve">Izolacija neizoliranih delov jeklenega </t>
  </si>
  <si>
    <t>cevovoda (Raychem):</t>
  </si>
  <si>
    <t xml:space="preserve"> - Flexclad II - C30-35</t>
  </si>
  <si>
    <t xml:space="preserve"> - Overflex - 35</t>
  </si>
  <si>
    <t>Izvedba izolacije po navodilih</t>
  </si>
  <si>
    <t>proizvajalca.</t>
  </si>
  <si>
    <t>Izpihovalni nastavek v omarici</t>
  </si>
  <si>
    <t>Izpihovalni nastavek, izdelan iz jeklene cevi, zaprt z navojnim čepom DN15, skupaj z varilnim, tesnilnim in vijačnim materialom (izdelano po priloženi skici).</t>
  </si>
  <si>
    <t>Pomožna gradbena dela</t>
  </si>
  <si>
    <t>Pomožna gradbena dela, zarisovanje, vrtanje zidov, beljenje zidov, vzpostavitev v prvotno stanje.</t>
  </si>
  <si>
    <t>VROČEVODNO OMREŽJE NA OBMOČJU Strossmayerjeve ulice - (POLJANSKA CESTA - obnova)</t>
  </si>
  <si>
    <t>Strossmayerjeva ulica - T1103 - DN150</t>
  </si>
  <si>
    <t>T1103, DN150/280</t>
  </si>
  <si>
    <t>Strossmayerjeva ulica - T1112 - DN150 - kontrola</t>
  </si>
  <si>
    <t>T1112, DN50/1400</t>
  </si>
  <si>
    <t>Strossmayerjeva ulica_Gimnazija Poljane</t>
  </si>
  <si>
    <t>P129, DN65/160</t>
  </si>
  <si>
    <t>Strossmayerjeva ulica 3 - Vrtec</t>
  </si>
  <si>
    <t>P1495, DN50/140</t>
  </si>
  <si>
    <t>GLAVNI VROČEVOD T1103, DN150/280</t>
  </si>
  <si>
    <t>Strossmayerjeva ulica</t>
  </si>
  <si>
    <t>Predizolirana cev za transport vroče vode do 130° C, izdelana po standardu SIST EN 253 za daljinsko ogrevanje, z vgrajenima žicama za kontrolo vlažnosti in lokacijo napake na cevovodu.
SERIJA 2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130°C.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</t>
  </si>
  <si>
    <t>DN 150 (168,3 x 4,0 mm) / 280</t>
  </si>
  <si>
    <r>
      <t>DN 150 (168,3 x 4,0 mm) / 280 - 90</t>
    </r>
    <r>
      <rPr>
        <vertAlign val="superscript"/>
        <sz val="10"/>
        <rFont val="Arial"/>
        <family val="2"/>
        <charset val="238"/>
      </rPr>
      <t>0</t>
    </r>
  </si>
  <si>
    <t>Predizoliran paralelni odcep</t>
  </si>
  <si>
    <t xml:space="preserve">Predizoliran paralelni odcep - za transport vroče vode do 130°C, izdelan po standardu SIST EN 448 za predizolirane fazonske kose za daljinsko ogrevanje, z vgrajenima žicama za kontrolo vlažnosti in lokacijo napake na cevovodu. </t>
  </si>
  <si>
    <t>DN 150/65/280</t>
  </si>
  <si>
    <t>DN 150 / 280</t>
  </si>
  <si>
    <t>DN 150 / 280-312</t>
  </si>
  <si>
    <t xml:space="preserve">Demontaža obstoječega toplovoda </t>
  </si>
  <si>
    <t>Demontaža obstoječe trase vročevoda DN150 v kineti in v jašku v skupni dolžini cca. 42 m, vključno z drsnimi in nepomičnimi podporami (tudi z dna kinete). Odstranitev izolacije in razrez cevovoda. Odvoz na stalno deponijo, komplet s pristojbino.</t>
  </si>
  <si>
    <t xml:space="preserve">Demontaža izolacije: </t>
  </si>
  <si>
    <t>Demontaža obstoječe izolacije z vročevoda, vključno oplaščenje iz strešne lepenke ali Al pločevine, pritrdilni material ter transport na deponijo.
 -  v kineti 86x46 cm v dolžini cca.1m - 1x</t>
  </si>
  <si>
    <t>za cevi DN150</t>
  </si>
  <si>
    <t>Kontrola stanja cevovoda DN150</t>
  </si>
  <si>
    <t>Vizuelna kontrola stanja cevododa vključno s podporami,  po demontaži izolacije in čiščenju, merjenje debeline stene na poškodovanih mestih.
 -  v kineti 86x46 cm v dolžini cca.1m - 1x</t>
  </si>
  <si>
    <t>Površinska zaščita cevovodov DN150</t>
  </si>
  <si>
    <t>Dvakratno temeljno barvanje klasičnega dela cevovoda s temeljno barvo, primerno za temperaturo 130°C, po predhodnem čiščenju rje.
 -  v kineti 86x46 cm v dolžini cca.1m - 1x</t>
  </si>
  <si>
    <t>Izolacija cevi DN150</t>
  </si>
  <si>
    <t>ravnih cevi s segmentnimi blazinami neomočljivega in negorljivega  izolacijskega materiala z vertikalno orientiranimi vlakni (povečana tlačna trdnost), ojačanega z Al folijo ustrezne debeline.</t>
  </si>
  <si>
    <t>(toplotna prevodnost izolacijskega materiala λ pri 25°C) ≤ 0,035 W/mK</t>
  </si>
  <si>
    <t xml:space="preserve">Zaščitni ovoj je izdelan iz strešne lepenke, pritrjen s pomočjo Al trakov. Površina zaščitnega ovoja se premaže z ibitolom.
 -  v kineti 86x46 cm v dolžini cca.1m - 1x </t>
  </si>
  <si>
    <t>DN 150 (159 x 4,5 mm)</t>
  </si>
  <si>
    <t>DN 150 - 02-150-01</t>
  </si>
  <si>
    <t>DN 150</t>
  </si>
  <si>
    <t>GLAVNI VROČEVOD T1112, DN50</t>
  </si>
  <si>
    <t>Strossmayerjeva ulica - kontrola predizoliranega vročevoda</t>
  </si>
  <si>
    <r>
      <t xml:space="preserve">Predizolirana cev za transport vroče vode do 130° C, izdelana po standardu SIST EN 253 za daljinsko ogrevanje, z vgrajenima žicama za kontrolo vlažnosti in lokacijo napake na cevovodu.
</t>
    </r>
    <r>
      <rPr>
        <b/>
        <sz val="10"/>
        <rFont val="Arial"/>
        <family val="2"/>
        <charset val="238"/>
      </rPr>
      <t>SERIJA 1</t>
    </r>
    <r>
      <rPr>
        <sz val="10"/>
        <rFont val="Arial"/>
        <family val="2"/>
        <charset val="238"/>
      </rPr>
      <t xml:space="preserve">
Cev za prenos medija:
Jeklena visokofrekvenčno varjena cev iz materiala P235TR1 (St.37.0 BW), dobavljena po SIST EN 10217-1 (DIN 1626, DIN2458) ali ustrezne.
Izolacijski material:
Poliuretanska trdna pena (PUR) izdelana iz poliola in isocianata, primerna za povečano delovno temperaturo do 1300C. Pena je homogena s povprečno velikostjo celic do max. 0,5 mm.
gostota &gt; 60 kg/m3
toplotna prevodnost pri 500C &lt; 0,03 W/mK 
Zaščitna cev:
Cev iz polietilena visoke gostote PEHD, material po DIN 8075, popolnoma nepropustna za vodo, notranjost cevi posebno obdelana za doseganje trdne povezave z izolacijo.
gostota &gt; 940 kg/m3
toplotna prevodnost &lt; 0,43 W/mK 
Dobavljena v palicah dolžine 6 ali 12 m.
Dobava - montaža</t>
    </r>
  </si>
  <si>
    <t>SERIJA 1</t>
  </si>
  <si>
    <t>DN 50 (60,3 x 2,9 mm) / 125</t>
  </si>
  <si>
    <t>Termostezna spojka za izolacijo in tesnenje varjenih spojev, za zalivanje s PU peno, izdelana po standardu SIST EN489 za spoje predizoliranih cevi za daljinsko ogrevanje. Dodatno tesnenje polnilne izvrtine s tipsko preizkušeno zaplato ali termostezno manšeto.
Serija 1</t>
  </si>
  <si>
    <t>DN 50 / 125</t>
  </si>
  <si>
    <t>Vizuelna kontrola stanja cevododa, po izrezu dela predizoliranega vročevoda, odstranitvi dela izolacije in čiščenju, merjenje debeline stene na odrezanem mestu.</t>
  </si>
  <si>
    <t>VROČEVODNI PRIKLJUČEK P129, DN65</t>
  </si>
  <si>
    <t>Strossmayerjeva ulica - Gimnazija Poljane</t>
  </si>
  <si>
    <t>Predizoliran cevni lok 90° - enakokrak za transport vroče vode do 1300C, izdelan po standardu SIST EN 448 za predizolirane fazonske kose za daljinsko ogrevanje, z vgrajenima žicama za kontrolo vlažnosti in lokacijo napake na cevovodu.</t>
  </si>
  <si>
    <t>Demontaža obstoječe trase vročevoda  v kineti in v jašku v skupni dolžini cca. 15 m, vključno z drsnimi in nepomičnimi podporami (tudi z dna kinete). Odstranitev izolacije in razrez cevovoda. Odvoz na stalno deponijo, komplet s pristojbino.</t>
  </si>
  <si>
    <t>Obešala</t>
  </si>
  <si>
    <t>Obešala, izdelana po priloženih risbah iz predpisanih materialov.</t>
  </si>
  <si>
    <t xml:space="preserve">DN 65 - 2440 </t>
  </si>
  <si>
    <t>VROČEVODNI PRIKLJUČEK P1495, DN50/140 (DN80)</t>
  </si>
  <si>
    <t>Strossmayerjeva ulica - Vrtec</t>
  </si>
  <si>
    <t>DN 50 (60,3 x 2,9 mm) / 140</t>
  </si>
  <si>
    <t>DN 50 (60,3 x 2,9 mm) / 140 - 900</t>
  </si>
  <si>
    <t>Predizoliran reducirni kos</t>
  </si>
  <si>
    <t>Predizoliran reducirni kos za transport vroče vode do 1300C, izdelana po standardu SIST EN 448 za predizolirane fazonske kose za daljinsko ogrevanje, z vgrajenima žicama za kontrolo vlažnosti in lokacijo napake na cevovodu.</t>
  </si>
  <si>
    <t>DN 80 / DN 65</t>
  </si>
  <si>
    <t>DN 80 / 180</t>
  </si>
  <si>
    <t>DN 50 / 140</t>
  </si>
  <si>
    <t>DN 80 / 180-209</t>
  </si>
  <si>
    <t>DN 50 / 140-172</t>
  </si>
  <si>
    <r>
      <t xml:space="preserve">Termostezna spojka za izolacijo in tesnenje varjenih spojev, za zalivanje s PU peno, izdelana po standardu SIST EN489 za spoje predizoliranih cevi za daljinsko ogrevanje. Dodatno tesnenje polnilne izvrtine s tipsko preizkušeno zaplato ali termostezno manšeto.
</t>
    </r>
    <r>
      <rPr>
        <b/>
        <sz val="10"/>
        <rFont val="Arial"/>
        <family val="2"/>
        <charset val="238"/>
      </rPr>
      <t>Serija 2</t>
    </r>
  </si>
  <si>
    <t>Demontaža obstoječe izolacije z vročevoda, vključno oplaščenje iz strešne lepenke ali Al pločevine, pritrdilni material ter transport na deponijo in plačilo pristojbine.
za cevi DN50, DN80</t>
  </si>
  <si>
    <t>Demontaža obstoječe trase vročevoda DN150 v kineti in v jašku v skupni dolžini cca. 33 m, vključno z drsnimi in nepomičnimi podporami (tudi z dna kinete). Odstranitev izolacije in razrez cevovoda. Odvoz na stalno deponijo, komplet s pristojbino.</t>
  </si>
  <si>
    <t>DN50</t>
  </si>
  <si>
    <t>DN 80 (88,9 x 3,2 mm)</t>
  </si>
  <si>
    <t>DN 80 - v kineti</t>
  </si>
  <si>
    <t>DN 80</t>
  </si>
  <si>
    <t>cevnih razvodov v toplotnih postajah s cevaki iz steklene volne (zdravstveno neoporečna), oblepljenih z armirano Al folijo z vzdolžnim samolepilnim trakom, kompletno s samolepilnim Al trakom za lepljenje prečnih stikov.</t>
  </si>
  <si>
    <t>za cev DN 50, debelina 50 mm</t>
  </si>
  <si>
    <t>debelina 80 mm</t>
  </si>
  <si>
    <t xml:space="preserve">ravnih cevi s segmentnimi blazinami neomočljivega in negorljivega izolacijskega materiala z vertikalno orientiranimi vlakni (povečana tlačna trdnost), ojačanega z Al folijo ustrezne debeline.
Toplotna prevodnost izolacijskega materiala λ pri 25°C ≤ 0,035 W/mK.
Zaščitni ovoj je izdelan iz strešne lepenke, pritrjen s pomočjo Al trakov. Površina zaščitnega ovoja se premaže z ibitolom.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</si>
</sst>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SIT&quot;_-;\-* #,##0.00\ &quot;SIT&quot;_-;_-* &quot;-&quot;??\ &quot;SIT&quot;_-;_-@_-"/>
    <numFmt numFmtId="165" formatCode=";;;"/>
    <numFmt numFmtId="166" formatCode="#,##0.00\ [$€-1]"/>
    <numFmt numFmtId="167" formatCode="m\o\n\th\ d\,\ yyyy"/>
    <numFmt numFmtId="168" formatCode="#,#00"/>
    <numFmt numFmtId="169" formatCode="#,"/>
    <numFmt numFmtId="170" formatCode="_-* #,##0.00\ _S_I_T_-;\-* #,##0.00\ _S_I_T_-;_-* &quot;-&quot;??\ _S_I_T_-;_-@_-"/>
    <numFmt numFmtId="171" formatCode="#,##0.0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trike/>
      <sz val="10"/>
      <name val="Arial"/>
      <family val="2"/>
      <charset val="238"/>
    </font>
    <font>
      <b/>
      <u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rgb="FFC00000"/>
      <name val="Arial"/>
      <family val="2"/>
      <charset val="238"/>
    </font>
    <font>
      <sz val="12"/>
      <name val="Arial"/>
      <family val="2"/>
      <charset val="238"/>
    </font>
    <font>
      <b/>
      <u/>
      <sz val="20"/>
      <name val="Arial"/>
      <family val="2"/>
      <charset val="238"/>
    </font>
    <font>
      <u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color indexed="16"/>
      <name val="Arial"/>
      <family val="2"/>
      <charset val="238"/>
    </font>
    <font>
      <sz val="1"/>
      <color indexed="8"/>
      <name val="Courier"/>
      <family val="3"/>
    </font>
    <font>
      <sz val="11"/>
      <color indexed="8"/>
      <name val="Calibri"/>
      <family val="2"/>
      <charset val="238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Courier"/>
      <family val="1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2"/>
      <name val="Times New Roman"/>
      <family val="1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68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164" fontId="2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167" fontId="22" fillId="0" borderId="0">
      <protection locked="0"/>
    </xf>
    <xf numFmtId="167" fontId="22" fillId="0" borderId="0">
      <protection locked="0"/>
    </xf>
    <xf numFmtId="0" fontId="23" fillId="0" borderId="0"/>
    <xf numFmtId="168" fontId="22" fillId="0" borderId="0">
      <protection locked="0"/>
    </xf>
    <xf numFmtId="168" fontId="22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169" fontId="24" fillId="0" borderId="0">
      <protection locked="0"/>
    </xf>
    <xf numFmtId="0" fontId="25" fillId="0" borderId="0"/>
    <xf numFmtId="0" fontId="26" fillId="0" borderId="0"/>
    <xf numFmtId="0" fontId="25" fillId="0" borderId="0"/>
    <xf numFmtId="0" fontId="26" fillId="0" borderId="0"/>
    <xf numFmtId="0" fontId="4" fillId="0" borderId="0"/>
    <xf numFmtId="0" fontId="26" fillId="0" borderId="0"/>
    <xf numFmtId="0" fontId="26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4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4" fillId="0" borderId="0" applyFill="0" applyBorder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4" fillId="0" borderId="0"/>
    <xf numFmtId="169" fontId="22" fillId="0" borderId="30">
      <protection locked="0"/>
    </xf>
    <xf numFmtId="169" fontId="22" fillId="0" borderId="30">
      <protection locked="0"/>
    </xf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3" fillId="0" borderId="0"/>
  </cellStyleXfs>
  <cellXfs count="387">
    <xf numFmtId="0" fontId="0" fillId="0" borderId="0" xfId="0"/>
    <xf numFmtId="0" fontId="4" fillId="0" borderId="0" xfId="0" applyFont="1" applyFill="1" applyProtection="1"/>
    <xf numFmtId="4" fontId="5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4" fontId="4" fillId="0" borderId="6" xfId="2" applyNumberFormat="1" applyFont="1" applyFill="1" applyBorder="1" applyAlignment="1" applyProtection="1">
      <alignment horizontal="right" vertical="center"/>
    </xf>
    <xf numFmtId="4" fontId="5" fillId="0" borderId="6" xfId="2" applyNumberFormat="1" applyFont="1" applyFill="1" applyBorder="1" applyAlignment="1" applyProtection="1">
      <alignment horizontal="right"/>
    </xf>
    <xf numFmtId="0" fontId="5" fillId="3" borderId="6" xfId="13" applyFont="1" applyFill="1" applyBorder="1" applyAlignment="1" applyProtection="1">
      <alignment horizontal="center" vertical="center"/>
    </xf>
    <xf numFmtId="0" fontId="5" fillId="3" borderId="6" xfId="13" applyFont="1" applyFill="1" applyBorder="1" applyAlignment="1" applyProtection="1">
      <alignment horizontal="center" vertical="center" wrapText="1"/>
    </xf>
    <xf numFmtId="0" fontId="5" fillId="0" borderId="6" xfId="13" applyFont="1" applyBorder="1" applyAlignment="1" applyProtection="1">
      <alignment horizontal="center" vertical="center"/>
    </xf>
    <xf numFmtId="4" fontId="5" fillId="0" borderId="6" xfId="13" applyNumberFormat="1" applyFont="1" applyBorder="1" applyAlignment="1" applyProtection="1">
      <alignment horizontal="right" vertical="center"/>
    </xf>
    <xf numFmtId="0" fontId="5" fillId="0" borderId="6" xfId="13" applyFont="1" applyFill="1" applyBorder="1" applyAlignment="1" applyProtection="1">
      <alignment horizontal="center" vertical="center"/>
    </xf>
    <xf numFmtId="4" fontId="5" fillId="0" borderId="6" xfId="13" applyNumberFormat="1" applyFont="1" applyFill="1" applyBorder="1" applyAlignment="1" applyProtection="1">
      <alignment horizontal="right" vertical="center"/>
    </xf>
    <xf numFmtId="4" fontId="5" fillId="0" borderId="0" xfId="2" applyNumberFormat="1" applyFont="1" applyFill="1" applyBorder="1" applyAlignment="1" applyProtection="1">
      <alignment horizontal="right"/>
    </xf>
    <xf numFmtId="0" fontId="5" fillId="0" borderId="11" xfId="13" applyFont="1" applyBorder="1" applyAlignment="1" applyProtection="1">
      <alignment horizontal="center" vertical="center"/>
    </xf>
    <xf numFmtId="0" fontId="5" fillId="0" borderId="11" xfId="13" applyFont="1" applyBorder="1" applyAlignment="1" applyProtection="1">
      <alignment vertical="center" wrapText="1"/>
    </xf>
    <xf numFmtId="0" fontId="4" fillId="0" borderId="11" xfId="13" applyFont="1" applyBorder="1" applyAlignment="1" applyProtection="1">
      <alignment vertical="center" wrapText="1"/>
    </xf>
    <xf numFmtId="4" fontId="5" fillId="0" borderId="11" xfId="13" applyNumberFormat="1" applyFont="1" applyBorder="1" applyAlignment="1" applyProtection="1">
      <alignment horizontal="right" vertical="center"/>
    </xf>
    <xf numFmtId="0" fontId="5" fillId="0" borderId="12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Continuous" vertical="top"/>
    </xf>
    <xf numFmtId="4" fontId="7" fillId="0" borderId="0" xfId="0" applyNumberFormat="1" applyFont="1" applyAlignment="1" applyProtection="1">
      <alignment horizontal="right" vertical="top"/>
    </xf>
    <xf numFmtId="0" fontId="4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vertical="top"/>
    </xf>
    <xf numFmtId="4" fontId="7" fillId="0" borderId="2" xfId="0" applyNumberFormat="1" applyFont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right" vertical="top"/>
    </xf>
    <xf numFmtId="0" fontId="4" fillId="0" borderId="3" xfId="0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right" vertical="top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165" fontId="5" fillId="0" borderId="2" xfId="0" applyNumberFormat="1" applyFont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top" wrapText="1"/>
    </xf>
    <xf numFmtId="49" fontId="5" fillId="0" borderId="17" xfId="0" applyNumberFormat="1" applyFont="1" applyBorder="1" applyAlignment="1" applyProtection="1">
      <alignment horizontal="center" vertical="center" textRotation="90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center" textRotation="90"/>
    </xf>
    <xf numFmtId="4" fontId="5" fillId="0" borderId="17" xfId="0" applyNumberFormat="1" applyFont="1" applyBorder="1" applyAlignment="1" applyProtection="1">
      <alignment horizontal="right" vertical="center" textRotation="90" wrapText="1"/>
    </xf>
    <xf numFmtId="2" fontId="4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5" fillId="0" borderId="18" xfId="0" applyNumberFormat="1" applyFont="1" applyBorder="1" applyAlignment="1" applyProtection="1">
      <alignment horizontal="center" vertical="center" textRotation="90"/>
    </xf>
    <xf numFmtId="0" fontId="5" fillId="0" borderId="18" xfId="0" applyFont="1" applyBorder="1" applyAlignment="1" applyProtection="1">
      <alignment horizontal="center" vertical="top" wrapText="1"/>
    </xf>
    <xf numFmtId="0" fontId="5" fillId="0" borderId="18" xfId="0" applyFont="1" applyBorder="1" applyAlignment="1" applyProtection="1">
      <alignment horizontal="center" vertical="center" textRotation="90"/>
    </xf>
    <xf numFmtId="4" fontId="5" fillId="0" borderId="18" xfId="0" applyNumberFormat="1" applyFont="1" applyBorder="1" applyAlignment="1" applyProtection="1">
      <alignment horizontal="right" vertical="center" textRotation="90" wrapText="1"/>
    </xf>
    <xf numFmtId="0" fontId="14" fillId="0" borderId="0" xfId="15" applyFont="1" applyProtection="1"/>
    <xf numFmtId="0" fontId="5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vertical="top"/>
    </xf>
    <xf numFmtId="4" fontId="7" fillId="0" borderId="0" xfId="0" applyNumberFormat="1" applyFont="1" applyFill="1" applyAlignment="1" applyProtection="1">
      <alignment horizontal="right" vertical="top"/>
    </xf>
    <xf numFmtId="0" fontId="5" fillId="0" borderId="0" xfId="15" applyFont="1" applyAlignment="1" applyProtection="1">
      <alignment horizontal="center" vertical="top" wrapText="1"/>
    </xf>
    <xf numFmtId="0" fontId="5" fillId="0" borderId="0" xfId="15" applyFont="1" applyAlignment="1" applyProtection="1">
      <alignment horizontal="justify" vertical="top" wrapText="1"/>
    </xf>
    <xf numFmtId="0" fontId="4" fillId="0" borderId="0" xfId="15" applyFont="1" applyProtection="1"/>
    <xf numFmtId="4" fontId="4" fillId="0" borderId="0" xfId="15" applyNumberFormat="1" applyFont="1" applyProtection="1"/>
    <xf numFmtId="4" fontId="4" fillId="0" borderId="0" xfId="15" applyNumberFormat="1" applyFont="1" applyAlignment="1" applyProtection="1">
      <alignment horizontal="right"/>
    </xf>
    <xf numFmtId="0" fontId="4" fillId="0" borderId="0" xfId="15" applyFont="1" applyAlignment="1" applyProtection="1">
      <alignment horizontal="justify" vertical="top" wrapText="1"/>
    </xf>
    <xf numFmtId="0" fontId="5" fillId="0" borderId="0" xfId="15" applyFont="1" applyProtection="1"/>
    <xf numFmtId="0" fontId="5" fillId="0" borderId="0" xfId="15" applyFont="1" applyAlignment="1" applyProtection="1">
      <alignment vertical="top" wrapText="1"/>
    </xf>
    <xf numFmtId="0" fontId="2" fillId="0" borderId="0" xfId="0" applyFont="1" applyProtection="1"/>
    <xf numFmtId="0" fontId="5" fillId="0" borderId="0" xfId="15" applyFont="1" applyFill="1" applyAlignment="1" applyProtection="1">
      <alignment horizontal="justify" vertical="top" wrapText="1"/>
    </xf>
    <xf numFmtId="2" fontId="4" fillId="0" borderId="0" xfId="15" applyNumberFormat="1" applyFont="1" applyFill="1" applyAlignment="1" applyProtection="1"/>
    <xf numFmtId="0" fontId="4" fillId="0" borderId="0" xfId="15" applyFont="1" applyFill="1" applyAlignment="1" applyProtection="1">
      <alignment horizontal="left"/>
    </xf>
    <xf numFmtId="4" fontId="4" fillId="0" borderId="0" xfId="15" applyNumberFormat="1" applyFont="1" applyFill="1" applyAlignment="1" applyProtection="1">
      <alignment horizontal="right"/>
    </xf>
    <xf numFmtId="0" fontId="14" fillId="0" borderId="0" xfId="15" applyFont="1" applyFill="1" applyProtection="1"/>
    <xf numFmtId="0" fontId="4" fillId="0" borderId="0" xfId="0" applyFont="1" applyFill="1" applyAlignment="1" applyProtection="1">
      <alignment horizontal="justify" vertical="top" wrapText="1"/>
    </xf>
    <xf numFmtId="2" fontId="14" fillId="0" borderId="0" xfId="15" applyNumberFormat="1" applyFont="1" applyFill="1" applyAlignment="1" applyProtection="1"/>
    <xf numFmtId="0" fontId="4" fillId="0" borderId="0" xfId="15" applyFont="1" applyFill="1" applyAlignment="1" applyProtection="1"/>
    <xf numFmtId="0" fontId="4" fillId="0" borderId="0" xfId="15" applyFont="1" applyFill="1" applyProtection="1"/>
    <xf numFmtId="4" fontId="4" fillId="0" borderId="0" xfId="0" applyNumberFormat="1" applyFont="1" applyFill="1" applyAlignment="1" applyProtection="1">
      <alignment horizontal="right"/>
    </xf>
    <xf numFmtId="9" fontId="4" fillId="0" borderId="0" xfId="15" applyNumberFormat="1" applyFont="1" applyProtection="1"/>
    <xf numFmtId="0" fontId="5" fillId="0" borderId="0" xfId="15" applyFont="1" applyBorder="1" applyAlignment="1" applyProtection="1">
      <alignment horizontal="center" vertical="top" wrapText="1"/>
    </xf>
    <xf numFmtId="0" fontId="8" fillId="0" borderId="0" xfId="15" applyFont="1" applyBorder="1" applyAlignment="1" applyProtection="1">
      <alignment horizontal="justify" vertical="top" wrapText="1"/>
    </xf>
    <xf numFmtId="0" fontId="4" fillId="0" borderId="0" xfId="15" applyFont="1" applyBorder="1" applyProtection="1"/>
    <xf numFmtId="9" fontId="4" fillId="0" borderId="0" xfId="15" applyNumberFormat="1" applyFont="1" applyBorder="1" applyProtection="1"/>
    <xf numFmtId="4" fontId="4" fillId="0" borderId="0" xfId="15" applyNumberFormat="1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3" borderId="6" xfId="13" applyFont="1" applyFill="1" applyBorder="1" applyAlignment="1" applyProtection="1">
      <alignment horizontal="center" vertical="center" wrapText="1"/>
    </xf>
    <xf numFmtId="0" fontId="5" fillId="0" borderId="0" xfId="15" applyFont="1" applyAlignment="1" applyProtection="1">
      <alignment horizontal="center"/>
    </xf>
    <xf numFmtId="0" fontId="5" fillId="0" borderId="0" xfId="0" applyFont="1" applyAlignment="1" applyProtection="1">
      <alignment horizontal="justify" vertical="top" wrapText="1"/>
    </xf>
    <xf numFmtId="0" fontId="5" fillId="0" borderId="0" xfId="15" applyFont="1" applyAlignment="1" applyProtection="1"/>
    <xf numFmtId="0" fontId="5" fillId="0" borderId="0" xfId="15" applyFont="1" applyAlignment="1" applyProtection="1">
      <alignment horizontal="centerContinuous"/>
    </xf>
    <xf numFmtId="4" fontId="5" fillId="0" borderId="0" xfId="15" applyNumberFormat="1" applyFont="1" applyAlignment="1" applyProtection="1">
      <alignment horizontal="centerContinuous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5" fillId="0" borderId="0" xfId="15" applyFont="1" applyAlignment="1" applyProtection="1">
      <alignment horizontal="center" vertical="top"/>
    </xf>
    <xf numFmtId="0" fontId="5" fillId="0" borderId="0" xfId="0" applyFont="1" applyFill="1" applyAlignment="1" applyProtection="1">
      <alignment vertical="top"/>
    </xf>
    <xf numFmtId="0" fontId="5" fillId="0" borderId="0" xfId="15" applyFont="1" applyFill="1" applyProtection="1"/>
    <xf numFmtId="0" fontId="4" fillId="0" borderId="0" xfId="15" applyFont="1" applyAlignment="1" applyProtection="1"/>
    <xf numFmtId="0" fontId="14" fillId="0" borderId="0" xfId="0" applyFont="1" applyProtection="1"/>
    <xf numFmtId="49" fontId="16" fillId="0" borderId="0" xfId="0" applyNumberFormat="1" applyFont="1" applyProtection="1"/>
    <xf numFmtId="0" fontId="0" fillId="0" borderId="0" xfId="0" applyProtection="1"/>
    <xf numFmtId="0" fontId="1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9" fontId="20" fillId="0" borderId="19" xfId="0" applyNumberFormat="1" applyFont="1" applyBorder="1" applyAlignment="1" applyProtection="1">
      <alignment vertical="center" wrapText="1"/>
    </xf>
    <xf numFmtId="0" fontId="20" fillId="0" borderId="16" xfId="0" applyFont="1" applyBorder="1" applyAlignment="1" applyProtection="1">
      <alignment horizontal="center" vertical="center" wrapText="1"/>
    </xf>
    <xf numFmtId="49" fontId="6" fillId="0" borderId="20" xfId="0" applyNumberFormat="1" applyFont="1" applyBorder="1" applyProtection="1"/>
    <xf numFmtId="49" fontId="16" fillId="0" borderId="21" xfId="0" applyNumberFormat="1" applyFont="1" applyBorder="1" applyProtection="1"/>
    <xf numFmtId="0" fontId="21" fillId="0" borderId="20" xfId="0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vertical="top"/>
    </xf>
    <xf numFmtId="166" fontId="6" fillId="0" borderId="16" xfId="0" applyNumberFormat="1" applyFont="1" applyBorder="1" applyAlignment="1" applyProtection="1">
      <alignment vertical="center"/>
    </xf>
    <xf numFmtId="49" fontId="6" fillId="0" borderId="24" xfId="0" applyNumberFormat="1" applyFont="1" applyBorder="1" applyAlignment="1" applyProtection="1">
      <alignment horizontal="center" vertical="top" wrapText="1"/>
    </xf>
    <xf numFmtId="0" fontId="6" fillId="0" borderId="25" xfId="0" applyFont="1" applyBorder="1" applyAlignment="1" applyProtection="1">
      <alignment vertical="top"/>
    </xf>
    <xf numFmtId="166" fontId="6" fillId="0" borderId="24" xfId="0" applyNumberFormat="1" applyFont="1" applyBorder="1" applyAlignment="1" applyProtection="1">
      <alignment vertical="center"/>
    </xf>
    <xf numFmtId="49" fontId="6" fillId="0" borderId="26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</xf>
    <xf numFmtId="0" fontId="6" fillId="0" borderId="27" xfId="0" applyFont="1" applyBorder="1" applyProtection="1"/>
    <xf numFmtId="166" fontId="6" fillId="0" borderId="28" xfId="0" applyNumberFormat="1" applyFont="1" applyBorder="1" applyProtection="1"/>
    <xf numFmtId="0" fontId="10" fillId="0" borderId="0" xfId="0" applyFont="1" applyBorder="1" applyProtection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166" fontId="10" fillId="4" borderId="29" xfId="0" applyNumberFormat="1" applyFont="1" applyFill="1" applyBorder="1" applyProtection="1"/>
    <xf numFmtId="166" fontId="10" fillId="4" borderId="0" xfId="0" applyNumberFormat="1" applyFont="1" applyFill="1" applyBorder="1" applyProtection="1"/>
    <xf numFmtId="0" fontId="4" fillId="0" borderId="6" xfId="0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Continuous"/>
    </xf>
    <xf numFmtId="4" fontId="5" fillId="0" borderId="0" xfId="0" applyNumberFormat="1" applyFont="1" applyAlignment="1" applyProtection="1">
      <alignment horizontal="centerContinuous"/>
    </xf>
    <xf numFmtId="0" fontId="4" fillId="0" borderId="0" xfId="0" applyFont="1" applyProtection="1"/>
    <xf numFmtId="49" fontId="5" fillId="0" borderId="0" xfId="0" applyNumberFormat="1" applyFont="1" applyAlignment="1" applyProtection="1">
      <alignment horizontal="center" vertical="top"/>
    </xf>
    <xf numFmtId="0" fontId="5" fillId="0" borderId="17" xfId="0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right"/>
    </xf>
    <xf numFmtId="0" fontId="6" fillId="0" borderId="2" xfId="0" applyFont="1" applyBorder="1" applyProtection="1"/>
    <xf numFmtId="4" fontId="6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center"/>
    </xf>
    <xf numFmtId="0" fontId="4" fillId="0" borderId="0" xfId="858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4" fontId="4" fillId="0" borderId="0" xfId="0" applyNumberFormat="1" applyFont="1" applyBorder="1" applyAlignment="1" applyProtection="1"/>
    <xf numFmtId="0" fontId="35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justify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top"/>
    </xf>
    <xf numFmtId="0" fontId="35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justify"/>
    </xf>
    <xf numFmtId="4" fontId="4" fillId="0" borderId="1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35" fillId="0" borderId="2" xfId="0" applyFont="1" applyBorder="1" applyAlignment="1" applyProtection="1">
      <alignment vertical="top"/>
    </xf>
    <xf numFmtId="2" fontId="4" fillId="0" borderId="2" xfId="0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justify"/>
    </xf>
    <xf numFmtId="4" fontId="4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1" xfId="0" applyFont="1" applyBorder="1" applyAlignment="1" applyProtection="1"/>
    <xf numFmtId="0" fontId="4" fillId="0" borderId="2" xfId="0" applyFont="1" applyBorder="1" applyAlignment="1" applyProtection="1"/>
    <xf numFmtId="4" fontId="4" fillId="0" borderId="2" xfId="0" applyNumberFormat="1" applyFont="1" applyBorder="1" applyAlignment="1" applyProtection="1"/>
    <xf numFmtId="0" fontId="5" fillId="0" borderId="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0" xfId="1" applyFont="1" applyBorder="1" applyAlignment="1" applyProtection="1"/>
    <xf numFmtId="4" fontId="4" fillId="0" borderId="0" xfId="1" applyNumberFormat="1" applyFont="1" applyBorder="1" applyAlignment="1" applyProtection="1"/>
    <xf numFmtId="0" fontId="4" fillId="0" borderId="0" xfId="1" applyFont="1" applyBorder="1" applyAlignment="1" applyProtection="1">
      <alignment vertical="top"/>
    </xf>
    <xf numFmtId="4" fontId="4" fillId="0" borderId="0" xfId="1" applyNumberFormat="1" applyFont="1" applyBorder="1" applyAlignment="1" applyProtection="1">
      <alignment horizontal="right"/>
    </xf>
    <xf numFmtId="0" fontId="4" fillId="0" borderId="1" xfId="1" applyFont="1" applyBorder="1" applyAlignment="1" applyProtection="1">
      <alignment vertical="top"/>
    </xf>
    <xf numFmtId="0" fontId="4" fillId="0" borderId="1" xfId="1" applyFont="1" applyBorder="1" applyAlignment="1" applyProtection="1"/>
    <xf numFmtId="4" fontId="4" fillId="0" borderId="1" xfId="1" applyNumberFormat="1" applyFont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center" vertical="top"/>
    </xf>
    <xf numFmtId="0" fontId="4" fillId="0" borderId="2" xfId="1" applyFont="1" applyFill="1" applyBorder="1" applyAlignment="1" applyProtection="1">
      <alignment vertical="top"/>
    </xf>
    <xf numFmtId="0" fontId="4" fillId="0" borderId="2" xfId="1" applyFont="1" applyFill="1" applyBorder="1" applyAlignment="1" applyProtection="1">
      <alignment horizontal="right"/>
    </xf>
    <xf numFmtId="0" fontId="4" fillId="0" borderId="2" xfId="1" applyFont="1" applyFill="1" applyBorder="1" applyAlignment="1" applyProtection="1"/>
    <xf numFmtId="4" fontId="4" fillId="0" borderId="2" xfId="0" applyNumberFormat="1" applyFont="1" applyFill="1" applyBorder="1" applyAlignment="1" applyProtection="1">
      <alignment horizontal="right"/>
    </xf>
    <xf numFmtId="4" fontId="4" fillId="0" borderId="2" xfId="1" applyNumberFormat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9" fontId="4" fillId="0" borderId="0" xfId="0" applyNumberFormat="1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right"/>
    </xf>
    <xf numFmtId="0" fontId="4" fillId="0" borderId="3" xfId="0" applyFont="1" applyBorder="1" applyAlignment="1" applyProtection="1"/>
    <xf numFmtId="4" fontId="5" fillId="0" borderId="3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right"/>
    </xf>
    <xf numFmtId="4" fontId="4" fillId="0" borderId="0" xfId="0" applyNumberFormat="1" applyFont="1" applyProtection="1"/>
    <xf numFmtId="4" fontId="4" fillId="0" borderId="1" xfId="0" applyNumberFormat="1" applyFont="1" applyBorder="1" applyAlignment="1" applyProtection="1"/>
    <xf numFmtId="49" fontId="35" fillId="0" borderId="2" xfId="0" applyNumberFormat="1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/>
    </xf>
    <xf numFmtId="4" fontId="4" fillId="0" borderId="2" xfId="2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4" fontId="4" fillId="0" borderId="0" xfId="2" applyNumberFormat="1" applyFont="1" applyBorder="1" applyAlignment="1" applyProtection="1">
      <alignment horizontal="right"/>
    </xf>
    <xf numFmtId="49" fontId="4" fillId="0" borderId="0" xfId="867" applyNumberFormat="1" applyFont="1" applyBorder="1" applyAlignment="1" applyProtection="1">
      <alignment horizontal="left" vertical="top" wrapText="1"/>
    </xf>
    <xf numFmtId="4" fontId="4" fillId="0" borderId="0" xfId="0" applyNumberFormat="1" applyFont="1" applyBorder="1" applyProtection="1"/>
    <xf numFmtId="49" fontId="35" fillId="0" borderId="0" xfId="0" applyNumberFormat="1" applyFont="1" applyBorder="1" applyAlignment="1" applyProtection="1">
      <alignment horizontal="left" vertical="top"/>
    </xf>
    <xf numFmtId="49" fontId="35" fillId="0" borderId="1" xfId="0" applyNumberFormat="1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/>
    </xf>
    <xf numFmtId="4" fontId="4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4" fillId="0" borderId="0" xfId="858" applyFont="1" applyAlignment="1" applyProtection="1">
      <alignment horizontal="left" wrapText="1"/>
    </xf>
    <xf numFmtId="0" fontId="3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vertical="top"/>
    </xf>
    <xf numFmtId="49" fontId="4" fillId="0" borderId="0" xfId="858" applyNumberFormat="1" applyFont="1" applyAlignment="1" applyProtection="1">
      <alignment vertical="top" wrapText="1"/>
    </xf>
    <xf numFmtId="49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horizontal="justify"/>
    </xf>
    <xf numFmtId="9" fontId="4" fillId="0" borderId="0" xfId="0" applyNumberFormat="1" applyFont="1" applyProtection="1"/>
    <xf numFmtId="0" fontId="4" fillId="0" borderId="0" xfId="0" applyFont="1" applyAlignment="1" applyProtection="1">
      <alignment horizontal="left" wrapText="1"/>
    </xf>
    <xf numFmtId="49" fontId="4" fillId="0" borderId="0" xfId="0" applyNumberFormat="1" applyFont="1" applyAlignment="1" applyProtection="1">
      <alignment horizontal="left" vertical="top"/>
    </xf>
    <xf numFmtId="165" fontId="4" fillId="0" borderId="0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" fontId="4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 applyProtection="1"/>
    <xf numFmtId="0" fontId="5" fillId="0" borderId="17" xfId="0" applyFont="1" applyBorder="1" applyAlignment="1" applyProtection="1">
      <alignment vertical="center" textRotation="90"/>
    </xf>
    <xf numFmtId="0" fontId="5" fillId="0" borderId="17" xfId="0" applyFont="1" applyBorder="1" applyAlignment="1" applyProtection="1">
      <alignment horizontal="left" vertical="center" textRotation="90"/>
    </xf>
    <xf numFmtId="165" fontId="4" fillId="0" borderId="2" xfId="0" applyNumberFormat="1" applyFont="1" applyBorder="1" applyAlignment="1" applyProtection="1">
      <alignment horizontal="center" vertical="center" textRotation="90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textRotation="90"/>
    </xf>
    <xf numFmtId="0" fontId="5" fillId="0" borderId="2" xfId="0" applyFont="1" applyBorder="1" applyAlignment="1" applyProtection="1">
      <alignment horizontal="left"/>
    </xf>
    <xf numFmtId="4" fontId="5" fillId="0" borderId="2" xfId="0" applyNumberFormat="1" applyFont="1" applyBorder="1" applyAlignment="1" applyProtection="1">
      <alignment horizontal="center"/>
    </xf>
    <xf numFmtId="0" fontId="4" fillId="0" borderId="0" xfId="0" applyFont="1" applyAlignment="1" applyProtection="1"/>
    <xf numFmtId="0" fontId="5" fillId="0" borderId="0" xfId="5" applyFont="1" applyBorder="1" applyAlignment="1" applyProtection="1">
      <alignment horizontal="center" wrapText="1"/>
    </xf>
    <xf numFmtId="0" fontId="5" fillId="0" borderId="0" xfId="5" applyFont="1" applyBorder="1" applyAlignment="1" applyProtection="1">
      <alignment horizontal="left" wrapText="1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horizontal="left"/>
    </xf>
    <xf numFmtId="4" fontId="4" fillId="0" borderId="0" xfId="5" applyNumberFormat="1" applyFont="1" applyBorder="1" applyAlignment="1" applyProtection="1">
      <alignment horizontal="right"/>
      <protection locked="0"/>
    </xf>
    <xf numFmtId="4" fontId="4" fillId="0" borderId="0" xfId="5" applyNumberFormat="1" applyFont="1" applyBorder="1" applyAlignment="1" applyProtection="1">
      <alignment horizontal="right"/>
    </xf>
    <xf numFmtId="0" fontId="36" fillId="0" borderId="0" xfId="0" applyFont="1" applyProtection="1"/>
    <xf numFmtId="0" fontId="5" fillId="0" borderId="0" xfId="5" applyFont="1" applyBorder="1" applyAlignment="1" applyProtection="1">
      <alignment horizontal="center"/>
    </xf>
    <xf numFmtId="0" fontId="4" fillId="0" borderId="0" xfId="5" applyFont="1" applyBorder="1" applyAlignment="1" applyProtection="1">
      <alignment horizontal="right" vertical="center"/>
    </xf>
    <xf numFmtId="4" fontId="7" fillId="0" borderId="0" xfId="5" applyNumberFormat="1" applyFont="1" applyBorder="1" applyAlignment="1" applyProtection="1">
      <alignment horizontal="center"/>
    </xf>
    <xf numFmtId="0" fontId="4" fillId="0" borderId="0" xfId="5" applyFont="1" applyBorder="1" applyAlignment="1" applyProtection="1">
      <alignment horizontal="center"/>
    </xf>
    <xf numFmtId="0" fontId="5" fillId="0" borderId="3" xfId="12" applyNumberFormat="1" applyFont="1" applyBorder="1" applyAlignment="1" applyProtection="1">
      <alignment horizontal="center" vertical="top"/>
    </xf>
    <xf numFmtId="0" fontId="5" fillId="0" borderId="3" xfId="12" applyNumberFormat="1" applyFont="1" applyBorder="1" applyAlignment="1" applyProtection="1">
      <alignment horizontal="left"/>
    </xf>
    <xf numFmtId="2" fontId="4" fillId="0" borderId="3" xfId="12" applyNumberFormat="1" applyFont="1" applyFill="1" applyBorder="1" applyAlignment="1" applyProtection="1">
      <alignment horizontal="right" vertical="top"/>
    </xf>
    <xf numFmtId="0" fontId="4" fillId="0" borderId="3" xfId="12" applyNumberFormat="1" applyFont="1" applyBorder="1" applyAlignment="1" applyProtection="1">
      <alignment horizontal="left" vertical="top"/>
    </xf>
    <xf numFmtId="4" fontId="5" fillId="0" borderId="3" xfId="12" applyNumberFormat="1" applyFont="1" applyBorder="1" applyAlignment="1" applyProtection="1">
      <alignment horizontal="right" vertical="top"/>
    </xf>
    <xf numFmtId="0" fontId="5" fillId="0" borderId="2" xfId="12" applyNumberFormat="1" applyFont="1" applyBorder="1" applyAlignment="1" applyProtection="1">
      <alignment horizontal="center" vertical="top"/>
    </xf>
    <xf numFmtId="0" fontId="5" fillId="0" borderId="2" xfId="12" applyNumberFormat="1" applyFont="1" applyBorder="1" applyAlignment="1" applyProtection="1">
      <alignment horizontal="left"/>
    </xf>
    <xf numFmtId="0" fontId="4" fillId="0" borderId="2" xfId="12" applyNumberFormat="1" applyFont="1" applyBorder="1" applyAlignment="1" applyProtection="1">
      <alignment horizontal="right" vertical="top"/>
    </xf>
    <xf numFmtId="0" fontId="4" fillId="0" borderId="2" xfId="12" applyNumberFormat="1" applyFont="1" applyBorder="1" applyAlignment="1" applyProtection="1">
      <alignment horizontal="left" vertical="top"/>
    </xf>
    <xf numFmtId="4" fontId="5" fillId="0" borderId="2" xfId="12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center"/>
    </xf>
    <xf numFmtId="0" fontId="4" fillId="0" borderId="0" xfId="867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 vertical="top"/>
    </xf>
    <xf numFmtId="4" fontId="4" fillId="0" borderId="2" xfId="0" applyNumberFormat="1" applyFont="1" applyBorder="1" applyProtection="1"/>
    <xf numFmtId="0" fontId="5" fillId="0" borderId="0" xfId="0" applyFont="1" applyBorder="1" applyAlignment="1" applyProtection="1">
      <alignment horizontal="left" vertical="top"/>
    </xf>
    <xf numFmtId="0" fontId="4" fillId="0" borderId="0" xfId="857" applyFont="1" applyBorder="1" applyAlignment="1" applyProtection="1">
      <alignment horizontal="left"/>
    </xf>
    <xf numFmtId="4" fontId="4" fillId="0" borderId="0" xfId="857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left" vertical="top"/>
    </xf>
    <xf numFmtId="0" fontId="35" fillId="0" borderId="1" xfId="0" applyFont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Border="1" applyProtection="1"/>
    <xf numFmtId="49" fontId="4" fillId="0" borderId="2" xfId="0" applyNumberFormat="1" applyFont="1" applyFill="1" applyBorder="1" applyAlignment="1" applyProtection="1">
      <alignment horizontal="left" vertical="top"/>
    </xf>
    <xf numFmtId="0" fontId="4" fillId="0" borderId="2" xfId="0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 vertical="top"/>
    </xf>
    <xf numFmtId="2" fontId="37" fillId="0" borderId="0" xfId="0" applyNumberFormat="1" applyFont="1" applyFill="1" applyAlignment="1" applyProtection="1">
      <alignment horizontal="right"/>
    </xf>
    <xf numFmtId="2" fontId="4" fillId="0" borderId="0" xfId="0" applyNumberFormat="1" applyFont="1" applyFill="1" applyAlignment="1" applyProtection="1">
      <alignment horizontal="right"/>
    </xf>
    <xf numFmtId="4" fontId="4" fillId="0" borderId="0" xfId="0" applyNumberFormat="1" applyFont="1" applyFill="1" applyProtection="1"/>
    <xf numFmtId="2" fontId="4" fillId="0" borderId="0" xfId="0" applyNumberFormat="1" applyFont="1" applyFill="1" applyProtection="1"/>
    <xf numFmtId="4" fontId="4" fillId="0" borderId="16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/>
    <xf numFmtId="49" fontId="4" fillId="0" borderId="0" xfId="0" applyNumberFormat="1" applyFont="1" applyFill="1" applyBorder="1" applyAlignment="1" applyProtection="1">
      <alignment horizontal="left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49" fontId="4" fillId="0" borderId="0" xfId="0" applyNumberFormat="1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right"/>
    </xf>
    <xf numFmtId="9" fontId="4" fillId="0" borderId="0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right"/>
    </xf>
    <xf numFmtId="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Protection="1"/>
    <xf numFmtId="2" fontId="5" fillId="0" borderId="0" xfId="0" applyNumberFormat="1" applyFont="1" applyAlignment="1" applyProtection="1">
      <alignment vertical="top"/>
    </xf>
    <xf numFmtId="2" fontId="5" fillId="0" borderId="17" xfId="0" applyNumberFormat="1" applyFont="1" applyBorder="1" applyAlignment="1" applyProtection="1">
      <alignment vertical="center" textRotation="90"/>
    </xf>
    <xf numFmtId="2" fontId="4" fillId="0" borderId="2" xfId="0" applyNumberFormat="1" applyFont="1" applyBorder="1" applyAlignment="1" applyProtection="1">
      <alignment vertical="top"/>
    </xf>
    <xf numFmtId="2" fontId="4" fillId="0" borderId="0" xfId="15" applyNumberFormat="1" applyFont="1" applyAlignment="1" applyProtection="1"/>
    <xf numFmtId="2" fontId="4" fillId="0" borderId="1" xfId="0" applyNumberFormat="1" applyFont="1" applyFill="1" applyBorder="1" applyAlignment="1" applyProtection="1"/>
    <xf numFmtId="0" fontId="5" fillId="0" borderId="0" xfId="15" applyFont="1" applyFill="1" applyAlignment="1" applyProtection="1">
      <alignment horizontal="center" vertical="top" wrapText="1"/>
    </xf>
    <xf numFmtId="0" fontId="14" fillId="0" borderId="1" xfId="15" applyFont="1" applyFill="1" applyBorder="1" applyProtection="1"/>
    <xf numFmtId="0" fontId="4" fillId="0" borderId="1" xfId="0" applyFont="1" applyFill="1" applyBorder="1" applyAlignment="1" applyProtection="1">
      <alignment horizontal="justify" vertical="top" wrapText="1"/>
    </xf>
    <xf numFmtId="2" fontId="4" fillId="0" borderId="1" xfId="15" applyNumberFormat="1" applyFont="1" applyFill="1" applyBorder="1" applyAlignment="1" applyProtection="1"/>
    <xf numFmtId="0" fontId="4" fillId="0" borderId="1" xfId="15" applyFont="1" applyFill="1" applyBorder="1" applyAlignment="1" applyProtection="1">
      <alignment horizontal="left"/>
    </xf>
    <xf numFmtId="4" fontId="4" fillId="0" borderId="1" xfId="15" applyNumberFormat="1" applyFont="1" applyFill="1" applyBorder="1" applyAlignment="1" applyProtection="1">
      <alignment horizontal="right"/>
    </xf>
    <xf numFmtId="2" fontId="4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15" applyFont="1" applyFill="1" applyBorder="1" applyProtection="1"/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15" applyFont="1" applyFill="1" applyBorder="1" applyProtection="1"/>
    <xf numFmtId="0" fontId="5" fillId="0" borderId="1" xfId="15" applyFont="1" applyFill="1" applyBorder="1" applyAlignment="1" applyProtection="1">
      <alignment horizontal="center" vertical="top" wrapText="1"/>
    </xf>
    <xf numFmtId="0" fontId="5" fillId="0" borderId="0" xfId="15" applyFont="1" applyFill="1" applyBorder="1" applyAlignment="1" applyProtection="1">
      <alignment horizontal="center" vertical="top" wrapText="1"/>
    </xf>
    <xf numFmtId="0" fontId="4" fillId="0" borderId="0" xfId="15" applyFont="1" applyFill="1" applyBorder="1" applyAlignment="1" applyProtection="1">
      <alignment horizontal="justify" vertical="top" wrapText="1"/>
    </xf>
    <xf numFmtId="2" fontId="14" fillId="0" borderId="0" xfId="15" applyNumberFormat="1" applyFont="1" applyFill="1" applyBorder="1" applyAlignment="1" applyProtection="1"/>
    <xf numFmtId="0" fontId="14" fillId="0" borderId="0" xfId="15" applyFont="1" applyFill="1" applyBorder="1" applyProtection="1"/>
    <xf numFmtId="0" fontId="4" fillId="0" borderId="1" xfId="15" applyFont="1" applyFill="1" applyBorder="1" applyAlignment="1" applyProtection="1">
      <alignment horizontal="justify" vertical="top" wrapText="1"/>
    </xf>
    <xf numFmtId="0" fontId="4" fillId="0" borderId="0" xfId="15" applyFont="1" applyFill="1" applyAlignment="1" applyProtection="1">
      <alignment horizontal="justify" vertical="top" wrapText="1"/>
    </xf>
    <xf numFmtId="0" fontId="5" fillId="0" borderId="0" xfId="0" applyFont="1" applyFill="1" applyAlignment="1" applyProtection="1">
      <alignment horizontal="justify" vertical="center" wrapText="1"/>
    </xf>
    <xf numFmtId="2" fontId="3" fillId="0" borderId="0" xfId="0" applyNumberFormat="1" applyFont="1" applyFill="1" applyAlignment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justify" vertical="center" wrapText="1"/>
    </xf>
    <xf numFmtId="2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15" applyFon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right" wrapText="1"/>
    </xf>
    <xf numFmtId="2" fontId="14" fillId="0" borderId="0" xfId="15" applyNumberFormat="1" applyFont="1" applyAlignment="1" applyProtection="1"/>
    <xf numFmtId="2" fontId="4" fillId="0" borderId="0" xfId="15" applyNumberFormat="1" applyFont="1" applyBorder="1" applyAlignment="1" applyProtection="1"/>
    <xf numFmtId="2" fontId="4" fillId="0" borderId="3" xfId="0" applyNumberFormat="1" applyFont="1" applyFill="1" applyBorder="1" applyAlignment="1" applyProtection="1">
      <alignment vertical="top"/>
    </xf>
    <xf numFmtId="2" fontId="4" fillId="0" borderId="0" xfId="0" applyNumberFormat="1" applyFont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Protection="1"/>
    <xf numFmtId="4" fontId="5" fillId="0" borderId="0" xfId="0" applyNumberFormat="1" applyFont="1" applyAlignment="1" applyProtection="1">
      <alignment horizontal="right"/>
    </xf>
    <xf numFmtId="0" fontId="38" fillId="0" borderId="0" xfId="0" applyFont="1" applyProtection="1"/>
    <xf numFmtId="0" fontId="6" fillId="0" borderId="24" xfId="0" applyFont="1" applyBorder="1" applyAlignment="1" applyProtection="1">
      <alignment vertical="top" wrapText="1"/>
    </xf>
    <xf numFmtId="0" fontId="16" fillId="0" borderId="24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/>
    <xf numFmtId="0" fontId="19" fillId="0" borderId="2" xfId="0" applyFont="1" applyBorder="1" applyAlignment="1" applyProtection="1"/>
    <xf numFmtId="0" fontId="4" fillId="0" borderId="23" xfId="0" applyFont="1" applyBorder="1" applyAlignment="1" applyProtection="1"/>
    <xf numFmtId="0" fontId="6" fillId="0" borderId="16" xfId="0" applyFont="1" applyBorder="1" applyAlignment="1" applyProtection="1">
      <alignment vertical="top" wrapText="1"/>
    </xf>
    <xf numFmtId="0" fontId="16" fillId="0" borderId="16" xfId="0" applyFont="1" applyBorder="1" applyAlignment="1" applyProtection="1">
      <alignment vertical="top" wrapText="1"/>
    </xf>
    <xf numFmtId="0" fontId="5" fillId="0" borderId="6" xfId="13" applyFont="1" applyBorder="1" applyAlignment="1" applyProtection="1">
      <alignment vertical="center" wrapText="1"/>
    </xf>
    <xf numFmtId="0" fontId="4" fillId="0" borderId="6" xfId="13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</xf>
    <xf numFmtId="0" fontId="5" fillId="3" borderId="6" xfId="13" applyFont="1" applyFill="1" applyBorder="1" applyAlignment="1" applyProtection="1">
      <alignment horizontal="center" vertical="center" wrapText="1"/>
    </xf>
    <xf numFmtId="0" fontId="4" fillId="0" borderId="6" xfId="13" applyFont="1" applyBorder="1" applyAlignment="1" applyProtection="1">
      <alignment vertical="center"/>
    </xf>
    <xf numFmtId="0" fontId="5" fillId="0" borderId="6" xfId="13" applyFont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</cellXfs>
  <cellStyles count="868">
    <cellStyle name="Currency_1.3.2" xfId="16"/>
    <cellStyle name="Date" xfId="17"/>
    <cellStyle name="Date 2" xfId="18"/>
    <cellStyle name="Excel Built-in Normal" xfId="19"/>
    <cellStyle name="Fixed" xfId="20"/>
    <cellStyle name="Fixed 2" xfId="21"/>
    <cellStyle name="Heading1" xfId="22"/>
    <cellStyle name="Heading1 2" xfId="23"/>
    <cellStyle name="Heading2" xfId="24"/>
    <cellStyle name="Heading2 2" xfId="25"/>
    <cellStyle name="Navadno" xfId="0" builtinId="0"/>
    <cellStyle name="Navadno 10" xfId="26"/>
    <cellStyle name="Navadno 10 2" xfId="27"/>
    <cellStyle name="Navadno 10 3" xfId="28"/>
    <cellStyle name="Navadno 10_Vodovod_Žepovci_Stogovci_Podgorje_Vratja_vas" xfId="29"/>
    <cellStyle name="Navadno 11" xfId="30"/>
    <cellStyle name="Navadno 11 2" xfId="31"/>
    <cellStyle name="Navadno 11_Vodovod_Žepovci_Stogovci_Podgorje_Vratja_vas" xfId="32"/>
    <cellStyle name="Navadno 12" xfId="33"/>
    <cellStyle name="Navadno 13" xfId="34"/>
    <cellStyle name="Navadno 14" xfId="35"/>
    <cellStyle name="Navadno 15" xfId="3"/>
    <cellStyle name="Navadno 16" xfId="4"/>
    <cellStyle name="Navadno 17" xfId="36"/>
    <cellStyle name="Navadno 17 2" xfId="37"/>
    <cellStyle name="Navadno 18" xfId="38"/>
    <cellStyle name="Navadno 18 2" xfId="39"/>
    <cellStyle name="Navadno 19" xfId="40"/>
    <cellStyle name="Navadno 19 2" xfId="41"/>
    <cellStyle name="Navadno 2" xfId="42"/>
    <cellStyle name="Navadno 2 10" xfId="43"/>
    <cellStyle name="Navadno 2 10 2" xfId="44"/>
    <cellStyle name="Navadno 2 11" xfId="45"/>
    <cellStyle name="Navadno 2 11 2" xfId="46"/>
    <cellStyle name="Navadno 2 12" xfId="47"/>
    <cellStyle name="Navadno 2 12 2" xfId="48"/>
    <cellStyle name="Navadno 2 13" xfId="49"/>
    <cellStyle name="Navadno 2 13 2" xfId="50"/>
    <cellStyle name="Navadno 2 14" xfId="51"/>
    <cellStyle name="Navadno 2 14 2" xfId="52"/>
    <cellStyle name="Navadno 2 15" xfId="53"/>
    <cellStyle name="Navadno 2 15 2" xfId="54"/>
    <cellStyle name="Navadno 2 16" xfId="55"/>
    <cellStyle name="Navadno 2 16 2" xfId="56"/>
    <cellStyle name="Navadno 2 17" xfId="57"/>
    <cellStyle name="Navadno 2 17 2" xfId="58"/>
    <cellStyle name="Navadno 2 18" xfId="59"/>
    <cellStyle name="Navadno 2 18 2" xfId="60"/>
    <cellStyle name="Navadno 2 19" xfId="61"/>
    <cellStyle name="Navadno 2 19 2" xfId="62"/>
    <cellStyle name="Navadno 2 2" xfId="63"/>
    <cellStyle name="Navadno 2 2 2" xfId="64"/>
    <cellStyle name="Navadno 2 20" xfId="65"/>
    <cellStyle name="Navadno 2 20 2" xfId="66"/>
    <cellStyle name="Navadno 2 21" xfId="67"/>
    <cellStyle name="Navadno 2 21 2" xfId="68"/>
    <cellStyle name="Navadno 2 22" xfId="69"/>
    <cellStyle name="Navadno 2 22 2" xfId="70"/>
    <cellStyle name="Navadno 2 23" xfId="71"/>
    <cellStyle name="Navadno 2 23 2" xfId="72"/>
    <cellStyle name="Navadno 2 24" xfId="73"/>
    <cellStyle name="Navadno 2 24 2" xfId="74"/>
    <cellStyle name="Navadno 2 25" xfId="75"/>
    <cellStyle name="Navadno 2 25 2" xfId="76"/>
    <cellStyle name="Navadno 2 26" xfId="77"/>
    <cellStyle name="Navadno 2 26 2" xfId="78"/>
    <cellStyle name="Navadno 2 27" xfId="79"/>
    <cellStyle name="Navadno 2 27 2" xfId="80"/>
    <cellStyle name="Navadno 2 28" xfId="81"/>
    <cellStyle name="Navadno 2 28 2" xfId="82"/>
    <cellStyle name="Navadno 2 29" xfId="83"/>
    <cellStyle name="Navadno 2 29 2" xfId="84"/>
    <cellStyle name="Navadno 2 3" xfId="85"/>
    <cellStyle name="Navadno 2 3 2" xfId="86"/>
    <cellStyle name="Navadno 2 30" xfId="87"/>
    <cellStyle name="Navadno 2 30 2" xfId="88"/>
    <cellStyle name="Navadno 2 31" xfId="89"/>
    <cellStyle name="Navadno 2 31 2" xfId="90"/>
    <cellStyle name="Navadno 2 32" xfId="91"/>
    <cellStyle name="Navadno 2 32 2" xfId="92"/>
    <cellStyle name="Navadno 2 33" xfId="93"/>
    <cellStyle name="Navadno 2 33 2" xfId="94"/>
    <cellStyle name="Navadno 2 34" xfId="95"/>
    <cellStyle name="Navadno 2 34 2" xfId="96"/>
    <cellStyle name="Navadno 2 35" xfId="97"/>
    <cellStyle name="Navadno 2 35 2" xfId="98"/>
    <cellStyle name="Navadno 2 36" xfId="99"/>
    <cellStyle name="Navadno 2 36 2" xfId="100"/>
    <cellStyle name="Navadno 2 37" xfId="101"/>
    <cellStyle name="Navadno 2 37 2" xfId="102"/>
    <cellStyle name="Navadno 2 38" xfId="103"/>
    <cellStyle name="Navadno 2 38 2" xfId="104"/>
    <cellStyle name="Navadno 2 39" xfId="105"/>
    <cellStyle name="Navadno 2 39 2" xfId="106"/>
    <cellStyle name="Navadno 2 4" xfId="107"/>
    <cellStyle name="Navadno 2 4 2" xfId="108"/>
    <cellStyle name="Navadno 2 40" xfId="109"/>
    <cellStyle name="Navadno 2 40 2" xfId="110"/>
    <cellStyle name="Navadno 2 41" xfId="111"/>
    <cellStyle name="Navadno 2 41 2" xfId="112"/>
    <cellStyle name="Navadno 2 42" xfId="113"/>
    <cellStyle name="Navadno 2 42 2" xfId="114"/>
    <cellStyle name="Navadno 2 43" xfId="115"/>
    <cellStyle name="Navadno 2 43 2" xfId="116"/>
    <cellStyle name="Navadno 2 44" xfId="117"/>
    <cellStyle name="Navadno 2 44 2" xfId="118"/>
    <cellStyle name="Navadno 2 45" xfId="119"/>
    <cellStyle name="Navadno 2 45 2" xfId="120"/>
    <cellStyle name="Navadno 2 46" xfId="121"/>
    <cellStyle name="Navadno 2 46 2" xfId="122"/>
    <cellStyle name="Navadno 2 47" xfId="123"/>
    <cellStyle name="Navadno 2 47 2" xfId="124"/>
    <cellStyle name="Navadno 2 48" xfId="125"/>
    <cellStyle name="Navadno 2 49" xfId="126"/>
    <cellStyle name="Navadno 2 5" xfId="127"/>
    <cellStyle name="Navadno 2 5 2" xfId="128"/>
    <cellStyle name="Navadno 2 50" xfId="5"/>
    <cellStyle name="Navadno 2 51" xfId="129"/>
    <cellStyle name="Navadno 2 6" xfId="130"/>
    <cellStyle name="Navadno 2 6 2" xfId="131"/>
    <cellStyle name="Navadno 2 7" xfId="132"/>
    <cellStyle name="Navadno 2 7 2" xfId="133"/>
    <cellStyle name="Navadno 2 8" xfId="134"/>
    <cellStyle name="Navadno 2 8 2" xfId="135"/>
    <cellStyle name="Navadno 2 9" xfId="136"/>
    <cellStyle name="Navadno 2 9 2" xfId="137"/>
    <cellStyle name="Navadno 2_Vodovod_Drobti_S_Grabe_Z_Grabe_Pogled_10_HP_Grabe_NN" xfId="138"/>
    <cellStyle name="Navadno 20" xfId="139"/>
    <cellStyle name="Navadno 20 2" xfId="140"/>
    <cellStyle name="Navadno 21" xfId="141"/>
    <cellStyle name="Navadno 21 2" xfId="142"/>
    <cellStyle name="Navadno 22" xfId="143"/>
    <cellStyle name="Navadno 22 2" xfId="144"/>
    <cellStyle name="Navadno 23" xfId="145"/>
    <cellStyle name="Navadno 23 2" xfId="146"/>
    <cellStyle name="Navadno 24" xfId="147"/>
    <cellStyle name="Navadno 24 2" xfId="148"/>
    <cellStyle name="Navadno 25" xfId="149"/>
    <cellStyle name="Navadno 25 2" xfId="150"/>
    <cellStyle name="Navadno 26" xfId="151"/>
    <cellStyle name="Navadno 26 2" xfId="152"/>
    <cellStyle name="Navadno 27" xfId="153"/>
    <cellStyle name="Navadno 27 2" xfId="154"/>
    <cellStyle name="Navadno 28" xfId="155"/>
    <cellStyle name="Navadno 28 2" xfId="156"/>
    <cellStyle name="Navadno 29" xfId="157"/>
    <cellStyle name="Navadno 29 2" xfId="158"/>
    <cellStyle name="Navadno 3" xfId="159"/>
    <cellStyle name="Navadno 3 10" xfId="160"/>
    <cellStyle name="Navadno 3 10 2" xfId="161"/>
    <cellStyle name="Navadno 3 11" xfId="162"/>
    <cellStyle name="Navadno 3 11 2" xfId="163"/>
    <cellStyle name="Navadno 3 12" xfId="164"/>
    <cellStyle name="Navadno 3 12 2" xfId="165"/>
    <cellStyle name="Navadno 3 13" xfId="166"/>
    <cellStyle name="Navadno 3 13 2" xfId="167"/>
    <cellStyle name="Navadno 3 14" xfId="168"/>
    <cellStyle name="Navadno 3 14 2" xfId="169"/>
    <cellStyle name="Navadno 3 15" xfId="170"/>
    <cellStyle name="Navadno 3 15 2" xfId="171"/>
    <cellStyle name="Navadno 3 16" xfId="172"/>
    <cellStyle name="Navadno 3 16 2" xfId="173"/>
    <cellStyle name="Navadno 3 17" xfId="174"/>
    <cellStyle name="Navadno 3 17 2" xfId="175"/>
    <cellStyle name="Navadno 3 18" xfId="176"/>
    <cellStyle name="Navadno 3 18 2" xfId="177"/>
    <cellStyle name="Navadno 3 19" xfId="178"/>
    <cellStyle name="Navadno 3 19 2" xfId="179"/>
    <cellStyle name="Navadno 3 2" xfId="180"/>
    <cellStyle name="Navadno 3 2 2" xfId="181"/>
    <cellStyle name="Navadno 3 20" xfId="182"/>
    <cellStyle name="Navadno 3 20 2" xfId="183"/>
    <cellStyle name="Navadno 3 21" xfId="184"/>
    <cellStyle name="Navadno 3 21 2" xfId="185"/>
    <cellStyle name="Navadno 3 22" xfId="186"/>
    <cellStyle name="Navadno 3 22 2" xfId="187"/>
    <cellStyle name="Navadno 3 23" xfId="188"/>
    <cellStyle name="Navadno 3 23 2" xfId="189"/>
    <cellStyle name="Navadno 3 24" xfId="190"/>
    <cellStyle name="Navadno 3 24 2" xfId="191"/>
    <cellStyle name="Navadno 3 25" xfId="192"/>
    <cellStyle name="Navadno 3 25 2" xfId="193"/>
    <cellStyle name="Navadno 3 26" xfId="194"/>
    <cellStyle name="Navadno 3 26 2" xfId="195"/>
    <cellStyle name="Navadno 3 27" xfId="196"/>
    <cellStyle name="Navadno 3 27 2" xfId="197"/>
    <cellStyle name="Navadno 3 28" xfId="198"/>
    <cellStyle name="Navadno 3 28 2" xfId="199"/>
    <cellStyle name="Navadno 3 29" xfId="200"/>
    <cellStyle name="Navadno 3 29 2" xfId="201"/>
    <cellStyle name="Navadno 3 3" xfId="202"/>
    <cellStyle name="Navadno 3 3 2" xfId="203"/>
    <cellStyle name="Navadno 3 30" xfId="204"/>
    <cellStyle name="Navadno 3 30 2" xfId="205"/>
    <cellStyle name="Navadno 3 31" xfId="206"/>
    <cellStyle name="Navadno 3 31 2" xfId="207"/>
    <cellStyle name="Navadno 3 32" xfId="208"/>
    <cellStyle name="Navadno 3 32 2" xfId="209"/>
    <cellStyle name="Navadno 3 33" xfId="210"/>
    <cellStyle name="Navadno 3 33 2" xfId="211"/>
    <cellStyle name="Navadno 3 34" xfId="212"/>
    <cellStyle name="Navadno 3 34 2" xfId="213"/>
    <cellStyle name="Navadno 3 35" xfId="214"/>
    <cellStyle name="Navadno 3 35 2" xfId="215"/>
    <cellStyle name="Navadno 3 36" xfId="216"/>
    <cellStyle name="Navadno 3 36 2" xfId="217"/>
    <cellStyle name="Navadno 3 37" xfId="218"/>
    <cellStyle name="Navadno 3 37 2" xfId="219"/>
    <cellStyle name="Navadno 3 38" xfId="220"/>
    <cellStyle name="Navadno 3 38 2" xfId="221"/>
    <cellStyle name="Navadno 3 39" xfId="222"/>
    <cellStyle name="Navadno 3 39 2" xfId="223"/>
    <cellStyle name="Navadno 3 4" xfId="224"/>
    <cellStyle name="Navadno 3 4 2" xfId="225"/>
    <cellStyle name="Navadno 3 40" xfId="226"/>
    <cellStyle name="Navadno 3 40 2" xfId="227"/>
    <cellStyle name="Navadno 3 41" xfId="228"/>
    <cellStyle name="Navadno 3 41 2" xfId="229"/>
    <cellStyle name="Navadno 3 42" xfId="230"/>
    <cellStyle name="Navadno 3 42 2" xfId="231"/>
    <cellStyle name="Navadno 3 43" xfId="232"/>
    <cellStyle name="Navadno 3 43 2" xfId="233"/>
    <cellStyle name="Navadno 3 44" xfId="234"/>
    <cellStyle name="Navadno 3 44 2" xfId="235"/>
    <cellStyle name="Navadno 3 45" xfId="236"/>
    <cellStyle name="Navadno 3 45 2" xfId="237"/>
    <cellStyle name="Navadno 3 46" xfId="238"/>
    <cellStyle name="Navadno 3 46 2" xfId="239"/>
    <cellStyle name="Navadno 3 47" xfId="240"/>
    <cellStyle name="Navadno 3 47 2" xfId="241"/>
    <cellStyle name="Navadno 3 48" xfId="242"/>
    <cellStyle name="Navadno 3 49" xfId="243"/>
    <cellStyle name="Navadno 3 5" xfId="244"/>
    <cellStyle name="Navadno 3 5 2" xfId="245"/>
    <cellStyle name="Navadno 3 6" xfId="246"/>
    <cellStyle name="Navadno 3 6 2" xfId="247"/>
    <cellStyle name="Navadno 3 7" xfId="248"/>
    <cellStyle name="Navadno 3 7 2" xfId="249"/>
    <cellStyle name="Navadno 3 8" xfId="250"/>
    <cellStyle name="Navadno 3 8 2" xfId="251"/>
    <cellStyle name="Navadno 3 9" xfId="252"/>
    <cellStyle name="Navadno 3 9 2" xfId="253"/>
    <cellStyle name="Navadno 30" xfId="254"/>
    <cellStyle name="Navadno 30 2" xfId="255"/>
    <cellStyle name="Navadno 31" xfId="256"/>
    <cellStyle name="Navadno 31 2" xfId="257"/>
    <cellStyle name="Navadno 32" xfId="258"/>
    <cellStyle name="Navadno 32 2" xfId="259"/>
    <cellStyle name="Navadno 33" xfId="260"/>
    <cellStyle name="Navadno 33 2" xfId="261"/>
    <cellStyle name="Navadno 34" xfId="262"/>
    <cellStyle name="Navadno 34 2" xfId="263"/>
    <cellStyle name="Navadno 35" xfId="264"/>
    <cellStyle name="Navadno 35 2" xfId="265"/>
    <cellStyle name="Navadno 36" xfId="266"/>
    <cellStyle name="Navadno 36 2" xfId="267"/>
    <cellStyle name="Navadno 37" xfId="268"/>
    <cellStyle name="Navadno 37 2" xfId="269"/>
    <cellStyle name="Navadno 38" xfId="270"/>
    <cellStyle name="Navadno 38 2" xfId="271"/>
    <cellStyle name="Navadno 39" xfId="272"/>
    <cellStyle name="Navadno 39 2" xfId="273"/>
    <cellStyle name="Navadno 4" xfId="274"/>
    <cellStyle name="Navadno 4 10" xfId="275"/>
    <cellStyle name="Navadno 4 10 2" xfId="276"/>
    <cellStyle name="Navadno 4 11" xfId="277"/>
    <cellStyle name="Navadno 4 11 2" xfId="278"/>
    <cellStyle name="Navadno 4 12" xfId="279"/>
    <cellStyle name="Navadno 4 12 2" xfId="280"/>
    <cellStyle name="Navadno 4 13" xfId="281"/>
    <cellStyle name="Navadno 4 13 2" xfId="282"/>
    <cellStyle name="Navadno 4 14" xfId="283"/>
    <cellStyle name="Navadno 4 14 2" xfId="284"/>
    <cellStyle name="Navadno 4 15" xfId="285"/>
    <cellStyle name="Navadno 4 15 2" xfId="286"/>
    <cellStyle name="Navadno 4 16" xfId="287"/>
    <cellStyle name="Navadno 4 16 2" xfId="288"/>
    <cellStyle name="Navadno 4 17" xfId="289"/>
    <cellStyle name="Navadno 4 17 2" xfId="290"/>
    <cellStyle name="Navadno 4 18" xfId="291"/>
    <cellStyle name="Navadno 4 18 2" xfId="292"/>
    <cellStyle name="Navadno 4 19" xfId="293"/>
    <cellStyle name="Navadno 4 19 2" xfId="294"/>
    <cellStyle name="Navadno 4 2" xfId="295"/>
    <cellStyle name="Navadno 4 2 2" xfId="296"/>
    <cellStyle name="Navadno 4 20" xfId="297"/>
    <cellStyle name="Navadno 4 20 2" xfId="298"/>
    <cellStyle name="Navadno 4 21" xfId="299"/>
    <cellStyle name="Navadno 4 21 2" xfId="300"/>
    <cellStyle name="Navadno 4 22" xfId="301"/>
    <cellStyle name="Navadno 4 22 2" xfId="302"/>
    <cellStyle name="Navadno 4 23" xfId="303"/>
    <cellStyle name="Navadno 4 23 2" xfId="304"/>
    <cellStyle name="Navadno 4 24" xfId="305"/>
    <cellStyle name="Navadno 4 24 2" xfId="306"/>
    <cellStyle name="Navadno 4 25" xfId="307"/>
    <cellStyle name="Navadno 4 25 2" xfId="308"/>
    <cellStyle name="Navadno 4 26" xfId="309"/>
    <cellStyle name="Navadno 4 26 2" xfId="310"/>
    <cellStyle name="Navadno 4 27" xfId="311"/>
    <cellStyle name="Navadno 4 27 2" xfId="312"/>
    <cellStyle name="Navadno 4 28" xfId="313"/>
    <cellStyle name="Navadno 4 28 2" xfId="314"/>
    <cellStyle name="Navadno 4 29" xfId="315"/>
    <cellStyle name="Navadno 4 29 2" xfId="316"/>
    <cellStyle name="Navadno 4 3" xfId="317"/>
    <cellStyle name="Navadno 4 3 2" xfId="318"/>
    <cellStyle name="Navadno 4 30" xfId="319"/>
    <cellStyle name="Navadno 4 30 2" xfId="320"/>
    <cellStyle name="Navadno 4 31" xfId="321"/>
    <cellStyle name="Navadno 4 31 2" xfId="322"/>
    <cellStyle name="Navadno 4 32" xfId="323"/>
    <cellStyle name="Navadno 4 32 2" xfId="324"/>
    <cellStyle name="Navadno 4 33" xfId="325"/>
    <cellStyle name="Navadno 4 33 2" xfId="326"/>
    <cellStyle name="Navadno 4 34" xfId="327"/>
    <cellStyle name="Navadno 4 34 2" xfId="328"/>
    <cellStyle name="Navadno 4 35" xfId="329"/>
    <cellStyle name="Navadno 4 35 2" xfId="330"/>
    <cellStyle name="Navadno 4 36" xfId="331"/>
    <cellStyle name="Navadno 4 36 2" xfId="332"/>
    <cellStyle name="Navadno 4 37" xfId="333"/>
    <cellStyle name="Navadno 4 37 2" xfId="334"/>
    <cellStyle name="Navadno 4 38" xfId="335"/>
    <cellStyle name="Navadno 4 38 2" xfId="336"/>
    <cellStyle name="Navadno 4 39" xfId="337"/>
    <cellStyle name="Navadno 4 39 2" xfId="338"/>
    <cellStyle name="Navadno 4 4" xfId="339"/>
    <cellStyle name="Navadno 4 4 2" xfId="340"/>
    <cellStyle name="Navadno 4 40" xfId="341"/>
    <cellStyle name="Navadno 4 40 2" xfId="342"/>
    <cellStyle name="Navadno 4 41" xfId="343"/>
    <cellStyle name="Navadno 4 41 2" xfId="344"/>
    <cellStyle name="Navadno 4 42" xfId="345"/>
    <cellStyle name="Navadno 4 42 2" xfId="346"/>
    <cellStyle name="Navadno 4 43" xfId="347"/>
    <cellStyle name="Navadno 4 43 2" xfId="348"/>
    <cellStyle name="Navadno 4 44" xfId="349"/>
    <cellStyle name="Navadno 4 44 2" xfId="350"/>
    <cellStyle name="Navadno 4 45" xfId="351"/>
    <cellStyle name="Navadno 4 45 2" xfId="352"/>
    <cellStyle name="Navadno 4 46" xfId="353"/>
    <cellStyle name="Navadno 4 46 2" xfId="354"/>
    <cellStyle name="Navadno 4 47" xfId="355"/>
    <cellStyle name="Navadno 4 47 2" xfId="356"/>
    <cellStyle name="Navadno 4 48" xfId="357"/>
    <cellStyle name="Navadno 4 49" xfId="358"/>
    <cellStyle name="Navadno 4 5" xfId="359"/>
    <cellStyle name="Navadno 4 5 2" xfId="360"/>
    <cellStyle name="Navadno 4 6" xfId="361"/>
    <cellStyle name="Navadno 4 6 2" xfId="362"/>
    <cellStyle name="Navadno 4 7" xfId="363"/>
    <cellStyle name="Navadno 4 7 2" xfId="364"/>
    <cellStyle name="Navadno 4 8" xfId="365"/>
    <cellStyle name="Navadno 4 8 2" xfId="366"/>
    <cellStyle name="Navadno 4 9" xfId="367"/>
    <cellStyle name="Navadno 4 9 2" xfId="368"/>
    <cellStyle name="Navadno 40" xfId="369"/>
    <cellStyle name="Navadno 40 2" xfId="370"/>
    <cellStyle name="Navadno 41" xfId="371"/>
    <cellStyle name="Navadno 41 2" xfId="372"/>
    <cellStyle name="Navadno 42" xfId="373"/>
    <cellStyle name="Navadno 42 2" xfId="374"/>
    <cellStyle name="Navadno 43" xfId="375"/>
    <cellStyle name="Navadno 43 2" xfId="376"/>
    <cellStyle name="Navadno 44" xfId="377"/>
    <cellStyle name="Navadno 44 2" xfId="378"/>
    <cellStyle name="Navadno 45" xfId="379"/>
    <cellStyle name="Navadno 46" xfId="380"/>
    <cellStyle name="Navadno 46 2" xfId="381"/>
    <cellStyle name="Navadno 47" xfId="382"/>
    <cellStyle name="Navadno 47 2" xfId="383"/>
    <cellStyle name="Navadno 48" xfId="384"/>
    <cellStyle name="Navadno 48 2" xfId="385"/>
    <cellStyle name="Navadno 49" xfId="6"/>
    <cellStyle name="Navadno 5" xfId="386"/>
    <cellStyle name="Navadno 5 10" xfId="387"/>
    <cellStyle name="Navadno 5 10 2" xfId="388"/>
    <cellStyle name="Navadno 5 11" xfId="389"/>
    <cellStyle name="Navadno 5 11 2" xfId="390"/>
    <cellStyle name="Navadno 5 12" xfId="391"/>
    <cellStyle name="Navadno 5 12 2" xfId="392"/>
    <cellStyle name="Navadno 5 13" xfId="393"/>
    <cellStyle name="Navadno 5 13 2" xfId="394"/>
    <cellStyle name="Navadno 5 14" xfId="395"/>
    <cellStyle name="Navadno 5 14 2" xfId="396"/>
    <cellStyle name="Navadno 5 15" xfId="397"/>
    <cellStyle name="Navadno 5 15 2" xfId="398"/>
    <cellStyle name="Navadno 5 16" xfId="399"/>
    <cellStyle name="Navadno 5 16 2" xfId="400"/>
    <cellStyle name="Navadno 5 17" xfId="401"/>
    <cellStyle name="Navadno 5 17 2" xfId="402"/>
    <cellStyle name="Navadno 5 18" xfId="403"/>
    <cellStyle name="Navadno 5 18 2" xfId="404"/>
    <cellStyle name="Navadno 5 19" xfId="405"/>
    <cellStyle name="Navadno 5 19 2" xfId="406"/>
    <cellStyle name="Navadno 5 2" xfId="407"/>
    <cellStyle name="Navadno 5 2 2" xfId="408"/>
    <cellStyle name="Navadno 5 20" xfId="409"/>
    <cellStyle name="Navadno 5 20 2" xfId="410"/>
    <cellStyle name="Navadno 5 21" xfId="411"/>
    <cellStyle name="Navadno 5 21 2" xfId="412"/>
    <cellStyle name="Navadno 5 22" xfId="413"/>
    <cellStyle name="Navadno 5 22 2" xfId="414"/>
    <cellStyle name="Navadno 5 23" xfId="415"/>
    <cellStyle name="Navadno 5 23 2" xfId="416"/>
    <cellStyle name="Navadno 5 24" xfId="417"/>
    <cellStyle name="Navadno 5 24 2" xfId="418"/>
    <cellStyle name="Navadno 5 25" xfId="419"/>
    <cellStyle name="Navadno 5 25 2" xfId="420"/>
    <cellStyle name="Navadno 5 26" xfId="421"/>
    <cellStyle name="Navadno 5 26 2" xfId="422"/>
    <cellStyle name="Navadno 5 27" xfId="423"/>
    <cellStyle name="Navadno 5 27 2" xfId="424"/>
    <cellStyle name="Navadno 5 28" xfId="425"/>
    <cellStyle name="Navadno 5 28 2" xfId="426"/>
    <cellStyle name="Navadno 5 29" xfId="427"/>
    <cellStyle name="Navadno 5 29 2" xfId="428"/>
    <cellStyle name="Navadno 5 3" xfId="429"/>
    <cellStyle name="Navadno 5 3 2" xfId="430"/>
    <cellStyle name="Navadno 5 30" xfId="431"/>
    <cellStyle name="Navadno 5 30 2" xfId="432"/>
    <cellStyle name="Navadno 5 31" xfId="433"/>
    <cellStyle name="Navadno 5 31 2" xfId="434"/>
    <cellStyle name="Navadno 5 32" xfId="435"/>
    <cellStyle name="Navadno 5 32 2" xfId="436"/>
    <cellStyle name="Navadno 5 33" xfId="437"/>
    <cellStyle name="Navadno 5 33 2" xfId="438"/>
    <cellStyle name="Navadno 5 34" xfId="439"/>
    <cellStyle name="Navadno 5 34 2" xfId="440"/>
    <cellStyle name="Navadno 5 35" xfId="441"/>
    <cellStyle name="Navadno 5 35 2" xfId="442"/>
    <cellStyle name="Navadno 5 36" xfId="443"/>
    <cellStyle name="Navadno 5 36 2" xfId="444"/>
    <cellStyle name="Navadno 5 37" xfId="445"/>
    <cellStyle name="Navadno 5 37 2" xfId="446"/>
    <cellStyle name="Navadno 5 38" xfId="447"/>
    <cellStyle name="Navadno 5 38 2" xfId="448"/>
    <cellStyle name="Navadno 5 39" xfId="449"/>
    <cellStyle name="Navadno 5 39 2" xfId="450"/>
    <cellStyle name="Navadno 5 4" xfId="451"/>
    <cellStyle name="Navadno 5 4 2" xfId="452"/>
    <cellStyle name="Navadno 5 40" xfId="453"/>
    <cellStyle name="Navadno 5 40 2" xfId="454"/>
    <cellStyle name="Navadno 5 41" xfId="455"/>
    <cellStyle name="Navadno 5 41 2" xfId="456"/>
    <cellStyle name="Navadno 5 42" xfId="457"/>
    <cellStyle name="Navadno 5 42 2" xfId="458"/>
    <cellStyle name="Navadno 5 43" xfId="459"/>
    <cellStyle name="Navadno 5 43 2" xfId="460"/>
    <cellStyle name="Navadno 5 44" xfId="461"/>
    <cellStyle name="Navadno 5 44 2" xfId="462"/>
    <cellStyle name="Navadno 5 45" xfId="463"/>
    <cellStyle name="Navadno 5 45 2" xfId="464"/>
    <cellStyle name="Navadno 5 46" xfId="465"/>
    <cellStyle name="Navadno 5 46 2" xfId="466"/>
    <cellStyle name="Navadno 5 47" xfId="467"/>
    <cellStyle name="Navadno 5 47 2" xfId="468"/>
    <cellStyle name="Navadno 5 48" xfId="469"/>
    <cellStyle name="Navadno 5 5" xfId="470"/>
    <cellStyle name="Navadno 5 5 2" xfId="471"/>
    <cellStyle name="Navadno 5 6" xfId="472"/>
    <cellStyle name="Navadno 5 6 2" xfId="473"/>
    <cellStyle name="Navadno 5 7" xfId="474"/>
    <cellStyle name="Navadno 5 7 2" xfId="475"/>
    <cellStyle name="Navadno 5 8" xfId="476"/>
    <cellStyle name="Navadno 5 8 2" xfId="477"/>
    <cellStyle name="Navadno 5 9" xfId="478"/>
    <cellStyle name="Navadno 5 9 2" xfId="479"/>
    <cellStyle name="Navadno 50" xfId="7"/>
    <cellStyle name="Navadno 51" xfId="11"/>
    <cellStyle name="Navadno 52" xfId="9"/>
    <cellStyle name="Navadno 53" xfId="10"/>
    <cellStyle name="Navadno 54" xfId="8"/>
    <cellStyle name="Navadno 55" xfId="480"/>
    <cellStyle name="Navadno 56" xfId="481"/>
    <cellStyle name="Navadno 6" xfId="482"/>
    <cellStyle name="Navadno 6 10" xfId="483"/>
    <cellStyle name="Navadno 6 10 2" xfId="484"/>
    <cellStyle name="Navadno 6 11" xfId="485"/>
    <cellStyle name="Navadno 6 11 2" xfId="486"/>
    <cellStyle name="Navadno 6 12" xfId="487"/>
    <cellStyle name="Navadno 6 12 2" xfId="488"/>
    <cellStyle name="Navadno 6 13" xfId="489"/>
    <cellStyle name="Navadno 6 13 2" xfId="490"/>
    <cellStyle name="Navadno 6 14" xfId="491"/>
    <cellStyle name="Navadno 6 14 2" xfId="492"/>
    <cellStyle name="Navadno 6 15" xfId="493"/>
    <cellStyle name="Navadno 6 15 2" xfId="494"/>
    <cellStyle name="Navadno 6 16" xfId="495"/>
    <cellStyle name="Navadno 6 16 2" xfId="496"/>
    <cellStyle name="Navadno 6 17" xfId="497"/>
    <cellStyle name="Navadno 6 17 2" xfId="498"/>
    <cellStyle name="Navadno 6 18" xfId="499"/>
    <cellStyle name="Navadno 6 18 2" xfId="500"/>
    <cellStyle name="Navadno 6 19" xfId="501"/>
    <cellStyle name="Navadno 6 19 2" xfId="502"/>
    <cellStyle name="Navadno 6 2" xfId="503"/>
    <cellStyle name="Navadno 6 2 2" xfId="504"/>
    <cellStyle name="Navadno 6 20" xfId="505"/>
    <cellStyle name="Navadno 6 20 2" xfId="506"/>
    <cellStyle name="Navadno 6 21" xfId="507"/>
    <cellStyle name="Navadno 6 21 2" xfId="508"/>
    <cellStyle name="Navadno 6 22" xfId="509"/>
    <cellStyle name="Navadno 6 22 2" xfId="510"/>
    <cellStyle name="Navadno 6 23" xfId="511"/>
    <cellStyle name="Navadno 6 23 2" xfId="512"/>
    <cellStyle name="Navadno 6 24" xfId="513"/>
    <cellStyle name="Navadno 6 24 2" xfId="514"/>
    <cellStyle name="Navadno 6 25" xfId="515"/>
    <cellStyle name="Navadno 6 25 2" xfId="516"/>
    <cellStyle name="Navadno 6 26" xfId="517"/>
    <cellStyle name="Navadno 6 26 2" xfId="518"/>
    <cellStyle name="Navadno 6 27" xfId="519"/>
    <cellStyle name="Navadno 6 27 2" xfId="520"/>
    <cellStyle name="Navadno 6 28" xfId="521"/>
    <cellStyle name="Navadno 6 28 2" xfId="522"/>
    <cellStyle name="Navadno 6 29" xfId="523"/>
    <cellStyle name="Navadno 6 29 2" xfId="524"/>
    <cellStyle name="Navadno 6 3" xfId="525"/>
    <cellStyle name="Navadno 6 3 2" xfId="526"/>
    <cellStyle name="Navadno 6 30" xfId="527"/>
    <cellStyle name="Navadno 6 30 2" xfId="528"/>
    <cellStyle name="Navadno 6 31" xfId="529"/>
    <cellStyle name="Navadno 6 31 2" xfId="530"/>
    <cellStyle name="Navadno 6 32" xfId="531"/>
    <cellStyle name="Navadno 6 32 2" xfId="532"/>
    <cellStyle name="Navadno 6 33" xfId="533"/>
    <cellStyle name="Navadno 6 33 2" xfId="534"/>
    <cellStyle name="Navadno 6 34" xfId="535"/>
    <cellStyle name="Navadno 6 34 2" xfId="536"/>
    <cellStyle name="Navadno 6 35" xfId="537"/>
    <cellStyle name="Navadno 6 35 2" xfId="538"/>
    <cellStyle name="Navadno 6 36" xfId="539"/>
    <cellStyle name="Navadno 6 36 2" xfId="540"/>
    <cellStyle name="Navadno 6 37" xfId="541"/>
    <cellStyle name="Navadno 6 37 2" xfId="542"/>
    <cellStyle name="Navadno 6 38" xfId="543"/>
    <cellStyle name="Navadno 6 38 2" xfId="544"/>
    <cellStyle name="Navadno 6 39" xfId="545"/>
    <cellStyle name="Navadno 6 39 2" xfId="546"/>
    <cellStyle name="Navadno 6 4" xfId="547"/>
    <cellStyle name="Navadno 6 4 2" xfId="548"/>
    <cellStyle name="Navadno 6 40" xfId="549"/>
    <cellStyle name="Navadno 6 40 2" xfId="550"/>
    <cellStyle name="Navadno 6 41" xfId="551"/>
    <cellStyle name="Navadno 6 41 2" xfId="552"/>
    <cellStyle name="Navadno 6 42" xfId="553"/>
    <cellStyle name="Navadno 6 42 2" xfId="554"/>
    <cellStyle name="Navadno 6 43" xfId="555"/>
    <cellStyle name="Navadno 6 43 2" xfId="556"/>
    <cellStyle name="Navadno 6 44" xfId="557"/>
    <cellStyle name="Navadno 6 44 2" xfId="558"/>
    <cellStyle name="Navadno 6 45" xfId="559"/>
    <cellStyle name="Navadno 6 45 2" xfId="560"/>
    <cellStyle name="Navadno 6 46" xfId="561"/>
    <cellStyle name="Navadno 6 46 2" xfId="562"/>
    <cellStyle name="Navadno 6 47" xfId="563"/>
    <cellStyle name="Navadno 6 47 2" xfId="564"/>
    <cellStyle name="Navadno 6 48" xfId="565"/>
    <cellStyle name="Navadno 6 5" xfId="566"/>
    <cellStyle name="Navadno 6 5 2" xfId="567"/>
    <cellStyle name="Navadno 6 6" xfId="568"/>
    <cellStyle name="Navadno 6 6 2" xfId="569"/>
    <cellStyle name="Navadno 6 7" xfId="570"/>
    <cellStyle name="Navadno 6 7 2" xfId="571"/>
    <cellStyle name="Navadno 6 8" xfId="572"/>
    <cellStyle name="Navadno 6 8 2" xfId="573"/>
    <cellStyle name="Navadno 6 9" xfId="574"/>
    <cellStyle name="Navadno 6 9 2" xfId="575"/>
    <cellStyle name="Navadno 7" xfId="576"/>
    <cellStyle name="Navadno 7 10" xfId="577"/>
    <cellStyle name="Navadno 7 10 2" xfId="578"/>
    <cellStyle name="Navadno 7 11" xfId="579"/>
    <cellStyle name="Navadno 7 11 2" xfId="580"/>
    <cellStyle name="Navadno 7 12" xfId="581"/>
    <cellStyle name="Navadno 7 12 2" xfId="582"/>
    <cellStyle name="Navadno 7 13" xfId="583"/>
    <cellStyle name="Navadno 7 13 2" xfId="584"/>
    <cellStyle name="Navadno 7 14" xfId="585"/>
    <cellStyle name="Navadno 7 14 2" xfId="586"/>
    <cellStyle name="Navadno 7 15" xfId="587"/>
    <cellStyle name="Navadno 7 15 2" xfId="588"/>
    <cellStyle name="Navadno 7 16" xfId="589"/>
    <cellStyle name="Navadno 7 16 2" xfId="590"/>
    <cellStyle name="Navadno 7 17" xfId="591"/>
    <cellStyle name="Navadno 7 17 2" xfId="592"/>
    <cellStyle name="Navadno 7 18" xfId="593"/>
    <cellStyle name="Navadno 7 18 2" xfId="594"/>
    <cellStyle name="Navadno 7 19" xfId="595"/>
    <cellStyle name="Navadno 7 19 2" xfId="596"/>
    <cellStyle name="Navadno 7 2" xfId="597"/>
    <cellStyle name="Navadno 7 2 2" xfId="598"/>
    <cellStyle name="Navadno 7 20" xfId="599"/>
    <cellStyle name="Navadno 7 20 2" xfId="600"/>
    <cellStyle name="Navadno 7 21" xfId="601"/>
    <cellStyle name="Navadno 7 21 2" xfId="602"/>
    <cellStyle name="Navadno 7 22" xfId="603"/>
    <cellStyle name="Navadno 7 22 2" xfId="604"/>
    <cellStyle name="Navadno 7 23" xfId="605"/>
    <cellStyle name="Navadno 7 23 2" xfId="606"/>
    <cellStyle name="Navadno 7 24" xfId="607"/>
    <cellStyle name="Navadno 7 24 2" xfId="608"/>
    <cellStyle name="Navadno 7 25" xfId="609"/>
    <cellStyle name="Navadno 7 25 2" xfId="610"/>
    <cellStyle name="Navadno 7 26" xfId="611"/>
    <cellStyle name="Navadno 7 26 2" xfId="612"/>
    <cellStyle name="Navadno 7 27" xfId="613"/>
    <cellStyle name="Navadno 7 27 2" xfId="614"/>
    <cellStyle name="Navadno 7 28" xfId="615"/>
    <cellStyle name="Navadno 7 28 2" xfId="616"/>
    <cellStyle name="Navadno 7 29" xfId="617"/>
    <cellStyle name="Navadno 7 29 2" xfId="618"/>
    <cellStyle name="Navadno 7 3" xfId="619"/>
    <cellStyle name="Navadno 7 3 2" xfId="620"/>
    <cellStyle name="Navadno 7 30" xfId="621"/>
    <cellStyle name="Navadno 7 30 2" xfId="622"/>
    <cellStyle name="Navadno 7 31" xfId="623"/>
    <cellStyle name="Navadno 7 31 2" xfId="624"/>
    <cellStyle name="Navadno 7 32" xfId="625"/>
    <cellStyle name="Navadno 7 32 2" xfId="626"/>
    <cellStyle name="Navadno 7 33" xfId="627"/>
    <cellStyle name="Navadno 7 33 2" xfId="628"/>
    <cellStyle name="Navadno 7 34" xfId="629"/>
    <cellStyle name="Navadno 7 34 2" xfId="630"/>
    <cellStyle name="Navadno 7 35" xfId="631"/>
    <cellStyle name="Navadno 7 35 2" xfId="632"/>
    <cellStyle name="Navadno 7 36" xfId="633"/>
    <cellStyle name="Navadno 7 36 2" xfId="634"/>
    <cellStyle name="Navadno 7 37" xfId="635"/>
    <cellStyle name="Navadno 7 37 2" xfId="636"/>
    <cellStyle name="Navadno 7 38" xfId="637"/>
    <cellStyle name="Navadno 7 38 2" xfId="638"/>
    <cellStyle name="Navadno 7 39" xfId="639"/>
    <cellStyle name="Navadno 7 39 2" xfId="640"/>
    <cellStyle name="Navadno 7 4" xfId="641"/>
    <cellStyle name="Navadno 7 4 2" xfId="642"/>
    <cellStyle name="Navadno 7 40" xfId="643"/>
    <cellStyle name="Navadno 7 40 2" xfId="644"/>
    <cellStyle name="Navadno 7 41" xfId="645"/>
    <cellStyle name="Navadno 7 41 2" xfId="646"/>
    <cellStyle name="Navadno 7 42" xfId="647"/>
    <cellStyle name="Navadno 7 42 2" xfId="648"/>
    <cellStyle name="Navadno 7 43" xfId="649"/>
    <cellStyle name="Navadno 7 43 2" xfId="650"/>
    <cellStyle name="Navadno 7 44" xfId="651"/>
    <cellStyle name="Navadno 7 44 2" xfId="652"/>
    <cellStyle name="Navadno 7 45" xfId="653"/>
    <cellStyle name="Navadno 7 45 2" xfId="654"/>
    <cellStyle name="Navadno 7 46" xfId="655"/>
    <cellStyle name="Navadno 7 46 2" xfId="656"/>
    <cellStyle name="Navadno 7 47" xfId="657"/>
    <cellStyle name="Navadno 7 47 2" xfId="658"/>
    <cellStyle name="Navadno 7 48" xfId="659"/>
    <cellStyle name="Navadno 7 5" xfId="660"/>
    <cellStyle name="Navadno 7 5 2" xfId="661"/>
    <cellStyle name="Navadno 7 6" xfId="662"/>
    <cellStyle name="Navadno 7 6 2" xfId="663"/>
    <cellStyle name="Navadno 7 7" xfId="664"/>
    <cellStyle name="Navadno 7 7 2" xfId="665"/>
    <cellStyle name="Navadno 7 8" xfId="666"/>
    <cellStyle name="Navadno 7 8 2" xfId="667"/>
    <cellStyle name="Navadno 7 9" xfId="668"/>
    <cellStyle name="Navadno 7 9 2" xfId="669"/>
    <cellStyle name="Navadno 8" xfId="670"/>
    <cellStyle name="Navadno 8 10" xfId="671"/>
    <cellStyle name="Navadno 8 10 2" xfId="672"/>
    <cellStyle name="Navadno 8 11" xfId="673"/>
    <cellStyle name="Navadno 8 11 2" xfId="674"/>
    <cellStyle name="Navadno 8 12" xfId="675"/>
    <cellStyle name="Navadno 8 12 2" xfId="676"/>
    <cellStyle name="Navadno 8 13" xfId="677"/>
    <cellStyle name="Navadno 8 13 2" xfId="678"/>
    <cellStyle name="Navadno 8 14" xfId="679"/>
    <cellStyle name="Navadno 8 14 2" xfId="680"/>
    <cellStyle name="Navadno 8 15" xfId="681"/>
    <cellStyle name="Navadno 8 15 2" xfId="682"/>
    <cellStyle name="Navadno 8 16" xfId="683"/>
    <cellStyle name="Navadno 8 16 2" xfId="684"/>
    <cellStyle name="Navadno 8 17" xfId="685"/>
    <cellStyle name="Navadno 8 17 2" xfId="686"/>
    <cellStyle name="Navadno 8 18" xfId="687"/>
    <cellStyle name="Navadno 8 18 2" xfId="688"/>
    <cellStyle name="Navadno 8 19" xfId="689"/>
    <cellStyle name="Navadno 8 19 2" xfId="690"/>
    <cellStyle name="Navadno 8 2" xfId="691"/>
    <cellStyle name="Navadno 8 2 2" xfId="692"/>
    <cellStyle name="Navadno 8 20" xfId="693"/>
    <cellStyle name="Navadno 8 20 2" xfId="694"/>
    <cellStyle name="Navadno 8 21" xfId="695"/>
    <cellStyle name="Navadno 8 21 2" xfId="696"/>
    <cellStyle name="Navadno 8 22" xfId="697"/>
    <cellStyle name="Navadno 8 22 2" xfId="698"/>
    <cellStyle name="Navadno 8 23" xfId="699"/>
    <cellStyle name="Navadno 8 23 2" xfId="700"/>
    <cellStyle name="Navadno 8 24" xfId="701"/>
    <cellStyle name="Navadno 8 24 2" xfId="702"/>
    <cellStyle name="Navadno 8 25" xfId="703"/>
    <cellStyle name="Navadno 8 25 2" xfId="704"/>
    <cellStyle name="Navadno 8 26" xfId="705"/>
    <cellStyle name="Navadno 8 26 2" xfId="706"/>
    <cellStyle name="Navadno 8 27" xfId="707"/>
    <cellStyle name="Navadno 8 27 2" xfId="708"/>
    <cellStyle name="Navadno 8 28" xfId="709"/>
    <cellStyle name="Navadno 8 28 2" xfId="710"/>
    <cellStyle name="Navadno 8 29" xfId="711"/>
    <cellStyle name="Navadno 8 29 2" xfId="712"/>
    <cellStyle name="Navadno 8 3" xfId="713"/>
    <cellStyle name="Navadno 8 3 2" xfId="714"/>
    <cellStyle name="Navadno 8 30" xfId="715"/>
    <cellStyle name="Navadno 8 30 2" xfId="716"/>
    <cellStyle name="Navadno 8 31" xfId="717"/>
    <cellStyle name="Navadno 8 31 2" xfId="718"/>
    <cellStyle name="Navadno 8 32" xfId="719"/>
    <cellStyle name="Navadno 8 32 2" xfId="720"/>
    <cellStyle name="Navadno 8 33" xfId="721"/>
    <cellStyle name="Navadno 8 33 2" xfId="722"/>
    <cellStyle name="Navadno 8 34" xfId="723"/>
    <cellStyle name="Navadno 8 34 2" xfId="724"/>
    <cellStyle name="Navadno 8 35" xfId="725"/>
    <cellStyle name="Navadno 8 35 2" xfId="726"/>
    <cellStyle name="Navadno 8 36" xfId="727"/>
    <cellStyle name="Navadno 8 36 2" xfId="728"/>
    <cellStyle name="Navadno 8 37" xfId="729"/>
    <cellStyle name="Navadno 8 37 2" xfId="730"/>
    <cellStyle name="Navadno 8 38" xfId="731"/>
    <cellStyle name="Navadno 8 38 2" xfId="732"/>
    <cellStyle name="Navadno 8 39" xfId="733"/>
    <cellStyle name="Navadno 8 39 2" xfId="734"/>
    <cellStyle name="Navadno 8 4" xfId="735"/>
    <cellStyle name="Navadno 8 4 2" xfId="736"/>
    <cellStyle name="Navadno 8 40" xfId="737"/>
    <cellStyle name="Navadno 8 40 2" xfId="738"/>
    <cellStyle name="Navadno 8 41" xfId="739"/>
    <cellStyle name="Navadno 8 41 2" xfId="740"/>
    <cellStyle name="Navadno 8 42" xfId="741"/>
    <cellStyle name="Navadno 8 42 2" xfId="742"/>
    <cellStyle name="Navadno 8 43" xfId="743"/>
    <cellStyle name="Navadno 8 43 2" xfId="744"/>
    <cellStyle name="Navadno 8 44" xfId="745"/>
    <cellStyle name="Navadno 8 44 2" xfId="746"/>
    <cellStyle name="Navadno 8 45" xfId="747"/>
    <cellStyle name="Navadno 8 45 2" xfId="748"/>
    <cellStyle name="Navadno 8 46" xfId="749"/>
    <cellStyle name="Navadno 8 46 2" xfId="750"/>
    <cellStyle name="Navadno 8 47" xfId="751"/>
    <cellStyle name="Navadno 8 5" xfId="752"/>
    <cellStyle name="Navadno 8 5 2" xfId="753"/>
    <cellStyle name="Navadno 8 6" xfId="754"/>
    <cellStyle name="Navadno 8 6 2" xfId="755"/>
    <cellStyle name="Navadno 8 7" xfId="756"/>
    <cellStyle name="Navadno 8 7 2" xfId="757"/>
    <cellStyle name="Navadno 8 8" xfId="758"/>
    <cellStyle name="Navadno 8 8 2" xfId="759"/>
    <cellStyle name="Navadno 8 9" xfId="760"/>
    <cellStyle name="Navadno 8 9 2" xfId="761"/>
    <cellStyle name="Navadno 8_Vodovod_Žepovci_Stogovci_Podgorje_Vratja_vas" xfId="762"/>
    <cellStyle name="Navadno 9" xfId="763"/>
    <cellStyle name="Navadno 9 10" xfId="764"/>
    <cellStyle name="Navadno 9 10 2" xfId="765"/>
    <cellStyle name="Navadno 9 11" xfId="766"/>
    <cellStyle name="Navadno 9 11 2" xfId="767"/>
    <cellStyle name="Navadno 9 12" xfId="768"/>
    <cellStyle name="Navadno 9 12 2" xfId="769"/>
    <cellStyle name="Navadno 9 13" xfId="770"/>
    <cellStyle name="Navadno 9 13 2" xfId="771"/>
    <cellStyle name="Navadno 9 14" xfId="772"/>
    <cellStyle name="Navadno 9 14 2" xfId="773"/>
    <cellStyle name="Navadno 9 15" xfId="774"/>
    <cellStyle name="Navadno 9 15 2" xfId="775"/>
    <cellStyle name="Navadno 9 16" xfId="776"/>
    <cellStyle name="Navadno 9 16 2" xfId="777"/>
    <cellStyle name="Navadno 9 17" xfId="778"/>
    <cellStyle name="Navadno 9 17 2" xfId="779"/>
    <cellStyle name="Navadno 9 18" xfId="780"/>
    <cellStyle name="Navadno 9 18 2" xfId="781"/>
    <cellStyle name="Navadno 9 19" xfId="782"/>
    <cellStyle name="Navadno 9 19 2" xfId="783"/>
    <cellStyle name="Navadno 9 2" xfId="784"/>
    <cellStyle name="Navadno 9 2 2" xfId="785"/>
    <cellStyle name="Navadno 9 20" xfId="786"/>
    <cellStyle name="Navadno 9 20 2" xfId="787"/>
    <cellStyle name="Navadno 9 21" xfId="788"/>
    <cellStyle name="Navadno 9 21 2" xfId="789"/>
    <cellStyle name="Navadno 9 22" xfId="790"/>
    <cellStyle name="Navadno 9 22 2" xfId="791"/>
    <cellStyle name="Navadno 9 23" xfId="792"/>
    <cellStyle name="Navadno 9 23 2" xfId="793"/>
    <cellStyle name="Navadno 9 24" xfId="794"/>
    <cellStyle name="Navadno 9 24 2" xfId="795"/>
    <cellStyle name="Navadno 9 25" xfId="796"/>
    <cellStyle name="Navadno 9 25 2" xfId="797"/>
    <cellStyle name="Navadno 9 26" xfId="798"/>
    <cellStyle name="Navadno 9 26 2" xfId="799"/>
    <cellStyle name="Navadno 9 27" xfId="800"/>
    <cellStyle name="Navadno 9 27 2" xfId="801"/>
    <cellStyle name="Navadno 9 28" xfId="802"/>
    <cellStyle name="Navadno 9 28 2" xfId="803"/>
    <cellStyle name="Navadno 9 29" xfId="804"/>
    <cellStyle name="Navadno 9 29 2" xfId="805"/>
    <cellStyle name="Navadno 9 3" xfId="806"/>
    <cellStyle name="Navadno 9 3 2" xfId="807"/>
    <cellStyle name="Navadno 9 30" xfId="808"/>
    <cellStyle name="Navadno 9 30 2" xfId="809"/>
    <cellStyle name="Navadno 9 31" xfId="810"/>
    <cellStyle name="Navadno 9 31 2" xfId="811"/>
    <cellStyle name="Navadno 9 32" xfId="812"/>
    <cellStyle name="Navadno 9 32 2" xfId="813"/>
    <cellStyle name="Navadno 9 33" xfId="814"/>
    <cellStyle name="Navadno 9 33 2" xfId="815"/>
    <cellStyle name="Navadno 9 34" xfId="816"/>
    <cellStyle name="Navadno 9 34 2" xfId="817"/>
    <cellStyle name="Navadno 9 35" xfId="818"/>
    <cellStyle name="Navadno 9 35 2" xfId="819"/>
    <cellStyle name="Navadno 9 36" xfId="820"/>
    <cellStyle name="Navadno 9 36 2" xfId="821"/>
    <cellStyle name="Navadno 9 37" xfId="822"/>
    <cellStyle name="Navadno 9 37 2" xfId="823"/>
    <cellStyle name="Navadno 9 38" xfId="824"/>
    <cellStyle name="Navadno 9 38 2" xfId="825"/>
    <cellStyle name="Navadno 9 39" xfId="826"/>
    <cellStyle name="Navadno 9 39 2" xfId="827"/>
    <cellStyle name="Navadno 9 4" xfId="828"/>
    <cellStyle name="Navadno 9 4 2" xfId="829"/>
    <cellStyle name="Navadno 9 40" xfId="830"/>
    <cellStyle name="Navadno 9 40 2" xfId="831"/>
    <cellStyle name="Navadno 9 41" xfId="832"/>
    <cellStyle name="Navadno 9 41 2" xfId="833"/>
    <cellStyle name="Navadno 9 42" xfId="834"/>
    <cellStyle name="Navadno 9 42 2" xfId="835"/>
    <cellStyle name="Navadno 9 43" xfId="836"/>
    <cellStyle name="Navadno 9 43 2" xfId="837"/>
    <cellStyle name="Navadno 9 44" xfId="838"/>
    <cellStyle name="Navadno 9 44 2" xfId="839"/>
    <cellStyle name="Navadno 9 45" xfId="840"/>
    <cellStyle name="Navadno 9 45 2" xfId="841"/>
    <cellStyle name="Navadno 9 46" xfId="842"/>
    <cellStyle name="Navadno 9 46 2" xfId="843"/>
    <cellStyle name="Navadno 9 47" xfId="844"/>
    <cellStyle name="Navadno 9 5" xfId="845"/>
    <cellStyle name="Navadno 9 5 2" xfId="846"/>
    <cellStyle name="Navadno 9 6" xfId="847"/>
    <cellStyle name="Navadno 9 6 2" xfId="848"/>
    <cellStyle name="Navadno 9 7" xfId="849"/>
    <cellStyle name="Navadno 9 7 2" xfId="850"/>
    <cellStyle name="Navadno 9 8" xfId="851"/>
    <cellStyle name="Navadno 9 8 2" xfId="852"/>
    <cellStyle name="Navadno 9 9" xfId="853"/>
    <cellStyle name="Navadno 9 9 2" xfId="854"/>
    <cellStyle name="Navadno 9_Vodovod_Žepovci_Stogovci_Podgorje_Vratja_vas" xfId="855"/>
    <cellStyle name="Navadno_POPIS DEL ZA GRADBENA DELA ILOVICA1" xfId="13"/>
    <cellStyle name="Normal_1.3.2" xfId="856"/>
    <cellStyle name="Normal_N36023 (2)" xfId="1"/>
    <cellStyle name="Normal_N36023 (2)_popisi_plin_1bar_20090805" xfId="857"/>
    <cellStyle name="Normal_PL_SD" xfId="858"/>
    <cellStyle name="Normal_PL_SD_popisi_plin_1bar_20090805" xfId="867"/>
    <cellStyle name="Normal_SP" xfId="15"/>
    <cellStyle name="Odstotek 2" xfId="859"/>
    <cellStyle name="Pojasnjevalno besedilo 2" xfId="12"/>
    <cellStyle name="Slog 1" xfId="860"/>
    <cellStyle name="Total" xfId="861"/>
    <cellStyle name="Total 2" xfId="862"/>
    <cellStyle name="Valuta" xfId="2" builtinId="4"/>
    <cellStyle name="Valuta 2" xfId="14"/>
    <cellStyle name="Valuta 3" xfId="863"/>
    <cellStyle name="Valuta 3 2" xfId="864"/>
    <cellStyle name="Vejica 2" xfId="865"/>
    <cellStyle name="Vejica 3" xfId="8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005\Ostalo%202005\Popisi%202005\plin\popisi_plin_SD_100%20mbar_2005-08-30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_SD"/>
      <sheetName val="plinovodi_SD(100mbar)"/>
      <sheetName val="PP_SD(100mbar)"/>
      <sheetName val="HPR_SD_stara verzij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0"/>
  <sheetViews>
    <sheetView tabSelected="1" zoomScaleNormal="100" zoomScaleSheetLayoutView="112" workbookViewId="0">
      <selection activeCell="D34" sqref="D34"/>
    </sheetView>
  </sheetViews>
  <sheetFormatPr defaultRowHeight="12.75" x14ac:dyDescent="0.2"/>
  <cols>
    <col min="1" max="1" width="10.42578125" style="117" customWidth="1"/>
    <col min="2" max="2" width="13.5703125" style="117" customWidth="1"/>
    <col min="3" max="5" width="9.140625" style="117"/>
    <col min="6" max="6" width="19.28515625" style="117" customWidth="1"/>
    <col min="7" max="7" width="17.28515625" style="117" customWidth="1"/>
    <col min="8" max="257" width="9.140625" style="117"/>
    <col min="258" max="258" width="16.140625" style="117" customWidth="1"/>
    <col min="259" max="261" width="9.140625" style="117"/>
    <col min="262" max="262" width="15.5703125" style="117" customWidth="1"/>
    <col min="263" max="263" width="21" style="117" customWidth="1"/>
    <col min="264" max="513" width="9.140625" style="117"/>
    <col min="514" max="514" width="16.140625" style="117" customWidth="1"/>
    <col min="515" max="517" width="9.140625" style="117"/>
    <col min="518" max="518" width="15.5703125" style="117" customWidth="1"/>
    <col min="519" max="519" width="21" style="117" customWidth="1"/>
    <col min="520" max="769" width="9.140625" style="117"/>
    <col min="770" max="770" width="16.140625" style="117" customWidth="1"/>
    <col min="771" max="773" width="9.140625" style="117"/>
    <col min="774" max="774" width="15.5703125" style="117" customWidth="1"/>
    <col min="775" max="775" width="21" style="117" customWidth="1"/>
    <col min="776" max="1025" width="9.140625" style="117"/>
    <col min="1026" max="1026" width="16.140625" style="117" customWidth="1"/>
    <col min="1027" max="1029" width="9.140625" style="117"/>
    <col min="1030" max="1030" width="15.5703125" style="117" customWidth="1"/>
    <col min="1031" max="1031" width="21" style="117" customWidth="1"/>
    <col min="1032" max="1281" width="9.140625" style="117"/>
    <col min="1282" max="1282" width="16.140625" style="117" customWidth="1"/>
    <col min="1283" max="1285" width="9.140625" style="117"/>
    <col min="1286" max="1286" width="15.5703125" style="117" customWidth="1"/>
    <col min="1287" max="1287" width="21" style="117" customWidth="1"/>
    <col min="1288" max="1537" width="9.140625" style="117"/>
    <col min="1538" max="1538" width="16.140625" style="117" customWidth="1"/>
    <col min="1539" max="1541" width="9.140625" style="117"/>
    <col min="1542" max="1542" width="15.5703125" style="117" customWidth="1"/>
    <col min="1543" max="1543" width="21" style="117" customWidth="1"/>
    <col min="1544" max="1793" width="9.140625" style="117"/>
    <col min="1794" max="1794" width="16.140625" style="117" customWidth="1"/>
    <col min="1795" max="1797" width="9.140625" style="117"/>
    <col min="1798" max="1798" width="15.5703125" style="117" customWidth="1"/>
    <col min="1799" max="1799" width="21" style="117" customWidth="1"/>
    <col min="1800" max="2049" width="9.140625" style="117"/>
    <col min="2050" max="2050" width="16.140625" style="117" customWidth="1"/>
    <col min="2051" max="2053" width="9.140625" style="117"/>
    <col min="2054" max="2054" width="15.5703125" style="117" customWidth="1"/>
    <col min="2055" max="2055" width="21" style="117" customWidth="1"/>
    <col min="2056" max="2305" width="9.140625" style="117"/>
    <col min="2306" max="2306" width="16.140625" style="117" customWidth="1"/>
    <col min="2307" max="2309" width="9.140625" style="117"/>
    <col min="2310" max="2310" width="15.5703125" style="117" customWidth="1"/>
    <col min="2311" max="2311" width="21" style="117" customWidth="1"/>
    <col min="2312" max="2561" width="9.140625" style="117"/>
    <col min="2562" max="2562" width="16.140625" style="117" customWidth="1"/>
    <col min="2563" max="2565" width="9.140625" style="117"/>
    <col min="2566" max="2566" width="15.5703125" style="117" customWidth="1"/>
    <col min="2567" max="2567" width="21" style="117" customWidth="1"/>
    <col min="2568" max="2817" width="9.140625" style="117"/>
    <col min="2818" max="2818" width="16.140625" style="117" customWidth="1"/>
    <col min="2819" max="2821" width="9.140625" style="117"/>
    <col min="2822" max="2822" width="15.5703125" style="117" customWidth="1"/>
    <col min="2823" max="2823" width="21" style="117" customWidth="1"/>
    <col min="2824" max="3073" width="9.140625" style="117"/>
    <col min="3074" max="3074" width="16.140625" style="117" customWidth="1"/>
    <col min="3075" max="3077" width="9.140625" style="117"/>
    <col min="3078" max="3078" width="15.5703125" style="117" customWidth="1"/>
    <col min="3079" max="3079" width="21" style="117" customWidth="1"/>
    <col min="3080" max="3329" width="9.140625" style="117"/>
    <col min="3330" max="3330" width="16.140625" style="117" customWidth="1"/>
    <col min="3331" max="3333" width="9.140625" style="117"/>
    <col min="3334" max="3334" width="15.5703125" style="117" customWidth="1"/>
    <col min="3335" max="3335" width="21" style="117" customWidth="1"/>
    <col min="3336" max="3585" width="9.140625" style="117"/>
    <col min="3586" max="3586" width="16.140625" style="117" customWidth="1"/>
    <col min="3587" max="3589" width="9.140625" style="117"/>
    <col min="3590" max="3590" width="15.5703125" style="117" customWidth="1"/>
    <col min="3591" max="3591" width="21" style="117" customWidth="1"/>
    <col min="3592" max="3841" width="9.140625" style="117"/>
    <col min="3842" max="3842" width="16.140625" style="117" customWidth="1"/>
    <col min="3843" max="3845" width="9.140625" style="117"/>
    <col min="3846" max="3846" width="15.5703125" style="117" customWidth="1"/>
    <col min="3847" max="3847" width="21" style="117" customWidth="1"/>
    <col min="3848" max="4097" width="9.140625" style="117"/>
    <col min="4098" max="4098" width="16.140625" style="117" customWidth="1"/>
    <col min="4099" max="4101" width="9.140625" style="117"/>
    <col min="4102" max="4102" width="15.5703125" style="117" customWidth="1"/>
    <col min="4103" max="4103" width="21" style="117" customWidth="1"/>
    <col min="4104" max="4353" width="9.140625" style="117"/>
    <col min="4354" max="4354" width="16.140625" style="117" customWidth="1"/>
    <col min="4355" max="4357" width="9.140625" style="117"/>
    <col min="4358" max="4358" width="15.5703125" style="117" customWidth="1"/>
    <col min="4359" max="4359" width="21" style="117" customWidth="1"/>
    <col min="4360" max="4609" width="9.140625" style="117"/>
    <col min="4610" max="4610" width="16.140625" style="117" customWidth="1"/>
    <col min="4611" max="4613" width="9.140625" style="117"/>
    <col min="4614" max="4614" width="15.5703125" style="117" customWidth="1"/>
    <col min="4615" max="4615" width="21" style="117" customWidth="1"/>
    <col min="4616" max="4865" width="9.140625" style="117"/>
    <col min="4866" max="4866" width="16.140625" style="117" customWidth="1"/>
    <col min="4867" max="4869" width="9.140625" style="117"/>
    <col min="4870" max="4870" width="15.5703125" style="117" customWidth="1"/>
    <col min="4871" max="4871" width="21" style="117" customWidth="1"/>
    <col min="4872" max="5121" width="9.140625" style="117"/>
    <col min="5122" max="5122" width="16.140625" style="117" customWidth="1"/>
    <col min="5123" max="5125" width="9.140625" style="117"/>
    <col min="5126" max="5126" width="15.5703125" style="117" customWidth="1"/>
    <col min="5127" max="5127" width="21" style="117" customWidth="1"/>
    <col min="5128" max="5377" width="9.140625" style="117"/>
    <col min="5378" max="5378" width="16.140625" style="117" customWidth="1"/>
    <col min="5379" max="5381" width="9.140625" style="117"/>
    <col min="5382" max="5382" width="15.5703125" style="117" customWidth="1"/>
    <col min="5383" max="5383" width="21" style="117" customWidth="1"/>
    <col min="5384" max="5633" width="9.140625" style="117"/>
    <col min="5634" max="5634" width="16.140625" style="117" customWidth="1"/>
    <col min="5635" max="5637" width="9.140625" style="117"/>
    <col min="5638" max="5638" width="15.5703125" style="117" customWidth="1"/>
    <col min="5639" max="5639" width="21" style="117" customWidth="1"/>
    <col min="5640" max="5889" width="9.140625" style="117"/>
    <col min="5890" max="5890" width="16.140625" style="117" customWidth="1"/>
    <col min="5891" max="5893" width="9.140625" style="117"/>
    <col min="5894" max="5894" width="15.5703125" style="117" customWidth="1"/>
    <col min="5895" max="5895" width="21" style="117" customWidth="1"/>
    <col min="5896" max="6145" width="9.140625" style="117"/>
    <col min="6146" max="6146" width="16.140625" style="117" customWidth="1"/>
    <col min="6147" max="6149" width="9.140625" style="117"/>
    <col min="6150" max="6150" width="15.5703125" style="117" customWidth="1"/>
    <col min="6151" max="6151" width="21" style="117" customWidth="1"/>
    <col min="6152" max="6401" width="9.140625" style="117"/>
    <col min="6402" max="6402" width="16.140625" style="117" customWidth="1"/>
    <col min="6403" max="6405" width="9.140625" style="117"/>
    <col min="6406" max="6406" width="15.5703125" style="117" customWidth="1"/>
    <col min="6407" max="6407" width="21" style="117" customWidth="1"/>
    <col min="6408" max="6657" width="9.140625" style="117"/>
    <col min="6658" max="6658" width="16.140625" style="117" customWidth="1"/>
    <col min="6659" max="6661" width="9.140625" style="117"/>
    <col min="6662" max="6662" width="15.5703125" style="117" customWidth="1"/>
    <col min="6663" max="6663" width="21" style="117" customWidth="1"/>
    <col min="6664" max="6913" width="9.140625" style="117"/>
    <col min="6914" max="6914" width="16.140625" style="117" customWidth="1"/>
    <col min="6915" max="6917" width="9.140625" style="117"/>
    <col min="6918" max="6918" width="15.5703125" style="117" customWidth="1"/>
    <col min="6919" max="6919" width="21" style="117" customWidth="1"/>
    <col min="6920" max="7169" width="9.140625" style="117"/>
    <col min="7170" max="7170" width="16.140625" style="117" customWidth="1"/>
    <col min="7171" max="7173" width="9.140625" style="117"/>
    <col min="7174" max="7174" width="15.5703125" style="117" customWidth="1"/>
    <col min="7175" max="7175" width="21" style="117" customWidth="1"/>
    <col min="7176" max="7425" width="9.140625" style="117"/>
    <col min="7426" max="7426" width="16.140625" style="117" customWidth="1"/>
    <col min="7427" max="7429" width="9.140625" style="117"/>
    <col min="7430" max="7430" width="15.5703125" style="117" customWidth="1"/>
    <col min="7431" max="7431" width="21" style="117" customWidth="1"/>
    <col min="7432" max="7681" width="9.140625" style="117"/>
    <col min="7682" max="7682" width="16.140625" style="117" customWidth="1"/>
    <col min="7683" max="7685" width="9.140625" style="117"/>
    <col min="7686" max="7686" width="15.5703125" style="117" customWidth="1"/>
    <col min="7687" max="7687" width="21" style="117" customWidth="1"/>
    <col min="7688" max="7937" width="9.140625" style="117"/>
    <col min="7938" max="7938" width="16.140625" style="117" customWidth="1"/>
    <col min="7939" max="7941" width="9.140625" style="117"/>
    <col min="7942" max="7942" width="15.5703125" style="117" customWidth="1"/>
    <col min="7943" max="7943" width="21" style="117" customWidth="1"/>
    <col min="7944" max="8193" width="9.140625" style="117"/>
    <col min="8194" max="8194" width="16.140625" style="117" customWidth="1"/>
    <col min="8195" max="8197" width="9.140625" style="117"/>
    <col min="8198" max="8198" width="15.5703125" style="117" customWidth="1"/>
    <col min="8199" max="8199" width="21" style="117" customWidth="1"/>
    <col min="8200" max="8449" width="9.140625" style="117"/>
    <col min="8450" max="8450" width="16.140625" style="117" customWidth="1"/>
    <col min="8451" max="8453" width="9.140625" style="117"/>
    <col min="8454" max="8454" width="15.5703125" style="117" customWidth="1"/>
    <col min="8455" max="8455" width="21" style="117" customWidth="1"/>
    <col min="8456" max="8705" width="9.140625" style="117"/>
    <col min="8706" max="8706" width="16.140625" style="117" customWidth="1"/>
    <col min="8707" max="8709" width="9.140625" style="117"/>
    <col min="8710" max="8710" width="15.5703125" style="117" customWidth="1"/>
    <col min="8711" max="8711" width="21" style="117" customWidth="1"/>
    <col min="8712" max="8961" width="9.140625" style="117"/>
    <col min="8962" max="8962" width="16.140625" style="117" customWidth="1"/>
    <col min="8963" max="8965" width="9.140625" style="117"/>
    <col min="8966" max="8966" width="15.5703125" style="117" customWidth="1"/>
    <col min="8967" max="8967" width="21" style="117" customWidth="1"/>
    <col min="8968" max="9217" width="9.140625" style="117"/>
    <col min="9218" max="9218" width="16.140625" style="117" customWidth="1"/>
    <col min="9219" max="9221" width="9.140625" style="117"/>
    <col min="9222" max="9222" width="15.5703125" style="117" customWidth="1"/>
    <col min="9223" max="9223" width="21" style="117" customWidth="1"/>
    <col min="9224" max="9473" width="9.140625" style="117"/>
    <col min="9474" max="9474" width="16.140625" style="117" customWidth="1"/>
    <col min="9475" max="9477" width="9.140625" style="117"/>
    <col min="9478" max="9478" width="15.5703125" style="117" customWidth="1"/>
    <col min="9479" max="9479" width="21" style="117" customWidth="1"/>
    <col min="9480" max="9729" width="9.140625" style="117"/>
    <col min="9730" max="9730" width="16.140625" style="117" customWidth="1"/>
    <col min="9731" max="9733" width="9.140625" style="117"/>
    <col min="9734" max="9734" width="15.5703125" style="117" customWidth="1"/>
    <col min="9735" max="9735" width="21" style="117" customWidth="1"/>
    <col min="9736" max="9985" width="9.140625" style="117"/>
    <col min="9986" max="9986" width="16.140625" style="117" customWidth="1"/>
    <col min="9987" max="9989" width="9.140625" style="117"/>
    <col min="9990" max="9990" width="15.5703125" style="117" customWidth="1"/>
    <col min="9991" max="9991" width="21" style="117" customWidth="1"/>
    <col min="9992" max="10241" width="9.140625" style="117"/>
    <col min="10242" max="10242" width="16.140625" style="117" customWidth="1"/>
    <col min="10243" max="10245" width="9.140625" style="117"/>
    <col min="10246" max="10246" width="15.5703125" style="117" customWidth="1"/>
    <col min="10247" max="10247" width="21" style="117" customWidth="1"/>
    <col min="10248" max="10497" width="9.140625" style="117"/>
    <col min="10498" max="10498" width="16.140625" style="117" customWidth="1"/>
    <col min="10499" max="10501" width="9.140625" style="117"/>
    <col min="10502" max="10502" width="15.5703125" style="117" customWidth="1"/>
    <col min="10503" max="10503" width="21" style="117" customWidth="1"/>
    <col min="10504" max="10753" width="9.140625" style="117"/>
    <col min="10754" max="10754" width="16.140625" style="117" customWidth="1"/>
    <col min="10755" max="10757" width="9.140625" style="117"/>
    <col min="10758" max="10758" width="15.5703125" style="117" customWidth="1"/>
    <col min="10759" max="10759" width="21" style="117" customWidth="1"/>
    <col min="10760" max="11009" width="9.140625" style="117"/>
    <col min="11010" max="11010" width="16.140625" style="117" customWidth="1"/>
    <col min="11011" max="11013" width="9.140625" style="117"/>
    <col min="11014" max="11014" width="15.5703125" style="117" customWidth="1"/>
    <col min="11015" max="11015" width="21" style="117" customWidth="1"/>
    <col min="11016" max="11265" width="9.140625" style="117"/>
    <col min="11266" max="11266" width="16.140625" style="117" customWidth="1"/>
    <col min="11267" max="11269" width="9.140625" style="117"/>
    <col min="11270" max="11270" width="15.5703125" style="117" customWidth="1"/>
    <col min="11271" max="11271" width="21" style="117" customWidth="1"/>
    <col min="11272" max="11521" width="9.140625" style="117"/>
    <col min="11522" max="11522" width="16.140625" style="117" customWidth="1"/>
    <col min="11523" max="11525" width="9.140625" style="117"/>
    <col min="11526" max="11526" width="15.5703125" style="117" customWidth="1"/>
    <col min="11527" max="11527" width="21" style="117" customWidth="1"/>
    <col min="11528" max="11777" width="9.140625" style="117"/>
    <col min="11778" max="11778" width="16.140625" style="117" customWidth="1"/>
    <col min="11779" max="11781" width="9.140625" style="117"/>
    <col min="11782" max="11782" width="15.5703125" style="117" customWidth="1"/>
    <col min="11783" max="11783" width="21" style="117" customWidth="1"/>
    <col min="11784" max="12033" width="9.140625" style="117"/>
    <col min="12034" max="12034" width="16.140625" style="117" customWidth="1"/>
    <col min="12035" max="12037" width="9.140625" style="117"/>
    <col min="12038" max="12038" width="15.5703125" style="117" customWidth="1"/>
    <col min="12039" max="12039" width="21" style="117" customWidth="1"/>
    <col min="12040" max="12289" width="9.140625" style="117"/>
    <col min="12290" max="12290" width="16.140625" style="117" customWidth="1"/>
    <col min="12291" max="12293" width="9.140625" style="117"/>
    <col min="12294" max="12294" width="15.5703125" style="117" customWidth="1"/>
    <col min="12295" max="12295" width="21" style="117" customWidth="1"/>
    <col min="12296" max="12545" width="9.140625" style="117"/>
    <col min="12546" max="12546" width="16.140625" style="117" customWidth="1"/>
    <col min="12547" max="12549" width="9.140625" style="117"/>
    <col min="12550" max="12550" width="15.5703125" style="117" customWidth="1"/>
    <col min="12551" max="12551" width="21" style="117" customWidth="1"/>
    <col min="12552" max="12801" width="9.140625" style="117"/>
    <col min="12802" max="12802" width="16.140625" style="117" customWidth="1"/>
    <col min="12803" max="12805" width="9.140625" style="117"/>
    <col min="12806" max="12806" width="15.5703125" style="117" customWidth="1"/>
    <col min="12807" max="12807" width="21" style="117" customWidth="1"/>
    <col min="12808" max="13057" width="9.140625" style="117"/>
    <col min="13058" max="13058" width="16.140625" style="117" customWidth="1"/>
    <col min="13059" max="13061" width="9.140625" style="117"/>
    <col min="13062" max="13062" width="15.5703125" style="117" customWidth="1"/>
    <col min="13063" max="13063" width="21" style="117" customWidth="1"/>
    <col min="13064" max="13313" width="9.140625" style="117"/>
    <col min="13314" max="13314" width="16.140625" style="117" customWidth="1"/>
    <col min="13315" max="13317" width="9.140625" style="117"/>
    <col min="13318" max="13318" width="15.5703125" style="117" customWidth="1"/>
    <col min="13319" max="13319" width="21" style="117" customWidth="1"/>
    <col min="13320" max="13569" width="9.140625" style="117"/>
    <col min="13570" max="13570" width="16.140625" style="117" customWidth="1"/>
    <col min="13571" max="13573" width="9.140625" style="117"/>
    <col min="13574" max="13574" width="15.5703125" style="117" customWidth="1"/>
    <col min="13575" max="13575" width="21" style="117" customWidth="1"/>
    <col min="13576" max="13825" width="9.140625" style="117"/>
    <col min="13826" max="13826" width="16.140625" style="117" customWidth="1"/>
    <col min="13827" max="13829" width="9.140625" style="117"/>
    <col min="13830" max="13830" width="15.5703125" style="117" customWidth="1"/>
    <col min="13831" max="13831" width="21" style="117" customWidth="1"/>
    <col min="13832" max="14081" width="9.140625" style="117"/>
    <col min="14082" max="14082" width="16.140625" style="117" customWidth="1"/>
    <col min="14083" max="14085" width="9.140625" style="117"/>
    <col min="14086" max="14086" width="15.5703125" style="117" customWidth="1"/>
    <col min="14087" max="14087" width="21" style="117" customWidth="1"/>
    <col min="14088" max="14337" width="9.140625" style="117"/>
    <col min="14338" max="14338" width="16.140625" style="117" customWidth="1"/>
    <col min="14339" max="14341" width="9.140625" style="117"/>
    <col min="14342" max="14342" width="15.5703125" style="117" customWidth="1"/>
    <col min="14343" max="14343" width="21" style="117" customWidth="1"/>
    <col min="14344" max="14593" width="9.140625" style="117"/>
    <col min="14594" max="14594" width="16.140625" style="117" customWidth="1"/>
    <col min="14595" max="14597" width="9.140625" style="117"/>
    <col min="14598" max="14598" width="15.5703125" style="117" customWidth="1"/>
    <col min="14599" max="14599" width="21" style="117" customWidth="1"/>
    <col min="14600" max="14849" width="9.140625" style="117"/>
    <col min="14850" max="14850" width="16.140625" style="117" customWidth="1"/>
    <col min="14851" max="14853" width="9.140625" style="117"/>
    <col min="14854" max="14854" width="15.5703125" style="117" customWidth="1"/>
    <col min="14855" max="14855" width="21" style="117" customWidth="1"/>
    <col min="14856" max="15105" width="9.140625" style="117"/>
    <col min="15106" max="15106" width="16.140625" style="117" customWidth="1"/>
    <col min="15107" max="15109" width="9.140625" style="117"/>
    <col min="15110" max="15110" width="15.5703125" style="117" customWidth="1"/>
    <col min="15111" max="15111" width="21" style="117" customWidth="1"/>
    <col min="15112" max="15361" width="9.140625" style="117"/>
    <col min="15362" max="15362" width="16.140625" style="117" customWidth="1"/>
    <col min="15363" max="15365" width="9.140625" style="117"/>
    <col min="15366" max="15366" width="15.5703125" style="117" customWidth="1"/>
    <col min="15367" max="15367" width="21" style="117" customWidth="1"/>
    <col min="15368" max="15617" width="9.140625" style="117"/>
    <col min="15618" max="15618" width="16.140625" style="117" customWidth="1"/>
    <col min="15619" max="15621" width="9.140625" style="117"/>
    <col min="15622" max="15622" width="15.5703125" style="117" customWidth="1"/>
    <col min="15623" max="15623" width="21" style="117" customWidth="1"/>
    <col min="15624" max="15873" width="9.140625" style="117"/>
    <col min="15874" max="15874" width="16.140625" style="117" customWidth="1"/>
    <col min="15875" max="15877" width="9.140625" style="117"/>
    <col min="15878" max="15878" width="15.5703125" style="117" customWidth="1"/>
    <col min="15879" max="15879" width="21" style="117" customWidth="1"/>
    <col min="15880" max="16129" width="9.140625" style="117"/>
    <col min="16130" max="16130" width="16.140625" style="117" customWidth="1"/>
    <col min="16131" max="16133" width="9.140625" style="117"/>
    <col min="16134" max="16134" width="15.5703125" style="117" customWidth="1"/>
    <col min="16135" max="16135" width="21" style="117" customWidth="1"/>
    <col min="16136" max="16384" width="9.140625" style="117"/>
  </cols>
  <sheetData>
    <row r="1" spans="1:7" ht="21.75" customHeight="1" x14ac:dyDescent="0.2">
      <c r="A1" s="116"/>
      <c r="B1" s="116"/>
      <c r="C1" s="354" t="s">
        <v>176</v>
      </c>
      <c r="D1" s="355"/>
      <c r="E1" s="355"/>
      <c r="F1" s="355"/>
      <c r="G1" s="356"/>
    </row>
    <row r="2" spans="1:7" ht="26.25" x14ac:dyDescent="0.2">
      <c r="A2" s="116"/>
      <c r="B2" s="116"/>
      <c r="C2" s="118"/>
      <c r="D2" s="119"/>
      <c r="E2" s="119"/>
      <c r="F2" s="119"/>
      <c r="G2" s="119"/>
    </row>
    <row r="3" spans="1:7" ht="40.5" x14ac:dyDescent="0.2">
      <c r="A3" s="120" t="s">
        <v>177</v>
      </c>
      <c r="B3" s="120" t="s">
        <v>178</v>
      </c>
      <c r="C3" s="357" t="s">
        <v>179</v>
      </c>
      <c r="D3" s="358"/>
      <c r="E3" s="358"/>
      <c r="F3" s="358"/>
      <c r="G3" s="121" t="s">
        <v>180</v>
      </c>
    </row>
    <row r="4" spans="1:7" ht="24" customHeight="1" x14ac:dyDescent="0.4">
      <c r="A4" s="122"/>
      <c r="B4" s="123"/>
      <c r="C4" s="359"/>
      <c r="D4" s="360"/>
      <c r="E4" s="360"/>
      <c r="F4" s="361"/>
      <c r="G4" s="124"/>
    </row>
    <row r="5" spans="1:7" ht="33.75" customHeight="1" x14ac:dyDescent="0.2">
      <c r="A5" s="125" t="s">
        <v>181</v>
      </c>
      <c r="B5" s="126"/>
      <c r="C5" s="362" t="s">
        <v>182</v>
      </c>
      <c r="D5" s="363"/>
      <c r="E5" s="363"/>
      <c r="F5" s="363"/>
      <c r="G5" s="127">
        <f>'Rekapitulacija_PO SD'!G6</f>
        <v>0</v>
      </c>
    </row>
    <row r="6" spans="1:7" ht="35.25" customHeight="1" x14ac:dyDescent="0.2">
      <c r="A6" s="125" t="s">
        <v>183</v>
      </c>
      <c r="B6" s="126"/>
      <c r="C6" s="362" t="s">
        <v>123</v>
      </c>
      <c r="D6" s="363"/>
      <c r="E6" s="363"/>
      <c r="F6" s="363"/>
      <c r="G6" s="127">
        <f>Rekapitulacija_VO_SD!G6</f>
        <v>0</v>
      </c>
    </row>
    <row r="7" spans="1:7" ht="48.75" customHeight="1" thickBot="1" x14ac:dyDescent="0.25">
      <c r="A7" s="128" t="s">
        <v>184</v>
      </c>
      <c r="B7" s="129"/>
      <c r="C7" s="352" t="s">
        <v>185</v>
      </c>
      <c r="D7" s="353"/>
      <c r="E7" s="353"/>
      <c r="F7" s="353"/>
      <c r="G7" s="130">
        <f>'Rekapitulacija_VO_SD Strossm.'!G6</f>
        <v>0</v>
      </c>
    </row>
    <row r="8" spans="1:7" ht="17.25" thickTop="1" thickBot="1" x14ac:dyDescent="0.3">
      <c r="A8" s="131"/>
      <c r="B8" s="132"/>
      <c r="C8" s="133"/>
      <c r="D8" s="133"/>
      <c r="E8" s="133"/>
      <c r="F8" s="133"/>
      <c r="G8" s="134"/>
    </row>
    <row r="9" spans="1:7" ht="18.75" thickBot="1" x14ac:dyDescent="0.3">
      <c r="A9" s="135" t="s">
        <v>186</v>
      </c>
      <c r="B9" s="136"/>
      <c r="D9" s="137"/>
      <c r="E9" s="137"/>
      <c r="F9" s="137"/>
      <c r="G9" s="138">
        <f>SUM(G5:G8)</f>
        <v>0</v>
      </c>
    </row>
    <row r="10" spans="1:7" ht="18" x14ac:dyDescent="0.25">
      <c r="A10" s="135"/>
      <c r="B10" s="136"/>
      <c r="D10" s="137"/>
      <c r="E10" s="137"/>
      <c r="F10" s="137"/>
      <c r="G10" s="139"/>
    </row>
  </sheetData>
  <sheetProtection password="CF65" sheet="1" objects="1" scenarios="1"/>
  <mergeCells count="6">
    <mergeCell ref="C7:F7"/>
    <mergeCell ref="C1:G1"/>
    <mergeCell ref="C3:F3"/>
    <mergeCell ref="C4:F4"/>
    <mergeCell ref="C5:F5"/>
    <mergeCell ref="C6:F6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showGridLines="0" topLeftCell="A8" zoomScaleNormal="100" zoomScaleSheetLayoutView="100" workbookViewId="0">
      <selection activeCell="G59" sqref="G58:G59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66" t="s">
        <v>19</v>
      </c>
      <c r="B2" s="366"/>
      <c r="C2" s="366"/>
      <c r="D2" s="366"/>
      <c r="E2" s="366"/>
      <c r="F2" s="366"/>
      <c r="G2" s="366"/>
    </row>
    <row r="3" spans="1:7" ht="15" customHeight="1" x14ac:dyDescent="0.2">
      <c r="A3" s="367" t="s">
        <v>123</v>
      </c>
      <c r="B3" s="366"/>
      <c r="C3" s="366"/>
      <c r="D3" s="366"/>
      <c r="E3" s="366"/>
      <c r="F3" s="366"/>
      <c r="G3" s="366"/>
    </row>
    <row r="4" spans="1:7" ht="15" customHeight="1" x14ac:dyDescent="0.2">
      <c r="A4" s="366"/>
      <c r="B4" s="366"/>
      <c r="C4" s="366"/>
      <c r="D4" s="366"/>
      <c r="E4" s="366"/>
      <c r="F4" s="366"/>
      <c r="G4" s="366"/>
    </row>
    <row r="5" spans="1:7" ht="25.5" x14ac:dyDescent="0.2">
      <c r="A5" s="6" t="s">
        <v>17</v>
      </c>
      <c r="B5" s="368" t="s">
        <v>27</v>
      </c>
      <c r="C5" s="368"/>
      <c r="D5" s="368"/>
      <c r="E5" s="368"/>
      <c r="F5" s="368"/>
      <c r="G5" s="7" t="s">
        <v>18</v>
      </c>
    </row>
    <row r="6" spans="1:7" x14ac:dyDescent="0.2">
      <c r="A6" s="8" t="s">
        <v>31</v>
      </c>
      <c r="B6" s="364" t="s">
        <v>32</v>
      </c>
      <c r="C6" s="365"/>
      <c r="D6" s="365"/>
      <c r="E6" s="365"/>
      <c r="F6" s="369"/>
      <c r="G6" s="11">
        <f>SUM(G7:G8)</f>
        <v>0</v>
      </c>
    </row>
    <row r="7" spans="1:7" x14ac:dyDescent="0.2">
      <c r="A7" s="8" t="s">
        <v>30</v>
      </c>
      <c r="B7" s="370" t="s">
        <v>21</v>
      </c>
      <c r="C7" s="370"/>
      <c r="D7" s="370"/>
      <c r="E7" s="370"/>
      <c r="F7" s="370"/>
      <c r="G7" s="9">
        <f>G19</f>
        <v>0</v>
      </c>
    </row>
    <row r="8" spans="1:7" x14ac:dyDescent="0.2">
      <c r="A8" s="10" t="s">
        <v>29</v>
      </c>
      <c r="B8" s="364" t="s">
        <v>20</v>
      </c>
      <c r="C8" s="365"/>
      <c r="D8" s="365"/>
      <c r="E8" s="365"/>
      <c r="F8" s="365"/>
      <c r="G8" s="9">
        <f>G28</f>
        <v>0</v>
      </c>
    </row>
    <row r="9" spans="1:7" ht="13.5" thickBot="1" x14ac:dyDescent="0.25">
      <c r="A9" s="13"/>
      <c r="B9" s="14"/>
      <c r="C9" s="15"/>
      <c r="D9" s="15"/>
      <c r="E9" s="15"/>
      <c r="F9" s="15"/>
      <c r="G9" s="16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15.75" x14ac:dyDescent="0.25">
      <c r="A11" s="25" t="s">
        <v>28</v>
      </c>
      <c r="B11" s="23"/>
      <c r="C11" s="24"/>
      <c r="D11" s="24"/>
      <c r="E11" s="23"/>
      <c r="F11" s="23"/>
      <c r="G11" s="22"/>
    </row>
    <row r="12" spans="1:7" x14ac:dyDescent="0.2">
      <c r="A12" s="377" t="s">
        <v>33</v>
      </c>
      <c r="B12" s="378"/>
      <c r="C12" s="378"/>
      <c r="D12" s="378"/>
      <c r="E12" s="378"/>
      <c r="F12" s="378"/>
      <c r="G12" s="379"/>
    </row>
    <row r="13" spans="1:7" ht="25.5" x14ac:dyDescent="0.2">
      <c r="A13" s="371" t="s">
        <v>15</v>
      </c>
      <c r="B13" s="373" t="s">
        <v>22</v>
      </c>
      <c r="C13" s="374"/>
      <c r="D13" s="373" t="s">
        <v>23</v>
      </c>
      <c r="E13" s="374"/>
      <c r="F13" s="20" t="s">
        <v>24</v>
      </c>
      <c r="G13" s="20" t="s">
        <v>3</v>
      </c>
    </row>
    <row r="14" spans="1:7" x14ac:dyDescent="0.2">
      <c r="A14" s="372"/>
      <c r="B14" s="375"/>
      <c r="C14" s="376"/>
      <c r="D14" s="375"/>
      <c r="E14" s="376"/>
      <c r="F14" s="2" t="s">
        <v>4</v>
      </c>
      <c r="G14" s="2" t="s">
        <v>12</v>
      </c>
    </row>
    <row r="15" spans="1:7" x14ac:dyDescent="0.2">
      <c r="A15" s="3" t="s">
        <v>92</v>
      </c>
      <c r="B15" s="380" t="s">
        <v>112</v>
      </c>
      <c r="C15" s="381"/>
      <c r="D15" s="383" t="s">
        <v>120</v>
      </c>
      <c r="E15" s="384"/>
      <c r="F15" s="19">
        <v>83</v>
      </c>
      <c r="G15" s="4">
        <f>T1102_DN200!F95</f>
        <v>0</v>
      </c>
    </row>
    <row r="16" spans="1:7" x14ac:dyDescent="0.2">
      <c r="A16" s="3" t="s">
        <v>93</v>
      </c>
      <c r="B16" s="380" t="s">
        <v>173</v>
      </c>
      <c r="C16" s="381"/>
      <c r="D16" s="383" t="s">
        <v>172</v>
      </c>
      <c r="E16" s="384"/>
      <c r="F16" s="19">
        <v>0</v>
      </c>
      <c r="G16" s="4">
        <f>'JA 500'!F124</f>
        <v>0</v>
      </c>
    </row>
    <row r="17" spans="1:7" x14ac:dyDescent="0.2">
      <c r="A17" s="3"/>
      <c r="B17" s="380"/>
      <c r="C17" s="381"/>
      <c r="D17" s="383"/>
      <c r="E17" s="384"/>
      <c r="F17" s="19"/>
      <c r="G17" s="4"/>
    </row>
    <row r="18" spans="1:7" x14ac:dyDescent="0.2">
      <c r="A18" s="3"/>
      <c r="B18" s="380"/>
      <c r="C18" s="381"/>
      <c r="D18" s="383"/>
      <c r="E18" s="384"/>
      <c r="F18" s="19"/>
      <c r="G18" s="4"/>
    </row>
    <row r="19" spans="1:7" x14ac:dyDescent="0.2">
      <c r="A19" s="382" t="s">
        <v>35</v>
      </c>
      <c r="B19" s="382"/>
      <c r="C19" s="382"/>
      <c r="D19" s="382"/>
      <c r="E19" s="382"/>
      <c r="F19" s="382"/>
      <c r="G19" s="5">
        <f>SUM(G15:G18)</f>
        <v>0</v>
      </c>
    </row>
    <row r="20" spans="1:7" x14ac:dyDescent="0.2">
      <c r="A20" s="21"/>
      <c r="B20" s="21"/>
      <c r="C20" s="21"/>
      <c r="D20" s="21"/>
      <c r="E20" s="21"/>
      <c r="F20" s="21"/>
      <c r="G20" s="12"/>
    </row>
    <row r="21" spans="1:7" x14ac:dyDescent="0.2">
      <c r="A21" s="377" t="s">
        <v>34</v>
      </c>
      <c r="B21" s="378"/>
      <c r="C21" s="378"/>
      <c r="D21" s="378"/>
      <c r="E21" s="378"/>
      <c r="F21" s="378"/>
      <c r="G21" s="379"/>
    </row>
    <row r="22" spans="1:7" ht="25.5" customHeight="1" x14ac:dyDescent="0.2">
      <c r="A22" s="371" t="s">
        <v>15</v>
      </c>
      <c r="B22" s="373" t="s">
        <v>22</v>
      </c>
      <c r="C22" s="374"/>
      <c r="D22" s="373" t="s">
        <v>23</v>
      </c>
      <c r="E22" s="374"/>
      <c r="F22" s="57" t="s">
        <v>24</v>
      </c>
      <c r="G22" s="57" t="s">
        <v>3</v>
      </c>
    </row>
    <row r="23" spans="1:7" x14ac:dyDescent="0.2">
      <c r="A23" s="372"/>
      <c r="B23" s="375"/>
      <c r="C23" s="376"/>
      <c r="D23" s="375"/>
      <c r="E23" s="376"/>
      <c r="F23" s="2" t="s">
        <v>4</v>
      </c>
      <c r="G23" s="2" t="s">
        <v>12</v>
      </c>
    </row>
    <row r="24" spans="1:7" x14ac:dyDescent="0.2">
      <c r="A24" s="3" t="s">
        <v>100</v>
      </c>
      <c r="B24" s="380" t="s">
        <v>116</v>
      </c>
      <c r="C24" s="381"/>
      <c r="D24" s="383" t="s">
        <v>121</v>
      </c>
      <c r="E24" s="384"/>
      <c r="F24" s="19">
        <v>17</v>
      </c>
      <c r="G24" s="4">
        <f>P1626_DN65!F111</f>
        <v>0</v>
      </c>
    </row>
    <row r="25" spans="1:7" x14ac:dyDescent="0.2">
      <c r="A25" s="3" t="s">
        <v>124</v>
      </c>
      <c r="B25" s="380" t="s">
        <v>109</v>
      </c>
      <c r="C25" s="381"/>
      <c r="D25" s="383" t="s">
        <v>122</v>
      </c>
      <c r="E25" s="384"/>
      <c r="F25" s="19">
        <v>2</v>
      </c>
      <c r="G25" s="4">
        <f>P716_DN65!F79</f>
        <v>0</v>
      </c>
    </row>
    <row r="26" spans="1:7" x14ac:dyDescent="0.2">
      <c r="A26" s="3"/>
      <c r="B26" s="380"/>
      <c r="C26" s="381"/>
      <c r="D26" s="383"/>
      <c r="E26" s="384"/>
      <c r="F26" s="19"/>
      <c r="G26" s="4"/>
    </row>
    <row r="27" spans="1:7" x14ac:dyDescent="0.2">
      <c r="A27" s="3"/>
      <c r="B27" s="380"/>
      <c r="C27" s="381"/>
      <c r="D27" s="383"/>
      <c r="E27" s="384"/>
      <c r="F27" s="19"/>
      <c r="G27" s="4"/>
    </row>
    <row r="28" spans="1:7" x14ac:dyDescent="0.2">
      <c r="A28" s="382" t="s">
        <v>36</v>
      </c>
      <c r="B28" s="382"/>
      <c r="C28" s="382"/>
      <c r="D28" s="382"/>
      <c r="E28" s="382"/>
      <c r="F28" s="382"/>
      <c r="G28" s="5">
        <f>SUM(G24:G27)</f>
        <v>0</v>
      </c>
    </row>
  </sheetData>
  <sheetProtection algorithmName="SHA-512" hashValue="BG7YtqUVn3B4ttAp0hOXw7Wc4uqdrEb7b3bWhOKWOw7a7uaumLgTR80kIsCRcI4ByID/njLQUQzmsw+ycS95Iw==" saltValue="B/G1CGYjiA4GpD73TwMdbQ==" spinCount="100000" sheet="1" objects="1" scenarios="1"/>
  <mergeCells count="32">
    <mergeCell ref="A28:F28"/>
    <mergeCell ref="B13:C14"/>
    <mergeCell ref="B15:C15"/>
    <mergeCell ref="B16:C16"/>
    <mergeCell ref="B17:C17"/>
    <mergeCell ref="D13:E14"/>
    <mergeCell ref="D15:E15"/>
    <mergeCell ref="D22:E23"/>
    <mergeCell ref="B24:C24"/>
    <mergeCell ref="D24:E24"/>
    <mergeCell ref="A21:G21"/>
    <mergeCell ref="A22:A23"/>
    <mergeCell ref="B22:C23"/>
    <mergeCell ref="B27:C27"/>
    <mergeCell ref="D27:E27"/>
    <mergeCell ref="B25:C25"/>
    <mergeCell ref="D25:E25"/>
    <mergeCell ref="B26:C26"/>
    <mergeCell ref="D26:E26"/>
    <mergeCell ref="A2:G2"/>
    <mergeCell ref="A3:G4"/>
    <mergeCell ref="A12:G12"/>
    <mergeCell ref="A19:F19"/>
    <mergeCell ref="A13:A14"/>
    <mergeCell ref="B18:C18"/>
    <mergeCell ref="B5:F5"/>
    <mergeCell ref="B6:F6"/>
    <mergeCell ref="B7:F7"/>
    <mergeCell ref="B8:F8"/>
    <mergeCell ref="D16:E16"/>
    <mergeCell ref="D17:E17"/>
    <mergeCell ref="D18:E18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2" zoomScaleNormal="100" zoomScaleSheetLayoutView="100" workbookViewId="0">
      <selection activeCell="B82" sqref="B82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92</v>
      </c>
      <c r="B3" s="49" t="s">
        <v>103</v>
      </c>
      <c r="C3" s="28"/>
      <c r="D3" s="29"/>
    </row>
    <row r="4" spans="1:6" x14ac:dyDescent="0.2">
      <c r="A4" s="27"/>
      <c r="B4" s="49" t="s">
        <v>112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70" customFormat="1" ht="331.5" x14ac:dyDescent="0.2">
      <c r="A8" s="55"/>
      <c r="B8" s="58" t="s">
        <v>44</v>
      </c>
      <c r="C8" s="37"/>
      <c r="D8" s="22"/>
      <c r="E8" s="36"/>
      <c r="F8" s="36"/>
    </row>
    <row r="9" spans="1:6" s="70" customFormat="1" x14ac:dyDescent="0.2">
      <c r="A9" s="76"/>
      <c r="B9" s="77" t="s">
        <v>45</v>
      </c>
      <c r="C9" s="78"/>
      <c r="D9" s="78"/>
      <c r="E9" s="79"/>
      <c r="F9" s="79"/>
    </row>
    <row r="10" spans="1:6" s="70" customFormat="1" x14ac:dyDescent="0.2">
      <c r="A10" s="76"/>
      <c r="B10" s="77" t="s">
        <v>38</v>
      </c>
      <c r="C10" s="78"/>
      <c r="D10" s="78"/>
      <c r="E10" s="79"/>
      <c r="F10" s="79"/>
    </row>
    <row r="11" spans="1:6" s="70" customFormat="1" ht="14.25" x14ac:dyDescent="0.2">
      <c r="A11" s="55"/>
      <c r="B11" s="39" t="s">
        <v>47</v>
      </c>
      <c r="C11" s="45">
        <v>160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46"/>
      <c r="D12" s="47"/>
      <c r="E12" s="48"/>
      <c r="F12" s="48"/>
    </row>
    <row r="13" spans="1:6" s="70" customFormat="1" x14ac:dyDescent="0.2">
      <c r="A13" s="54"/>
      <c r="B13" s="50"/>
      <c r="C13" s="33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48</v>
      </c>
      <c r="C14" s="37"/>
      <c r="D14" s="22"/>
      <c r="E14" s="36"/>
      <c r="F14" s="36"/>
    </row>
    <row r="15" spans="1:6" s="70" customFormat="1" ht="63.75" x14ac:dyDescent="0.2">
      <c r="A15" s="55"/>
      <c r="B15" s="58" t="s">
        <v>94</v>
      </c>
      <c r="C15" s="37"/>
      <c r="D15" s="22"/>
      <c r="E15" s="36"/>
      <c r="F15" s="36"/>
    </row>
    <row r="16" spans="1:6" s="70" customFormat="1" x14ac:dyDescent="0.2">
      <c r="A16" s="76"/>
      <c r="B16" s="77" t="s">
        <v>45</v>
      </c>
      <c r="C16" s="78"/>
      <c r="D16" s="78"/>
      <c r="E16" s="80"/>
      <c r="F16" s="80"/>
    </row>
    <row r="17" spans="1:6" s="70" customFormat="1" x14ac:dyDescent="0.2">
      <c r="A17" s="76"/>
      <c r="B17" s="81" t="s">
        <v>39</v>
      </c>
      <c r="C17" s="78"/>
      <c r="D17" s="78"/>
      <c r="E17" s="80"/>
      <c r="F17" s="80"/>
    </row>
    <row r="18" spans="1:6" s="70" customFormat="1" x14ac:dyDescent="0.2">
      <c r="A18" s="76"/>
      <c r="B18" s="77" t="s">
        <v>38</v>
      </c>
      <c r="C18" s="78"/>
      <c r="D18" s="78"/>
      <c r="E18" s="80"/>
      <c r="F18" s="80"/>
    </row>
    <row r="19" spans="1:6" s="70" customFormat="1" ht="14.25" x14ac:dyDescent="0.2">
      <c r="A19" s="55"/>
      <c r="B19" s="39" t="s">
        <v>50</v>
      </c>
      <c r="C19" s="45">
        <v>8</v>
      </c>
      <c r="D19" s="22" t="s">
        <v>1</v>
      </c>
      <c r="E19" s="44"/>
      <c r="F19" s="36">
        <f t="shared" ref="F19" si="1">C19*E19</f>
        <v>0</v>
      </c>
    </row>
    <row r="20" spans="1:6" s="70" customFormat="1" x14ac:dyDescent="0.2">
      <c r="A20" s="56"/>
      <c r="B20" s="51"/>
      <c r="C20" s="46"/>
      <c r="D20" s="47"/>
      <c r="E20" s="48"/>
      <c r="F20" s="48"/>
    </row>
    <row r="21" spans="1:6" s="70" customFormat="1" x14ac:dyDescent="0.2">
      <c r="A21" s="54"/>
      <c r="B21" s="50"/>
      <c r="C21" s="33"/>
      <c r="D21" s="34"/>
      <c r="E21" s="35"/>
      <c r="F21" s="33"/>
    </row>
    <row r="22" spans="1:6" s="70" customFormat="1" x14ac:dyDescent="0.2">
      <c r="A22" s="55">
        <f>COUNT($A$6:A21)+1</f>
        <v>3</v>
      </c>
      <c r="B22" s="38" t="s">
        <v>113</v>
      </c>
      <c r="C22" s="37"/>
      <c r="D22" s="22"/>
      <c r="E22" s="36"/>
      <c r="F22" s="36"/>
    </row>
    <row r="23" spans="1:6" s="70" customFormat="1" ht="38.25" x14ac:dyDescent="0.2">
      <c r="A23" s="55"/>
      <c r="B23" s="64" t="s">
        <v>114</v>
      </c>
      <c r="C23" s="37"/>
      <c r="D23" s="22"/>
      <c r="E23" s="36"/>
      <c r="F23" s="36"/>
    </row>
    <row r="24" spans="1:6" s="70" customFormat="1" ht="63.75" x14ac:dyDescent="0.2">
      <c r="A24" s="55"/>
      <c r="B24" s="58" t="s">
        <v>102</v>
      </c>
      <c r="C24" s="37"/>
      <c r="D24" s="22"/>
      <c r="E24" s="36"/>
      <c r="F24" s="36"/>
    </row>
    <row r="25" spans="1:6" s="70" customFormat="1" x14ac:dyDescent="0.2">
      <c r="A25" s="82"/>
      <c r="B25" s="77" t="s">
        <v>45</v>
      </c>
      <c r="C25" s="78"/>
      <c r="D25" s="78"/>
      <c r="E25" s="80"/>
      <c r="F25" s="80"/>
    </row>
    <row r="26" spans="1:6" s="70" customFormat="1" x14ac:dyDescent="0.2">
      <c r="A26" s="76"/>
      <c r="B26" s="81" t="s">
        <v>39</v>
      </c>
      <c r="C26" s="78"/>
      <c r="D26" s="78"/>
      <c r="E26" s="80"/>
      <c r="F26" s="80"/>
    </row>
    <row r="27" spans="1:6" s="70" customFormat="1" x14ac:dyDescent="0.2">
      <c r="A27" s="83"/>
      <c r="B27" s="77" t="s">
        <v>38</v>
      </c>
      <c r="C27" s="78"/>
      <c r="D27" s="78"/>
      <c r="E27" s="80"/>
      <c r="F27" s="80"/>
    </row>
    <row r="28" spans="1:6" s="70" customFormat="1" x14ac:dyDescent="0.2">
      <c r="A28" s="55"/>
      <c r="B28" s="39" t="s">
        <v>101</v>
      </c>
      <c r="C28" s="45">
        <v>2</v>
      </c>
      <c r="D28" s="22" t="s">
        <v>1</v>
      </c>
      <c r="E28" s="44"/>
      <c r="F28" s="36">
        <f t="shared" ref="F28" si="2">C28*E28</f>
        <v>0</v>
      </c>
    </row>
    <row r="29" spans="1:6" s="70" customFormat="1" x14ac:dyDescent="0.2">
      <c r="A29" s="56"/>
      <c r="B29" s="51"/>
      <c r="C29" s="46"/>
      <c r="D29" s="47"/>
      <c r="E29" s="48"/>
      <c r="F29" s="48"/>
    </row>
    <row r="30" spans="1:6" s="70" customFormat="1" x14ac:dyDescent="0.2">
      <c r="A30" s="54"/>
      <c r="B30" s="50"/>
      <c r="C30" s="33"/>
      <c r="D30" s="34"/>
      <c r="E30" s="35"/>
      <c r="F30" s="33"/>
    </row>
    <row r="31" spans="1:6" s="70" customFormat="1" x14ac:dyDescent="0.2">
      <c r="A31" s="55">
        <f>COUNT($A$6:A30)+1</f>
        <v>4</v>
      </c>
      <c r="B31" s="38" t="s">
        <v>41</v>
      </c>
      <c r="C31" s="37"/>
      <c r="D31" s="22"/>
      <c r="E31" s="36"/>
      <c r="F31" s="36"/>
    </row>
    <row r="32" spans="1:6" s="70" customFormat="1" ht="51" x14ac:dyDescent="0.2">
      <c r="A32" s="55"/>
      <c r="B32" s="58" t="s">
        <v>95</v>
      </c>
      <c r="C32" s="37"/>
      <c r="D32" s="22"/>
      <c r="E32" s="36"/>
      <c r="F32" s="36"/>
    </row>
    <row r="33" spans="1:6" s="70" customFormat="1" x14ac:dyDescent="0.2">
      <c r="A33" s="83"/>
      <c r="B33" s="77" t="s">
        <v>38</v>
      </c>
      <c r="C33" s="78"/>
      <c r="D33" s="78"/>
      <c r="E33" s="80"/>
      <c r="F33" s="80"/>
    </row>
    <row r="34" spans="1:6" s="70" customFormat="1" x14ac:dyDescent="0.2">
      <c r="A34" s="55"/>
      <c r="B34" s="39" t="s">
        <v>52</v>
      </c>
      <c r="C34" s="45">
        <v>2</v>
      </c>
      <c r="D34" s="22" t="s">
        <v>1</v>
      </c>
      <c r="E34" s="44"/>
      <c r="F34" s="36">
        <f t="shared" ref="F34" si="3">C34*E34</f>
        <v>0</v>
      </c>
    </row>
    <row r="35" spans="1:6" s="70" customFormat="1" x14ac:dyDescent="0.2">
      <c r="A35" s="56"/>
      <c r="B35" s="51"/>
      <c r="C35" s="46"/>
      <c r="D35" s="47"/>
      <c r="E35" s="48"/>
      <c r="F35" s="48"/>
    </row>
    <row r="36" spans="1:6" s="70" customFormat="1" x14ac:dyDescent="0.2">
      <c r="A36" s="54"/>
      <c r="B36" s="50"/>
      <c r="C36" s="33"/>
      <c r="D36" s="34"/>
      <c r="E36" s="35"/>
      <c r="F36" s="33"/>
    </row>
    <row r="37" spans="1:6" s="70" customFormat="1" x14ac:dyDescent="0.2">
      <c r="A37" s="55">
        <f>COUNT($A$6:A36)+1</f>
        <v>5</v>
      </c>
      <c r="B37" s="38" t="s">
        <v>42</v>
      </c>
      <c r="C37" s="37"/>
      <c r="D37" s="22"/>
      <c r="E37" s="36"/>
      <c r="F37" s="36"/>
    </row>
    <row r="38" spans="1:6" s="70" customFormat="1" ht="51" x14ac:dyDescent="0.2">
      <c r="A38" s="55"/>
      <c r="B38" s="58" t="s">
        <v>53</v>
      </c>
      <c r="C38" s="37"/>
      <c r="D38" s="22"/>
      <c r="E38" s="36"/>
      <c r="F38" s="36"/>
    </row>
    <row r="39" spans="1:6" s="70" customFormat="1" x14ac:dyDescent="0.2">
      <c r="A39" s="83"/>
      <c r="B39" s="77" t="s">
        <v>38</v>
      </c>
      <c r="C39" s="78"/>
      <c r="D39" s="78"/>
      <c r="E39" s="80"/>
      <c r="F39" s="80"/>
    </row>
    <row r="40" spans="1:6" s="70" customFormat="1" x14ac:dyDescent="0.2">
      <c r="A40" s="55"/>
      <c r="B40" s="39" t="s">
        <v>55</v>
      </c>
      <c r="C40" s="45">
        <v>2</v>
      </c>
      <c r="D40" s="22" t="s">
        <v>1</v>
      </c>
      <c r="E40" s="44"/>
      <c r="F40" s="36">
        <f t="shared" ref="F40" si="4">C40*E40</f>
        <v>0</v>
      </c>
    </row>
    <row r="41" spans="1:6" s="70" customFormat="1" x14ac:dyDescent="0.2">
      <c r="A41" s="56"/>
      <c r="B41" s="51"/>
      <c r="C41" s="46"/>
      <c r="D41" s="47"/>
      <c r="E41" s="48"/>
      <c r="F41" s="48"/>
    </row>
    <row r="42" spans="1:6" s="70" customFormat="1" x14ac:dyDescent="0.2">
      <c r="A42" s="54"/>
      <c r="B42" s="50"/>
      <c r="C42" s="33"/>
      <c r="D42" s="34"/>
      <c r="E42" s="35"/>
      <c r="F42" s="33"/>
    </row>
    <row r="43" spans="1:6" s="70" customFormat="1" x14ac:dyDescent="0.2">
      <c r="A43" s="55">
        <f>COUNT($A$6:A42)+1</f>
        <v>6</v>
      </c>
      <c r="B43" s="38" t="s">
        <v>43</v>
      </c>
      <c r="C43" s="37"/>
      <c r="D43" s="22"/>
      <c r="E43" s="36"/>
      <c r="F43" s="36"/>
    </row>
    <row r="44" spans="1:6" s="70" customFormat="1" ht="76.5" x14ac:dyDescent="0.2">
      <c r="A44" s="55"/>
      <c r="B44" s="58" t="s">
        <v>56</v>
      </c>
      <c r="C44" s="37"/>
      <c r="D44" s="22"/>
      <c r="E44" s="36"/>
      <c r="F44" s="36"/>
    </row>
    <row r="45" spans="1:6" s="70" customFormat="1" x14ac:dyDescent="0.2">
      <c r="A45" s="83"/>
      <c r="B45" s="77" t="s">
        <v>38</v>
      </c>
      <c r="C45" s="78"/>
      <c r="D45" s="78"/>
      <c r="E45" s="80"/>
      <c r="F45" s="80"/>
    </row>
    <row r="46" spans="1:6" s="70" customFormat="1" x14ac:dyDescent="0.2">
      <c r="A46" s="55"/>
      <c r="B46" s="39" t="s">
        <v>52</v>
      </c>
      <c r="C46" s="45">
        <v>46</v>
      </c>
      <c r="D46" s="22" t="s">
        <v>1</v>
      </c>
      <c r="E46" s="44"/>
      <c r="F46" s="36">
        <f t="shared" ref="F46" si="5">C46*E46</f>
        <v>0</v>
      </c>
    </row>
    <row r="47" spans="1:6" s="70" customFormat="1" x14ac:dyDescent="0.2">
      <c r="A47" s="56"/>
      <c r="B47" s="51"/>
      <c r="C47" s="46"/>
      <c r="D47" s="47"/>
      <c r="E47" s="48"/>
      <c r="F47" s="48"/>
    </row>
    <row r="48" spans="1:6" s="70" customFormat="1" x14ac:dyDescent="0.2">
      <c r="A48" s="54"/>
      <c r="B48" s="50"/>
      <c r="C48" s="33"/>
      <c r="D48" s="34"/>
      <c r="E48" s="35"/>
      <c r="F48" s="33"/>
    </row>
    <row r="49" spans="1:6" s="70" customFormat="1" x14ac:dyDescent="0.2">
      <c r="A49" s="55">
        <f>COUNT($A$6:A48)+1</f>
        <v>7</v>
      </c>
      <c r="B49" s="38" t="s">
        <v>57</v>
      </c>
      <c r="C49" s="37"/>
      <c r="D49" s="22"/>
      <c r="E49" s="36"/>
      <c r="F49" s="36"/>
    </row>
    <row r="50" spans="1:6" s="70" customFormat="1" ht="38.25" x14ac:dyDescent="0.2">
      <c r="A50" s="55"/>
      <c r="B50" s="58" t="s">
        <v>58</v>
      </c>
      <c r="C50" s="37"/>
      <c r="D50" s="22"/>
      <c r="E50" s="36"/>
      <c r="F50" s="36"/>
    </row>
    <row r="51" spans="1:6" s="70" customFormat="1" x14ac:dyDescent="0.2">
      <c r="A51" s="83"/>
      <c r="B51" s="77" t="s">
        <v>38</v>
      </c>
      <c r="C51" s="78"/>
      <c r="D51" s="78"/>
      <c r="E51" s="80"/>
      <c r="F51" s="80"/>
    </row>
    <row r="52" spans="1:6" s="70" customFormat="1" ht="14.25" x14ac:dyDescent="0.2">
      <c r="A52" s="55"/>
      <c r="B52" s="39" t="s">
        <v>59</v>
      </c>
      <c r="C52" s="45">
        <v>105</v>
      </c>
      <c r="D52" s="22" t="s">
        <v>14</v>
      </c>
      <c r="E52" s="44"/>
      <c r="F52" s="36">
        <f>C52*E52</f>
        <v>0</v>
      </c>
    </row>
    <row r="53" spans="1:6" s="70" customFormat="1" x14ac:dyDescent="0.2">
      <c r="A53" s="56"/>
      <c r="B53" s="51"/>
      <c r="C53" s="46"/>
      <c r="D53" s="47"/>
      <c r="E53" s="48"/>
      <c r="F53" s="48"/>
    </row>
    <row r="54" spans="1:6" s="84" customFormat="1" x14ac:dyDescent="0.2">
      <c r="A54" s="54"/>
      <c r="B54" s="50"/>
      <c r="C54" s="33"/>
      <c r="D54" s="34"/>
      <c r="E54" s="35"/>
      <c r="F54" s="33"/>
    </row>
    <row r="55" spans="1:6" s="70" customFormat="1" x14ac:dyDescent="0.2">
      <c r="A55" s="55">
        <f>COUNT($A$5:A54)+1</f>
        <v>8</v>
      </c>
      <c r="B55" s="38" t="s">
        <v>63</v>
      </c>
      <c r="C55" s="37"/>
      <c r="D55" s="22"/>
      <c r="E55" s="36"/>
      <c r="F55" s="36"/>
    </row>
    <row r="56" spans="1:6" s="70" customFormat="1" ht="25.5" x14ac:dyDescent="0.2">
      <c r="A56" s="55"/>
      <c r="B56" s="58" t="s">
        <v>64</v>
      </c>
      <c r="C56" s="37"/>
      <c r="D56" s="22"/>
      <c r="E56" s="36"/>
      <c r="F56" s="36"/>
    </row>
    <row r="57" spans="1:6" s="70" customFormat="1" x14ac:dyDescent="0.2">
      <c r="A57" s="55"/>
      <c r="B57" s="39" t="s">
        <v>40</v>
      </c>
      <c r="C57" s="45">
        <v>1</v>
      </c>
      <c r="D57" s="22" t="s">
        <v>1</v>
      </c>
      <c r="E57" s="44"/>
      <c r="F57" s="36">
        <f>C57*E57</f>
        <v>0</v>
      </c>
    </row>
    <row r="58" spans="1:6" s="70" customFormat="1" x14ac:dyDescent="0.2">
      <c r="A58" s="56"/>
      <c r="B58" s="51"/>
      <c r="C58" s="46"/>
      <c r="D58" s="47"/>
      <c r="E58" s="48"/>
      <c r="F58" s="48"/>
    </row>
    <row r="59" spans="1:6" s="70" customFormat="1" x14ac:dyDescent="0.2">
      <c r="A59" s="54"/>
      <c r="B59" s="50"/>
      <c r="C59" s="33"/>
      <c r="D59" s="34"/>
      <c r="E59" s="35"/>
      <c r="F59" s="33"/>
    </row>
    <row r="60" spans="1:6" s="70" customFormat="1" x14ac:dyDescent="0.2">
      <c r="A60" s="55">
        <f>COUNT($A$6:A59)+1</f>
        <v>9</v>
      </c>
      <c r="B60" s="38" t="s">
        <v>65</v>
      </c>
      <c r="C60" s="37"/>
      <c r="D60" s="22"/>
      <c r="E60" s="36"/>
      <c r="F60" s="36"/>
    </row>
    <row r="61" spans="1:6" s="70" customFormat="1" ht="76.5" x14ac:dyDescent="0.2">
      <c r="A61" s="55"/>
      <c r="B61" s="58" t="s">
        <v>66</v>
      </c>
      <c r="C61" s="37"/>
      <c r="D61" s="22"/>
      <c r="E61" s="36"/>
      <c r="F61" s="36"/>
    </row>
    <row r="62" spans="1:6" s="70" customFormat="1" x14ac:dyDescent="0.2">
      <c r="A62" s="55"/>
      <c r="B62" s="39"/>
      <c r="C62" s="45">
        <v>1</v>
      </c>
      <c r="D62" s="22" t="s">
        <v>1</v>
      </c>
      <c r="E62" s="44"/>
      <c r="F62" s="36">
        <f>C62*E62</f>
        <v>0</v>
      </c>
    </row>
    <row r="63" spans="1:6" s="70" customFormat="1" x14ac:dyDescent="0.2">
      <c r="A63" s="56"/>
      <c r="B63" s="51"/>
      <c r="C63" s="46"/>
      <c r="D63" s="47"/>
      <c r="E63" s="48"/>
      <c r="F63" s="48"/>
    </row>
    <row r="64" spans="1:6" s="70" customFormat="1" x14ac:dyDescent="0.2">
      <c r="A64" s="55"/>
      <c r="B64" s="39"/>
      <c r="C64" s="45"/>
      <c r="D64" s="22"/>
      <c r="E64" s="36"/>
      <c r="F64" s="36"/>
    </row>
    <row r="65" spans="1:6" s="89" customFormat="1" x14ac:dyDescent="0.2">
      <c r="A65" s="55">
        <f>COUNT($A$6:A64)+1</f>
        <v>10</v>
      </c>
      <c r="B65" s="85" t="s">
        <v>99</v>
      </c>
      <c r="C65" s="86"/>
      <c r="D65" s="87"/>
      <c r="E65" s="88"/>
      <c r="F65" s="88"/>
    </row>
    <row r="66" spans="1:6" s="89" customFormat="1" ht="63.75" x14ac:dyDescent="0.2">
      <c r="B66" s="90" t="s">
        <v>104</v>
      </c>
      <c r="C66" s="91"/>
    </row>
    <row r="67" spans="1:6" s="89" customFormat="1" x14ac:dyDescent="0.2">
      <c r="B67" s="90"/>
      <c r="C67" s="63">
        <v>1</v>
      </c>
      <c r="D67" s="87" t="s">
        <v>25</v>
      </c>
      <c r="E67" s="44"/>
      <c r="F67" s="88">
        <f>C67*E67</f>
        <v>0</v>
      </c>
    </row>
    <row r="68" spans="1:6" s="70" customFormat="1" x14ac:dyDescent="0.2">
      <c r="A68" s="55"/>
      <c r="B68" s="39"/>
      <c r="C68" s="45"/>
      <c r="D68" s="22"/>
      <c r="E68" s="36"/>
      <c r="F68" s="36"/>
    </row>
    <row r="69" spans="1:6" s="70" customFormat="1" x14ac:dyDescent="0.2">
      <c r="A69" s="54"/>
      <c r="B69" s="50"/>
      <c r="C69" s="33"/>
      <c r="D69" s="34"/>
      <c r="E69" s="35"/>
      <c r="F69" s="33"/>
    </row>
    <row r="70" spans="1:6" s="70" customFormat="1" x14ac:dyDescent="0.2">
      <c r="A70" s="55">
        <f>COUNT($A$6:A69)+1</f>
        <v>11</v>
      </c>
      <c r="B70" s="38" t="s">
        <v>71</v>
      </c>
      <c r="C70" s="37"/>
      <c r="D70" s="22"/>
      <c r="E70" s="36"/>
      <c r="F70" s="36"/>
    </row>
    <row r="71" spans="1:6" s="70" customFormat="1" ht="51" x14ac:dyDescent="0.2">
      <c r="A71" s="55"/>
      <c r="B71" s="39" t="s">
        <v>72</v>
      </c>
      <c r="C71" s="45"/>
      <c r="D71" s="22"/>
      <c r="E71" s="36"/>
      <c r="F71" s="36"/>
    </row>
    <row r="72" spans="1:6" s="70" customFormat="1" x14ac:dyDescent="0.2">
      <c r="A72" s="76"/>
      <c r="B72" s="85" t="s">
        <v>73</v>
      </c>
      <c r="C72" s="92"/>
      <c r="D72" s="93"/>
      <c r="E72" s="94"/>
      <c r="F72" s="88"/>
    </row>
    <row r="73" spans="1:6" s="70" customFormat="1" x14ac:dyDescent="0.2">
      <c r="A73" s="55"/>
      <c r="B73" s="39" t="s">
        <v>74</v>
      </c>
      <c r="C73" s="45">
        <v>4</v>
      </c>
      <c r="D73" s="22" t="s">
        <v>1</v>
      </c>
      <c r="E73" s="44"/>
      <c r="F73" s="36">
        <f>C73*E73</f>
        <v>0</v>
      </c>
    </row>
    <row r="74" spans="1:6" s="70" customFormat="1" x14ac:dyDescent="0.2">
      <c r="A74" s="56"/>
      <c r="B74" s="51"/>
      <c r="C74" s="46"/>
      <c r="D74" s="47"/>
      <c r="E74" s="48"/>
      <c r="F74" s="48"/>
    </row>
    <row r="75" spans="1:6" s="70" customFormat="1" x14ac:dyDescent="0.2">
      <c r="A75" s="54"/>
      <c r="B75" s="50"/>
      <c r="C75" s="33"/>
      <c r="D75" s="34"/>
      <c r="E75" s="35"/>
      <c r="F75" s="33"/>
    </row>
    <row r="76" spans="1:6" s="70" customFormat="1" x14ac:dyDescent="0.2">
      <c r="A76" s="55">
        <f>COUNT($A$6:A75)+1</f>
        <v>12</v>
      </c>
      <c r="B76" s="38" t="s">
        <v>78</v>
      </c>
      <c r="C76" s="37"/>
      <c r="D76" s="22"/>
      <c r="E76" s="36"/>
      <c r="F76" s="36"/>
    </row>
    <row r="77" spans="1:6" s="70" customFormat="1" x14ac:dyDescent="0.2">
      <c r="A77" s="55"/>
      <c r="B77" s="39" t="s">
        <v>79</v>
      </c>
      <c r="C77" s="45"/>
    </row>
    <row r="78" spans="1:6" s="70" customFormat="1" x14ac:dyDescent="0.2">
      <c r="A78" s="55"/>
      <c r="B78" s="39"/>
      <c r="C78" s="45">
        <v>1</v>
      </c>
      <c r="D78" s="22" t="s">
        <v>1</v>
      </c>
      <c r="E78" s="44"/>
      <c r="F78" s="36">
        <f>C78*E78</f>
        <v>0</v>
      </c>
    </row>
    <row r="79" spans="1:6" s="70" customFormat="1" x14ac:dyDescent="0.2">
      <c r="A79" s="56"/>
      <c r="B79" s="51"/>
      <c r="C79" s="46"/>
      <c r="D79" s="47"/>
      <c r="E79" s="48"/>
      <c r="F79" s="48"/>
    </row>
    <row r="80" spans="1:6" s="70" customFormat="1" x14ac:dyDescent="0.2">
      <c r="A80" s="54"/>
      <c r="B80" s="50"/>
      <c r="C80" s="33"/>
      <c r="D80" s="34"/>
      <c r="E80" s="35"/>
      <c r="F80" s="33"/>
    </row>
    <row r="81" spans="1:6" s="70" customFormat="1" x14ac:dyDescent="0.2">
      <c r="A81" s="55">
        <f>COUNT($A$6:A80)+1</f>
        <v>13</v>
      </c>
      <c r="B81" s="38" t="s">
        <v>80</v>
      </c>
      <c r="C81" s="37"/>
      <c r="D81" s="22"/>
      <c r="E81" s="36"/>
      <c r="F81" s="36"/>
    </row>
    <row r="82" spans="1:6" s="70" customFormat="1" x14ac:dyDescent="0.2">
      <c r="A82" s="55"/>
      <c r="B82" s="39" t="s">
        <v>81</v>
      </c>
      <c r="C82" s="45"/>
      <c r="D82" s="22"/>
      <c r="E82" s="36"/>
      <c r="F82" s="36"/>
    </row>
    <row r="83" spans="1:6" s="70" customFormat="1" x14ac:dyDescent="0.2">
      <c r="A83" s="76"/>
      <c r="B83" s="81"/>
      <c r="C83" s="78">
        <v>1</v>
      </c>
      <c r="D83" s="22" t="s">
        <v>1</v>
      </c>
      <c r="E83" s="44"/>
      <c r="F83" s="36">
        <f>C83*E83</f>
        <v>0</v>
      </c>
    </row>
    <row r="84" spans="1:6" s="70" customFormat="1" x14ac:dyDescent="0.2">
      <c r="A84" s="56"/>
      <c r="B84" s="51"/>
      <c r="C84" s="46"/>
      <c r="D84" s="47"/>
      <c r="E84" s="48"/>
      <c r="F84" s="48"/>
    </row>
    <row r="85" spans="1:6" s="70" customFormat="1" x14ac:dyDescent="0.2">
      <c r="A85" s="54"/>
      <c r="B85" s="50"/>
      <c r="C85" s="33"/>
      <c r="D85" s="34"/>
      <c r="E85" s="35"/>
      <c r="F85" s="33"/>
    </row>
    <row r="86" spans="1:6" s="70" customFormat="1" x14ac:dyDescent="0.2">
      <c r="A86" s="55">
        <f>COUNT($A$6:A85)+1</f>
        <v>14</v>
      </c>
      <c r="B86" s="38" t="s">
        <v>82</v>
      </c>
      <c r="C86" s="37"/>
      <c r="D86" s="22"/>
      <c r="E86" s="36"/>
      <c r="F86" s="36"/>
    </row>
    <row r="87" spans="1:6" s="70" customFormat="1" x14ac:dyDescent="0.2">
      <c r="A87" s="55"/>
      <c r="B87" s="39" t="s">
        <v>96</v>
      </c>
      <c r="C87" s="45"/>
      <c r="D87" s="22"/>
      <c r="E87" s="36"/>
      <c r="F87" s="36"/>
    </row>
    <row r="88" spans="1:6" s="70" customFormat="1" x14ac:dyDescent="0.2">
      <c r="A88" s="55"/>
      <c r="B88" s="39" t="s">
        <v>76</v>
      </c>
      <c r="C88" s="45">
        <v>16</v>
      </c>
      <c r="D88" s="22" t="s">
        <v>1</v>
      </c>
      <c r="E88" s="44"/>
      <c r="F88" s="36">
        <f t="shared" ref="F88" si="6">C88*E88</f>
        <v>0</v>
      </c>
    </row>
    <row r="89" spans="1:6" s="70" customFormat="1" x14ac:dyDescent="0.2">
      <c r="A89" s="56"/>
      <c r="B89" s="51"/>
      <c r="C89" s="46"/>
      <c r="D89" s="47"/>
      <c r="E89" s="48"/>
      <c r="F89" s="48"/>
    </row>
    <row r="90" spans="1:6" s="70" customFormat="1" x14ac:dyDescent="0.2">
      <c r="A90" s="54"/>
      <c r="B90" s="50"/>
      <c r="C90" s="33"/>
      <c r="D90" s="34"/>
      <c r="E90" s="35"/>
      <c r="F90" s="33"/>
    </row>
    <row r="91" spans="1:6" s="70" customFormat="1" x14ac:dyDescent="0.2">
      <c r="A91" s="55">
        <f>COUNT($A$6:A90)+1</f>
        <v>15</v>
      </c>
      <c r="B91" s="38" t="s">
        <v>16</v>
      </c>
      <c r="C91" s="37"/>
      <c r="D91" s="22"/>
      <c r="E91" s="36"/>
      <c r="F91" s="36"/>
    </row>
    <row r="92" spans="1:6" s="70" customFormat="1" ht="38.25" x14ac:dyDescent="0.2">
      <c r="A92" s="55"/>
      <c r="B92" s="39" t="s">
        <v>89</v>
      </c>
      <c r="C92" s="45"/>
      <c r="D92" s="22"/>
      <c r="E92" s="36"/>
      <c r="F92" s="36"/>
    </row>
    <row r="93" spans="1:6" s="70" customFormat="1" x14ac:dyDescent="0.2">
      <c r="B93" s="90"/>
      <c r="C93" s="78"/>
      <c r="D93" s="95">
        <v>0.1</v>
      </c>
      <c r="E93" s="80"/>
      <c r="F93" s="94">
        <f>SUM(F6:F89)*D93</f>
        <v>0</v>
      </c>
    </row>
    <row r="94" spans="1:6" s="70" customFormat="1" x14ac:dyDescent="0.2">
      <c r="A94" s="96"/>
      <c r="B94" s="97"/>
      <c r="C94" s="98"/>
      <c r="D94" s="99"/>
      <c r="E94" s="100"/>
      <c r="F94" s="100"/>
    </row>
    <row r="95" spans="1:6" s="70" customFormat="1" x14ac:dyDescent="0.2">
      <c r="A95" s="40"/>
      <c r="B95" s="52" t="s">
        <v>90</v>
      </c>
      <c r="C95" s="41"/>
      <c r="D95" s="42"/>
      <c r="E95" s="43" t="s">
        <v>13</v>
      </c>
      <c r="F95" s="43">
        <f>SUM(F6:F94)</f>
        <v>0</v>
      </c>
    </row>
  </sheetData>
  <sheetProtection algorithmName="SHA-512" hashValue="i7BzrJm/HfBH6GLV3eb0Lym5r/J1peyfuatXKy/PnmFL+rdfbYcR/YtBjikBYn0SgpAFxoE/8AQAHHPAOI47iw==" saltValue="RbmqErhUC6SVrzfCxOx0X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3" manualBreakCount="3">
    <brk id="20" max="5" man="1"/>
    <brk id="53" max="5" man="1"/>
    <brk id="8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64" zoomScaleNormal="100" zoomScaleSheetLayoutView="100" workbookViewId="0">
      <selection activeCell="B85" sqref="B85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6.5703125" style="31" customWidth="1"/>
    <col min="4" max="4" width="4.7109375" style="32" customWidth="1"/>
    <col min="5" max="5" width="9.28515625" style="30" customWidth="1"/>
    <col min="6" max="6" width="10.2851562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93</v>
      </c>
      <c r="B3" s="385" t="s">
        <v>173</v>
      </c>
      <c r="C3" s="386"/>
      <c r="D3" s="29"/>
    </row>
    <row r="4" spans="1:6" x14ac:dyDescent="0.2">
      <c r="A4" s="27"/>
      <c r="B4" s="49"/>
      <c r="C4" s="28"/>
      <c r="D4" s="29"/>
    </row>
    <row r="5" spans="1:6" ht="76.5" x14ac:dyDescent="0.2">
      <c r="A5" s="66" t="s">
        <v>0</v>
      </c>
      <c r="B5" s="67" t="s">
        <v>8</v>
      </c>
      <c r="C5" s="68" t="s">
        <v>6</v>
      </c>
      <c r="D5" s="68" t="s">
        <v>7</v>
      </c>
      <c r="E5" s="69" t="s">
        <v>10</v>
      </c>
      <c r="F5" s="69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COUNT($A$5:A6)+1</f>
        <v>1</v>
      </c>
      <c r="B7" s="38" t="s">
        <v>67</v>
      </c>
      <c r="C7" s="37"/>
      <c r="D7" s="22"/>
      <c r="E7" s="36"/>
      <c r="F7" s="36"/>
    </row>
    <row r="8" spans="1:6" s="70" customFormat="1" ht="51" x14ac:dyDescent="0.2">
      <c r="A8" s="55"/>
      <c r="B8" s="58" t="s">
        <v>125</v>
      </c>
      <c r="C8" s="37"/>
      <c r="D8" s="22"/>
      <c r="E8" s="36"/>
      <c r="F8" s="36"/>
    </row>
    <row r="9" spans="1:6" s="70" customFormat="1" ht="14.25" x14ac:dyDescent="0.2">
      <c r="A9" s="55"/>
      <c r="B9" s="39" t="s">
        <v>126</v>
      </c>
      <c r="C9" s="45">
        <v>4</v>
      </c>
      <c r="D9" s="22" t="s">
        <v>14</v>
      </c>
      <c r="E9" s="44"/>
      <c r="F9" s="36">
        <f t="shared" ref="F9:F11" si="0">C9*E9</f>
        <v>0</v>
      </c>
    </row>
    <row r="10" spans="1:6" s="70" customFormat="1" ht="14.25" x14ac:dyDescent="0.2">
      <c r="A10" s="55"/>
      <c r="B10" s="39" t="s">
        <v>68</v>
      </c>
      <c r="C10" s="45">
        <v>5</v>
      </c>
      <c r="D10" s="22" t="s">
        <v>14</v>
      </c>
      <c r="E10" s="44"/>
      <c r="F10" s="36">
        <f t="shared" si="0"/>
        <v>0</v>
      </c>
    </row>
    <row r="11" spans="1:6" s="70" customFormat="1" ht="14.25" x14ac:dyDescent="0.2">
      <c r="A11" s="55"/>
      <c r="B11" s="39" t="s">
        <v>127</v>
      </c>
      <c r="C11" s="45">
        <v>15</v>
      </c>
      <c r="D11" s="22" t="s">
        <v>14</v>
      </c>
      <c r="E11" s="44"/>
      <c r="F11" s="36">
        <f t="shared" si="0"/>
        <v>0</v>
      </c>
    </row>
    <row r="12" spans="1:6" s="70" customFormat="1" ht="14.25" x14ac:dyDescent="0.2">
      <c r="A12" s="55"/>
      <c r="B12" s="39" t="s">
        <v>128</v>
      </c>
      <c r="C12" s="45">
        <v>17</v>
      </c>
      <c r="D12" s="22" t="s">
        <v>14</v>
      </c>
      <c r="E12" s="44"/>
      <c r="F12" s="36">
        <f>C12*E12</f>
        <v>0</v>
      </c>
    </row>
    <row r="13" spans="1:6" s="70" customFormat="1" x14ac:dyDescent="0.2">
      <c r="A13" s="56"/>
      <c r="B13" s="51"/>
      <c r="C13" s="46"/>
      <c r="D13" s="47"/>
      <c r="E13" s="48"/>
      <c r="F13" s="48"/>
    </row>
    <row r="14" spans="1:6" s="70" customFormat="1" x14ac:dyDescent="0.2">
      <c r="A14" s="54"/>
      <c r="B14" s="50"/>
      <c r="C14" s="33"/>
      <c r="D14" s="34"/>
      <c r="E14" s="35"/>
      <c r="F14" s="33"/>
    </row>
    <row r="15" spans="1:6" s="70" customFormat="1" x14ac:dyDescent="0.2">
      <c r="A15" s="55">
        <f>COUNT($A$5:A14)+1</f>
        <v>2</v>
      </c>
      <c r="B15" s="38" t="s">
        <v>129</v>
      </c>
      <c r="C15" s="37"/>
      <c r="D15" s="22"/>
      <c r="E15" s="36"/>
      <c r="F15" s="36"/>
    </row>
    <row r="16" spans="1:6" s="70" customFormat="1" ht="38.25" x14ac:dyDescent="0.2">
      <c r="A16" s="55"/>
      <c r="B16" s="58" t="s">
        <v>70</v>
      </c>
      <c r="C16" s="37"/>
      <c r="D16" s="22"/>
      <c r="E16" s="36"/>
      <c r="F16" s="36"/>
    </row>
    <row r="17" spans="1:6" s="70" customFormat="1" ht="14.25" x14ac:dyDescent="0.2">
      <c r="A17" s="55"/>
      <c r="B17" s="39"/>
      <c r="C17" s="45">
        <v>14</v>
      </c>
      <c r="D17" s="22" t="s">
        <v>14</v>
      </c>
      <c r="E17" s="44"/>
      <c r="F17" s="36">
        <f>C17*E17</f>
        <v>0</v>
      </c>
    </row>
    <row r="18" spans="1:6" s="70" customFormat="1" x14ac:dyDescent="0.2">
      <c r="A18" s="56"/>
      <c r="B18" s="51"/>
      <c r="C18" s="46"/>
      <c r="D18" s="47"/>
      <c r="E18" s="48"/>
      <c r="F18" s="48"/>
    </row>
    <row r="19" spans="1:6" s="70" customFormat="1" x14ac:dyDescent="0.2">
      <c r="A19" s="54"/>
      <c r="B19" s="50"/>
      <c r="C19" s="33"/>
      <c r="D19" s="34"/>
      <c r="E19" s="35"/>
      <c r="F19" s="33"/>
    </row>
    <row r="20" spans="1:6" s="70" customFormat="1" x14ac:dyDescent="0.2">
      <c r="A20" s="55">
        <f>COUNT($A$5:A19)+1</f>
        <v>3</v>
      </c>
      <c r="B20" s="38" t="s">
        <v>130</v>
      </c>
      <c r="C20" s="37"/>
      <c r="D20" s="22"/>
      <c r="E20" s="36"/>
      <c r="F20" s="36"/>
    </row>
    <row r="21" spans="1:6" s="70" customFormat="1" ht="38.25" x14ac:dyDescent="0.2">
      <c r="A21" s="55"/>
      <c r="B21" s="58" t="s">
        <v>131</v>
      </c>
      <c r="C21" s="37"/>
      <c r="D21" s="22"/>
      <c r="E21" s="36"/>
      <c r="F21" s="36"/>
    </row>
    <row r="22" spans="1:6" s="70" customFormat="1" x14ac:dyDescent="0.2">
      <c r="A22" s="55"/>
      <c r="B22" s="39" t="s">
        <v>132</v>
      </c>
      <c r="C22" s="45">
        <v>5</v>
      </c>
      <c r="D22" s="22" t="s">
        <v>133</v>
      </c>
      <c r="E22" s="44"/>
      <c r="F22" s="36">
        <f t="shared" ref="F22:F24" si="1">C22*E22</f>
        <v>0</v>
      </c>
    </row>
    <row r="23" spans="1:6" s="70" customFormat="1" x14ac:dyDescent="0.2">
      <c r="A23" s="55"/>
      <c r="B23" s="39" t="s">
        <v>134</v>
      </c>
      <c r="C23" s="45">
        <v>5</v>
      </c>
      <c r="D23" s="22" t="s">
        <v>133</v>
      </c>
      <c r="E23" s="44"/>
      <c r="F23" s="36">
        <f t="shared" si="1"/>
        <v>0</v>
      </c>
    </row>
    <row r="24" spans="1:6" s="70" customFormat="1" x14ac:dyDescent="0.2">
      <c r="A24" s="55"/>
      <c r="B24" s="39" t="s">
        <v>135</v>
      </c>
      <c r="C24" s="45">
        <v>2</v>
      </c>
      <c r="D24" s="22" t="s">
        <v>133</v>
      </c>
      <c r="E24" s="44"/>
      <c r="F24" s="36">
        <f t="shared" si="1"/>
        <v>0</v>
      </c>
    </row>
    <row r="25" spans="1:6" s="70" customFormat="1" x14ac:dyDescent="0.2">
      <c r="A25" s="55"/>
      <c r="B25" s="39"/>
      <c r="C25" s="45"/>
      <c r="D25" s="22"/>
      <c r="E25" s="36"/>
      <c r="F25" s="36"/>
    </row>
    <row r="26" spans="1:6" s="70" customFormat="1" x14ac:dyDescent="0.2">
      <c r="A26" s="54"/>
      <c r="B26" s="50"/>
      <c r="C26" s="33"/>
      <c r="D26" s="34"/>
      <c r="E26" s="35"/>
      <c r="F26" s="33"/>
    </row>
    <row r="27" spans="1:6" s="70" customFormat="1" x14ac:dyDescent="0.2">
      <c r="A27" s="55">
        <f>COUNT($A$5:A26)+1</f>
        <v>4</v>
      </c>
      <c r="B27" s="38" t="s">
        <v>136</v>
      </c>
      <c r="C27" s="37"/>
      <c r="D27" s="22"/>
      <c r="E27" s="36"/>
      <c r="F27" s="36"/>
    </row>
    <row r="28" spans="1:6" s="70" customFormat="1" ht="218.25" customHeight="1" x14ac:dyDescent="0.2">
      <c r="A28" s="55"/>
      <c r="B28" s="39" t="s">
        <v>137</v>
      </c>
      <c r="C28" s="45"/>
      <c r="D28" s="22"/>
      <c r="E28" s="36"/>
      <c r="F28" s="36"/>
    </row>
    <row r="29" spans="1:6" s="70" customFormat="1" x14ac:dyDescent="0.2">
      <c r="A29" s="103"/>
      <c r="B29" s="104" t="s">
        <v>138</v>
      </c>
      <c r="C29" s="105"/>
      <c r="D29" s="106"/>
      <c r="E29" s="107"/>
      <c r="F29" s="107"/>
    </row>
    <row r="30" spans="1:6" s="70" customFormat="1" x14ac:dyDescent="0.2">
      <c r="A30" s="55"/>
      <c r="B30" s="39" t="s">
        <v>139</v>
      </c>
      <c r="C30" s="45">
        <v>1</v>
      </c>
      <c r="D30" s="22" t="s">
        <v>1</v>
      </c>
      <c r="E30" s="44"/>
      <c r="F30" s="36">
        <f t="shared" ref="F30:F31" si="2">C30*E30</f>
        <v>0</v>
      </c>
    </row>
    <row r="31" spans="1:6" s="70" customFormat="1" x14ac:dyDescent="0.2">
      <c r="A31" s="55"/>
      <c r="B31" s="39" t="s">
        <v>140</v>
      </c>
      <c r="C31" s="45">
        <v>1</v>
      </c>
      <c r="D31" s="22" t="s">
        <v>1</v>
      </c>
      <c r="E31" s="44"/>
      <c r="F31" s="36">
        <f t="shared" si="2"/>
        <v>0</v>
      </c>
    </row>
    <row r="32" spans="1:6" s="70" customFormat="1" x14ac:dyDescent="0.2">
      <c r="A32" s="56"/>
      <c r="B32" s="51"/>
      <c r="C32" s="46"/>
      <c r="D32" s="47"/>
      <c r="E32" s="48"/>
      <c r="F32" s="48"/>
    </row>
    <row r="33" spans="1:6" s="70" customFormat="1" x14ac:dyDescent="0.2">
      <c r="A33" s="55"/>
      <c r="B33" s="39"/>
      <c r="C33" s="45"/>
      <c r="D33" s="22"/>
      <c r="E33" s="36"/>
      <c r="F33" s="36"/>
    </row>
    <row r="34" spans="1:6" s="70" customFormat="1" x14ac:dyDescent="0.2">
      <c r="A34" s="55">
        <f>COUNT($A$6:A33)+1</f>
        <v>5</v>
      </c>
      <c r="B34" s="38" t="s">
        <v>141</v>
      </c>
      <c r="C34" s="37"/>
      <c r="D34" s="22"/>
      <c r="E34" s="36"/>
      <c r="F34" s="36"/>
    </row>
    <row r="35" spans="1:6" s="70" customFormat="1" ht="175.5" customHeight="1" x14ac:dyDescent="0.2">
      <c r="A35" s="55"/>
      <c r="B35" s="39" t="s">
        <v>142</v>
      </c>
      <c r="C35" s="45"/>
      <c r="D35" s="22"/>
      <c r="E35" s="36"/>
      <c r="F35" s="36"/>
    </row>
    <row r="36" spans="1:6" s="70" customFormat="1" x14ac:dyDescent="0.2">
      <c r="A36" s="55"/>
      <c r="B36" s="108" t="s">
        <v>73</v>
      </c>
      <c r="C36" s="45"/>
      <c r="D36" s="22"/>
      <c r="E36" s="36"/>
      <c r="F36" s="36"/>
    </row>
    <row r="37" spans="1:6" s="70" customFormat="1" x14ac:dyDescent="0.2">
      <c r="A37" s="109"/>
      <c r="B37" s="108" t="s">
        <v>138</v>
      </c>
      <c r="C37" s="110"/>
      <c r="D37" s="1"/>
      <c r="E37" s="94"/>
      <c r="F37" s="94"/>
    </row>
    <row r="38" spans="1:6" s="70" customFormat="1" x14ac:dyDescent="0.2">
      <c r="A38" s="55"/>
      <c r="B38" s="39" t="s">
        <v>143</v>
      </c>
      <c r="C38" s="45">
        <v>1</v>
      </c>
      <c r="D38" s="22" t="s">
        <v>1</v>
      </c>
      <c r="E38" s="44"/>
      <c r="F38" s="36">
        <f t="shared" ref="F38:F39" si="3">C38*E38</f>
        <v>0</v>
      </c>
    </row>
    <row r="39" spans="1:6" s="70" customFormat="1" x14ac:dyDescent="0.2">
      <c r="A39" s="55"/>
      <c r="B39" s="39" t="s">
        <v>144</v>
      </c>
      <c r="C39" s="45">
        <v>1</v>
      </c>
      <c r="D39" s="22" t="s">
        <v>1</v>
      </c>
      <c r="E39" s="44"/>
      <c r="F39" s="36">
        <f t="shared" si="3"/>
        <v>0</v>
      </c>
    </row>
    <row r="40" spans="1:6" s="70" customFormat="1" x14ac:dyDescent="0.2">
      <c r="A40" s="55"/>
      <c r="B40" s="39"/>
      <c r="C40" s="45"/>
      <c r="D40" s="22"/>
      <c r="E40" s="36"/>
      <c r="F40" s="36"/>
    </row>
    <row r="41" spans="1:6" s="70" customFormat="1" x14ac:dyDescent="0.2">
      <c r="A41" s="54"/>
      <c r="B41" s="50"/>
      <c r="C41" s="33"/>
      <c r="D41" s="34"/>
      <c r="E41" s="35"/>
      <c r="F41" s="33"/>
    </row>
    <row r="42" spans="1:6" s="70" customFormat="1" x14ac:dyDescent="0.2">
      <c r="A42" s="55">
        <f>COUNT($A$6:A41)+1</f>
        <v>6</v>
      </c>
      <c r="B42" s="38" t="s">
        <v>145</v>
      </c>
      <c r="C42" s="37"/>
      <c r="D42" s="22"/>
      <c r="E42" s="36"/>
      <c r="F42" s="36"/>
    </row>
    <row r="43" spans="1:6" s="70" customFormat="1" ht="38.25" x14ac:dyDescent="0.2">
      <c r="A43" s="55"/>
      <c r="B43" s="39" t="s">
        <v>146</v>
      </c>
      <c r="C43" s="45"/>
      <c r="D43" s="22"/>
      <c r="E43" s="36"/>
      <c r="F43" s="36"/>
    </row>
    <row r="44" spans="1:6" s="70" customFormat="1" x14ac:dyDescent="0.2">
      <c r="A44" s="76"/>
      <c r="B44" s="77" t="s">
        <v>38</v>
      </c>
      <c r="C44" s="78"/>
      <c r="D44" s="78"/>
      <c r="E44" s="80"/>
      <c r="F44" s="80"/>
    </row>
    <row r="45" spans="1:6" s="70" customFormat="1" ht="14.25" x14ac:dyDescent="0.2">
      <c r="A45" s="55"/>
      <c r="B45" s="39" t="s">
        <v>147</v>
      </c>
      <c r="C45" s="45">
        <v>8</v>
      </c>
      <c r="D45" s="22" t="s">
        <v>9</v>
      </c>
      <c r="E45" s="44"/>
      <c r="F45" s="36">
        <f t="shared" ref="F45:F47" si="4">C45*E45</f>
        <v>0</v>
      </c>
    </row>
    <row r="46" spans="1:6" s="70" customFormat="1" ht="14.25" x14ac:dyDescent="0.2">
      <c r="A46" s="55"/>
      <c r="B46" s="39" t="s">
        <v>148</v>
      </c>
      <c r="C46" s="45">
        <v>8</v>
      </c>
      <c r="D46" s="22" t="s">
        <v>9</v>
      </c>
      <c r="E46" s="44"/>
      <c r="F46" s="36">
        <f t="shared" si="4"/>
        <v>0</v>
      </c>
    </row>
    <row r="47" spans="1:6" s="70" customFormat="1" ht="14.25" x14ac:dyDescent="0.2">
      <c r="A47" s="55"/>
      <c r="B47" s="39" t="s">
        <v>75</v>
      </c>
      <c r="C47" s="45">
        <v>4</v>
      </c>
      <c r="D47" s="22" t="s">
        <v>9</v>
      </c>
      <c r="E47" s="44"/>
      <c r="F47" s="36">
        <f t="shared" si="4"/>
        <v>0</v>
      </c>
    </row>
    <row r="48" spans="1:6" s="70" customFormat="1" x14ac:dyDescent="0.2">
      <c r="A48" s="56"/>
      <c r="B48" s="51"/>
      <c r="C48" s="46"/>
      <c r="D48" s="47"/>
      <c r="E48" s="48"/>
      <c r="F48" s="48"/>
    </row>
    <row r="49" spans="1:6" s="70" customFormat="1" x14ac:dyDescent="0.2">
      <c r="A49" s="54"/>
      <c r="B49" s="50"/>
      <c r="C49" s="33"/>
      <c r="D49" s="34"/>
      <c r="E49" s="35"/>
      <c r="F49" s="33"/>
    </row>
    <row r="50" spans="1:6" s="70" customFormat="1" x14ac:dyDescent="0.2">
      <c r="A50" s="55">
        <f>COUNT($A$6:A49)+1</f>
        <v>7</v>
      </c>
      <c r="B50" s="38" t="s">
        <v>149</v>
      </c>
      <c r="C50" s="37"/>
      <c r="D50" s="22"/>
      <c r="E50" s="36"/>
      <c r="F50" s="36"/>
    </row>
    <row r="51" spans="1:6" s="70" customFormat="1" ht="38.25" x14ac:dyDescent="0.2">
      <c r="A51" s="55"/>
      <c r="B51" s="39" t="s">
        <v>150</v>
      </c>
      <c r="C51" s="45"/>
      <c r="D51" s="22"/>
      <c r="E51" s="36"/>
      <c r="F51" s="36"/>
    </row>
    <row r="52" spans="1:6" s="70" customFormat="1" x14ac:dyDescent="0.2">
      <c r="A52" s="111"/>
      <c r="B52" s="77" t="s">
        <v>40</v>
      </c>
      <c r="C52" s="78"/>
      <c r="D52" s="78"/>
      <c r="E52" s="80"/>
      <c r="F52" s="80"/>
    </row>
    <row r="53" spans="1:6" s="70" customFormat="1" x14ac:dyDescent="0.2">
      <c r="A53" s="55"/>
      <c r="B53" s="39" t="s">
        <v>151</v>
      </c>
      <c r="C53" s="45">
        <v>8</v>
      </c>
      <c r="D53" s="22" t="s">
        <v>1</v>
      </c>
      <c r="E53" s="44"/>
      <c r="F53" s="36">
        <f t="shared" ref="F53:F55" si="5">C53*E53</f>
        <v>0</v>
      </c>
    </row>
    <row r="54" spans="1:6" s="70" customFormat="1" x14ac:dyDescent="0.2">
      <c r="A54" s="55"/>
      <c r="B54" s="39" t="s">
        <v>152</v>
      </c>
      <c r="C54" s="45">
        <v>6</v>
      </c>
      <c r="D54" s="22" t="s">
        <v>1</v>
      </c>
      <c r="E54" s="44"/>
      <c r="F54" s="36">
        <f t="shared" si="5"/>
        <v>0</v>
      </c>
    </row>
    <row r="55" spans="1:6" s="70" customFormat="1" x14ac:dyDescent="0.2">
      <c r="A55" s="55"/>
      <c r="B55" s="39" t="s">
        <v>153</v>
      </c>
      <c r="C55" s="45">
        <v>4</v>
      </c>
      <c r="D55" s="22" t="s">
        <v>1</v>
      </c>
      <c r="E55" s="44"/>
      <c r="F55" s="36">
        <f t="shared" si="5"/>
        <v>0</v>
      </c>
    </row>
    <row r="56" spans="1:6" s="70" customFormat="1" x14ac:dyDescent="0.2">
      <c r="A56" s="56"/>
      <c r="B56" s="51"/>
      <c r="C56" s="46"/>
      <c r="D56" s="47"/>
      <c r="E56" s="48"/>
      <c r="F56" s="48"/>
    </row>
    <row r="57" spans="1:6" s="70" customFormat="1" x14ac:dyDescent="0.2">
      <c r="A57" s="54"/>
      <c r="B57" s="50"/>
      <c r="C57" s="33"/>
      <c r="D57" s="34"/>
      <c r="E57" s="35"/>
      <c r="F57" s="33"/>
    </row>
    <row r="58" spans="1:6" s="70" customFormat="1" x14ac:dyDescent="0.2">
      <c r="A58" s="55">
        <f>COUNT($A$6:A57)+1</f>
        <v>8</v>
      </c>
      <c r="B58" s="38" t="s">
        <v>154</v>
      </c>
      <c r="C58" s="37"/>
      <c r="D58" s="22"/>
      <c r="E58" s="36"/>
      <c r="F58" s="36"/>
    </row>
    <row r="59" spans="1:6" s="70" customFormat="1" ht="25.5" x14ac:dyDescent="0.2">
      <c r="A59" s="55"/>
      <c r="B59" s="39" t="s">
        <v>155</v>
      </c>
      <c r="C59" s="45"/>
      <c r="D59" s="22"/>
      <c r="E59" s="36"/>
      <c r="F59" s="36"/>
    </row>
    <row r="60" spans="1:6" s="70" customFormat="1" x14ac:dyDescent="0.2">
      <c r="A60" s="111"/>
      <c r="B60" s="112" t="s">
        <v>156</v>
      </c>
      <c r="C60" s="78"/>
      <c r="D60" s="78"/>
      <c r="E60" s="80"/>
      <c r="F60" s="80"/>
    </row>
    <row r="61" spans="1:6" s="70" customFormat="1" x14ac:dyDescent="0.2">
      <c r="A61" s="111"/>
      <c r="B61" s="112" t="s">
        <v>157</v>
      </c>
    </row>
    <row r="62" spans="1:6" s="89" customFormat="1" x14ac:dyDescent="0.2">
      <c r="A62" s="55"/>
      <c r="B62" s="39" t="s">
        <v>76</v>
      </c>
      <c r="C62" s="45">
        <v>2</v>
      </c>
      <c r="D62" s="22" t="s">
        <v>1</v>
      </c>
      <c r="E62" s="44"/>
      <c r="F62" s="36">
        <f>C62*E62</f>
        <v>0</v>
      </c>
    </row>
    <row r="63" spans="1:6" s="70" customFormat="1" x14ac:dyDescent="0.2">
      <c r="A63" s="56"/>
      <c r="B63" s="51"/>
      <c r="C63" s="46"/>
      <c r="D63" s="47"/>
      <c r="E63" s="48"/>
      <c r="F63" s="48"/>
    </row>
    <row r="64" spans="1:6" s="70" customFormat="1" x14ac:dyDescent="0.2">
      <c r="A64" s="54"/>
      <c r="B64" s="50"/>
      <c r="C64" s="33"/>
      <c r="D64" s="34"/>
      <c r="E64" s="35"/>
      <c r="F64" s="33"/>
    </row>
    <row r="65" spans="1:6" s="70" customFormat="1" x14ac:dyDescent="0.2">
      <c r="A65" s="55">
        <f>COUNT($A$5:A64)+1</f>
        <v>9</v>
      </c>
      <c r="B65" s="38" t="s">
        <v>158</v>
      </c>
      <c r="C65" s="37"/>
      <c r="D65" s="22"/>
      <c r="E65" s="36"/>
      <c r="F65" s="36"/>
    </row>
    <row r="66" spans="1:6" s="70" customFormat="1" ht="25.5" x14ac:dyDescent="0.2">
      <c r="A66" s="55"/>
      <c r="B66" s="39" t="s">
        <v>159</v>
      </c>
      <c r="C66" s="45"/>
      <c r="D66" s="22"/>
      <c r="E66" s="36"/>
      <c r="F66" s="36"/>
    </row>
    <row r="67" spans="1:6" s="70" customFormat="1" x14ac:dyDescent="0.2">
      <c r="A67" s="55"/>
      <c r="B67" s="39" t="s">
        <v>132</v>
      </c>
      <c r="C67" s="45">
        <v>4</v>
      </c>
      <c r="D67" s="22" t="s">
        <v>1</v>
      </c>
      <c r="E67" s="44"/>
      <c r="F67" s="36">
        <f>C67*E67</f>
        <v>0</v>
      </c>
    </row>
    <row r="68" spans="1:6" s="70" customFormat="1" x14ac:dyDescent="0.2">
      <c r="A68" s="55"/>
      <c r="B68" s="39" t="s">
        <v>135</v>
      </c>
      <c r="C68" s="45">
        <v>2</v>
      </c>
      <c r="D68" s="22" t="s">
        <v>1</v>
      </c>
      <c r="E68" s="44"/>
      <c r="F68" s="36">
        <f>C68*E68</f>
        <v>0</v>
      </c>
    </row>
    <row r="69" spans="1:6" s="70" customFormat="1" x14ac:dyDescent="0.2">
      <c r="A69" s="56"/>
      <c r="B69" s="51"/>
      <c r="C69" s="46"/>
      <c r="D69" s="47"/>
      <c r="E69" s="48"/>
      <c r="F69" s="48"/>
    </row>
    <row r="70" spans="1:6" s="70" customFormat="1" x14ac:dyDescent="0.2">
      <c r="A70" s="54"/>
      <c r="B70" s="50"/>
      <c r="C70" s="33"/>
      <c r="D70" s="34"/>
      <c r="E70" s="35"/>
      <c r="F70" s="33"/>
    </row>
    <row r="71" spans="1:6" s="70" customFormat="1" x14ac:dyDescent="0.2">
      <c r="A71" s="55">
        <f>COUNT($A$5:A68)+1</f>
        <v>10</v>
      </c>
      <c r="B71" s="38" t="s">
        <v>160</v>
      </c>
      <c r="C71" s="37"/>
      <c r="D71" s="22"/>
      <c r="E71" s="36"/>
      <c r="F71" s="36"/>
    </row>
    <row r="72" spans="1:6" s="70" customFormat="1" ht="63.75" x14ac:dyDescent="0.2">
      <c r="A72" s="55"/>
      <c r="B72" s="39" t="s">
        <v>161</v>
      </c>
      <c r="C72" s="45"/>
      <c r="D72" s="22"/>
      <c r="E72" s="36"/>
      <c r="F72" s="36"/>
    </row>
    <row r="73" spans="1:6" s="70" customFormat="1" x14ac:dyDescent="0.2">
      <c r="A73" s="113"/>
      <c r="B73" s="85" t="s">
        <v>40</v>
      </c>
      <c r="C73" s="92"/>
      <c r="D73" s="93"/>
      <c r="E73" s="88"/>
      <c r="F73" s="88"/>
    </row>
    <row r="74" spans="1:6" s="70" customFormat="1" x14ac:dyDescent="0.2">
      <c r="A74" s="55"/>
      <c r="B74" s="39" t="s">
        <v>83</v>
      </c>
      <c r="C74" s="45">
        <v>2</v>
      </c>
      <c r="D74" s="22" t="s">
        <v>1</v>
      </c>
      <c r="E74" s="44"/>
      <c r="F74" s="36">
        <f t="shared" ref="F74" si="6">E74*C74</f>
        <v>0</v>
      </c>
    </row>
    <row r="75" spans="1:6" s="70" customFormat="1" x14ac:dyDescent="0.2">
      <c r="A75" s="56"/>
      <c r="B75" s="51"/>
      <c r="C75" s="46"/>
      <c r="D75" s="47"/>
      <c r="E75" s="48"/>
      <c r="F75" s="48"/>
    </row>
    <row r="76" spans="1:6" s="70" customFormat="1" x14ac:dyDescent="0.2">
      <c r="A76" s="54"/>
      <c r="B76" s="50"/>
      <c r="C76" s="33"/>
      <c r="D76" s="34"/>
      <c r="E76" s="35"/>
      <c r="F76" s="33"/>
    </row>
    <row r="77" spans="1:6" s="70" customFormat="1" x14ac:dyDescent="0.2">
      <c r="A77" s="55">
        <f>COUNT($A$5:A76)+1</f>
        <v>11</v>
      </c>
      <c r="B77" s="38" t="s">
        <v>162</v>
      </c>
      <c r="C77" s="37"/>
      <c r="D77" s="22"/>
      <c r="E77" s="36"/>
      <c r="F77" s="36"/>
    </row>
    <row r="78" spans="1:6" s="70" customFormat="1" ht="51" x14ac:dyDescent="0.2">
      <c r="A78" s="55"/>
      <c r="B78" s="39" t="s">
        <v>163</v>
      </c>
      <c r="C78" s="45"/>
      <c r="D78" s="22"/>
      <c r="E78" s="36"/>
      <c r="F78" s="36"/>
    </row>
    <row r="79" spans="1:6" s="70" customFormat="1" x14ac:dyDescent="0.2">
      <c r="A79" s="82"/>
      <c r="B79" s="77" t="s">
        <v>40</v>
      </c>
      <c r="C79" s="114"/>
      <c r="D79" s="78"/>
      <c r="E79" s="80"/>
      <c r="F79" s="80"/>
    </row>
    <row r="80" spans="1:6" s="70" customFormat="1" x14ac:dyDescent="0.2">
      <c r="A80" s="55"/>
      <c r="B80" s="39" t="s">
        <v>134</v>
      </c>
      <c r="C80" s="45">
        <v>2</v>
      </c>
      <c r="D80" s="22" t="s">
        <v>1</v>
      </c>
      <c r="E80" s="44"/>
      <c r="F80" s="36">
        <f t="shared" ref="F80:F82" si="7">C80*E80</f>
        <v>0</v>
      </c>
    </row>
    <row r="81" spans="1:6" s="70" customFormat="1" x14ac:dyDescent="0.2">
      <c r="A81" s="55"/>
      <c r="B81" s="39" t="s">
        <v>164</v>
      </c>
      <c r="C81" s="45">
        <v>2</v>
      </c>
      <c r="D81" s="22" t="s">
        <v>1</v>
      </c>
      <c r="E81" s="44"/>
      <c r="F81" s="36">
        <f t="shared" si="7"/>
        <v>0</v>
      </c>
    </row>
    <row r="82" spans="1:6" s="70" customFormat="1" x14ac:dyDescent="0.2">
      <c r="A82" s="55"/>
      <c r="B82" s="39" t="s">
        <v>77</v>
      </c>
      <c r="C82" s="45">
        <v>2</v>
      </c>
      <c r="D82" s="22" t="s">
        <v>1</v>
      </c>
      <c r="E82" s="44"/>
      <c r="F82" s="36">
        <f t="shared" si="7"/>
        <v>0</v>
      </c>
    </row>
    <row r="83" spans="1:6" s="70" customFormat="1" x14ac:dyDescent="0.2">
      <c r="A83" s="56"/>
      <c r="B83" s="51"/>
      <c r="C83" s="46"/>
      <c r="D83" s="47"/>
      <c r="E83" s="48"/>
      <c r="F83" s="48"/>
    </row>
    <row r="84" spans="1:6" s="70" customFormat="1" x14ac:dyDescent="0.2">
      <c r="A84" s="54"/>
      <c r="B84" s="50"/>
      <c r="C84" s="33"/>
      <c r="D84" s="34"/>
      <c r="E84" s="35"/>
      <c r="F84" s="33"/>
    </row>
    <row r="85" spans="1:6" s="70" customFormat="1" x14ac:dyDescent="0.2">
      <c r="A85" s="55">
        <f>COUNT($A$6:A84)+1</f>
        <v>12</v>
      </c>
      <c r="B85" s="38" t="s">
        <v>80</v>
      </c>
      <c r="C85" s="37"/>
      <c r="D85" s="22"/>
      <c r="E85" s="36"/>
      <c r="F85" s="36"/>
    </row>
    <row r="86" spans="1:6" s="70" customFormat="1" x14ac:dyDescent="0.2">
      <c r="A86" s="55"/>
      <c r="B86" s="39" t="s">
        <v>81</v>
      </c>
      <c r="C86" s="45"/>
      <c r="D86" s="22"/>
      <c r="E86" s="36"/>
      <c r="F86" s="36"/>
    </row>
    <row r="87" spans="1:6" s="70" customFormat="1" x14ac:dyDescent="0.2">
      <c r="A87" s="76"/>
      <c r="B87" s="81"/>
      <c r="C87" s="78">
        <v>1</v>
      </c>
      <c r="D87" s="22" t="s">
        <v>1</v>
      </c>
      <c r="E87" s="44"/>
      <c r="F87" s="36">
        <f>C87*E87</f>
        <v>0</v>
      </c>
    </row>
    <row r="88" spans="1:6" s="70" customFormat="1" x14ac:dyDescent="0.2">
      <c r="A88" s="56"/>
      <c r="B88" s="51"/>
      <c r="C88" s="46"/>
      <c r="D88" s="47"/>
      <c r="E88" s="48"/>
      <c r="F88" s="48"/>
    </row>
    <row r="89" spans="1:6" s="70" customFormat="1" x14ac:dyDescent="0.2">
      <c r="A89" s="54"/>
      <c r="B89" s="50"/>
      <c r="C89" s="33"/>
      <c r="D89" s="34"/>
      <c r="E89" s="35"/>
      <c r="F89" s="33"/>
    </row>
    <row r="90" spans="1:6" s="70" customFormat="1" x14ac:dyDescent="0.2">
      <c r="A90" s="55">
        <f>COUNT($A$6:A89)+1</f>
        <v>13</v>
      </c>
      <c r="B90" s="38" t="s">
        <v>82</v>
      </c>
      <c r="C90" s="37"/>
      <c r="D90" s="22"/>
      <c r="E90" s="36"/>
      <c r="F90" s="36"/>
    </row>
    <row r="91" spans="1:6" s="70" customFormat="1" x14ac:dyDescent="0.2">
      <c r="A91" s="55"/>
      <c r="B91" s="39" t="s">
        <v>96</v>
      </c>
      <c r="C91" s="45"/>
      <c r="D91" s="22"/>
      <c r="E91" s="36"/>
      <c r="F91" s="36"/>
    </row>
    <row r="92" spans="1:6" s="70" customFormat="1" x14ac:dyDescent="0.2">
      <c r="A92" s="55"/>
      <c r="B92" s="39" t="s">
        <v>83</v>
      </c>
      <c r="C92" s="45">
        <v>4</v>
      </c>
      <c r="D92" s="22" t="s">
        <v>1</v>
      </c>
      <c r="E92" s="44"/>
      <c r="F92" s="36">
        <f t="shared" ref="F92" si="8">C92*E92</f>
        <v>0</v>
      </c>
    </row>
    <row r="93" spans="1:6" s="70" customFormat="1" x14ac:dyDescent="0.2">
      <c r="A93" s="56"/>
      <c r="B93" s="51"/>
      <c r="C93" s="46"/>
      <c r="D93" s="47"/>
      <c r="E93" s="48"/>
      <c r="F93" s="48"/>
    </row>
    <row r="94" spans="1:6" s="70" customFormat="1" x14ac:dyDescent="0.2">
      <c r="A94" s="55"/>
      <c r="B94" s="39"/>
      <c r="C94" s="45"/>
      <c r="D94" s="22"/>
      <c r="E94" s="36"/>
      <c r="F94" s="36"/>
    </row>
    <row r="95" spans="1:6" s="70" customFormat="1" x14ac:dyDescent="0.2">
      <c r="A95" s="55">
        <f>COUNT($A$5:A94)+1</f>
        <v>14</v>
      </c>
      <c r="B95" s="38" t="s">
        <v>165</v>
      </c>
      <c r="C95" s="37"/>
      <c r="D95" s="22"/>
      <c r="E95" s="36"/>
      <c r="F95" s="36"/>
    </row>
    <row r="96" spans="1:6" s="70" customFormat="1" x14ac:dyDescent="0.2">
      <c r="A96" s="55"/>
      <c r="B96" s="39" t="s">
        <v>166</v>
      </c>
      <c r="C96" s="45"/>
      <c r="D96" s="22"/>
      <c r="E96" s="36"/>
      <c r="F96" s="36"/>
    </row>
    <row r="97" spans="1:6" s="70" customFormat="1" x14ac:dyDescent="0.2">
      <c r="A97" s="55"/>
      <c r="B97" s="39" t="s">
        <v>83</v>
      </c>
      <c r="C97" s="45">
        <v>2</v>
      </c>
      <c r="D97" s="22" t="s">
        <v>1</v>
      </c>
      <c r="E97" s="44"/>
      <c r="F97" s="36">
        <f t="shared" ref="F97:F98" si="9">C97*E97</f>
        <v>0</v>
      </c>
    </row>
    <row r="98" spans="1:6" s="70" customFormat="1" x14ac:dyDescent="0.2">
      <c r="A98" s="55"/>
      <c r="B98" s="39" t="s">
        <v>76</v>
      </c>
      <c r="C98" s="45">
        <v>4</v>
      </c>
      <c r="D98" s="22" t="s">
        <v>1</v>
      </c>
      <c r="E98" s="44"/>
      <c r="F98" s="36">
        <f t="shared" si="9"/>
        <v>0</v>
      </c>
    </row>
    <row r="99" spans="1:6" s="70" customFormat="1" x14ac:dyDescent="0.2">
      <c r="A99" s="55"/>
      <c r="B99" s="39"/>
      <c r="C99" s="45"/>
      <c r="D99" s="22"/>
      <c r="E99" s="36"/>
      <c r="F99" s="36"/>
    </row>
    <row r="100" spans="1:6" s="70" customFormat="1" x14ac:dyDescent="0.2">
      <c r="A100" s="54"/>
      <c r="B100" s="50"/>
      <c r="C100" s="33"/>
      <c r="D100" s="34"/>
      <c r="E100" s="35"/>
      <c r="F100" s="33"/>
    </row>
    <row r="101" spans="1:6" s="70" customFormat="1" x14ac:dyDescent="0.2">
      <c r="A101" s="55">
        <f>COUNT($A$6:A100)+1</f>
        <v>15</v>
      </c>
      <c r="B101" s="38" t="s">
        <v>84</v>
      </c>
      <c r="C101" s="37"/>
      <c r="D101" s="22"/>
      <c r="E101" s="36"/>
      <c r="F101" s="36"/>
    </row>
    <row r="102" spans="1:6" s="70" customFormat="1" ht="38.25" x14ac:dyDescent="0.2">
      <c r="A102" s="55"/>
      <c r="B102" s="39" t="s">
        <v>98</v>
      </c>
      <c r="C102" s="45"/>
      <c r="D102" s="22"/>
      <c r="E102" s="36"/>
      <c r="F102" s="36"/>
    </row>
    <row r="103" spans="1:6" s="70" customFormat="1" ht="14.25" x14ac:dyDescent="0.2">
      <c r="A103" s="55"/>
      <c r="B103" s="39"/>
      <c r="C103" s="45">
        <v>14</v>
      </c>
      <c r="D103" s="22" t="s">
        <v>14</v>
      </c>
      <c r="E103" s="44"/>
      <c r="F103" s="36">
        <f>C103*E103</f>
        <v>0</v>
      </c>
    </row>
    <row r="104" spans="1:6" s="70" customFormat="1" x14ac:dyDescent="0.2">
      <c r="A104" s="56"/>
      <c r="B104" s="51"/>
      <c r="C104" s="46"/>
      <c r="D104" s="47"/>
      <c r="E104" s="48"/>
      <c r="F104" s="48"/>
    </row>
    <row r="105" spans="1:6" s="70" customFormat="1" x14ac:dyDescent="0.2">
      <c r="A105" s="54"/>
      <c r="B105" s="50"/>
      <c r="C105" s="33"/>
      <c r="D105" s="34"/>
      <c r="E105" s="35"/>
      <c r="F105" s="33"/>
    </row>
    <row r="106" spans="1:6" s="70" customFormat="1" x14ac:dyDescent="0.2">
      <c r="A106" s="55">
        <f>COUNT($A$6:A105)+1</f>
        <v>16</v>
      </c>
      <c r="B106" s="38" t="s">
        <v>85</v>
      </c>
      <c r="C106" s="37"/>
      <c r="D106" s="22"/>
      <c r="E106" s="36"/>
      <c r="F106" s="36"/>
    </row>
    <row r="107" spans="1:6" s="70" customFormat="1" ht="114.75" x14ac:dyDescent="0.2">
      <c r="A107" s="55"/>
      <c r="B107" s="90" t="s">
        <v>167</v>
      </c>
      <c r="C107" s="45"/>
      <c r="D107" s="22"/>
      <c r="E107" s="36"/>
      <c r="F107" s="36"/>
    </row>
    <row r="108" spans="1:6" s="70" customFormat="1" x14ac:dyDescent="0.2">
      <c r="A108" s="76"/>
      <c r="B108" s="81" t="s">
        <v>38</v>
      </c>
      <c r="C108" s="93"/>
      <c r="D108" s="78"/>
      <c r="E108" s="80"/>
      <c r="F108" s="80"/>
    </row>
    <row r="109" spans="1:6" s="70" customFormat="1" x14ac:dyDescent="0.2">
      <c r="A109" s="55"/>
      <c r="B109" s="39" t="s">
        <v>168</v>
      </c>
      <c r="C109" s="45">
        <v>4</v>
      </c>
      <c r="D109" s="22" t="s">
        <v>133</v>
      </c>
      <c r="E109" s="44"/>
      <c r="F109" s="36">
        <f>C109*E109</f>
        <v>0</v>
      </c>
    </row>
    <row r="110" spans="1:6" s="70" customFormat="1" x14ac:dyDescent="0.2">
      <c r="A110" s="55"/>
      <c r="B110" s="39" t="s">
        <v>169</v>
      </c>
      <c r="C110" s="45">
        <v>5</v>
      </c>
      <c r="D110" s="22" t="s">
        <v>133</v>
      </c>
      <c r="E110" s="44"/>
      <c r="F110" s="36">
        <f>C110*E110</f>
        <v>0</v>
      </c>
    </row>
    <row r="111" spans="1:6" s="70" customFormat="1" x14ac:dyDescent="0.2">
      <c r="A111" s="55"/>
      <c r="B111" s="39" t="s">
        <v>170</v>
      </c>
      <c r="C111" s="45">
        <v>15</v>
      </c>
      <c r="D111" s="22" t="s">
        <v>133</v>
      </c>
      <c r="E111" s="44"/>
      <c r="F111" s="36">
        <f>C111*E111</f>
        <v>0</v>
      </c>
    </row>
    <row r="112" spans="1:6" s="70" customFormat="1" x14ac:dyDescent="0.2">
      <c r="A112" s="55"/>
      <c r="B112" s="39" t="s">
        <v>171</v>
      </c>
      <c r="C112" s="45">
        <v>17</v>
      </c>
      <c r="D112" s="22" t="s">
        <v>133</v>
      </c>
      <c r="E112" s="44"/>
      <c r="F112" s="36">
        <f>C112*E112</f>
        <v>0</v>
      </c>
    </row>
    <row r="113" spans="1:6" s="70" customFormat="1" x14ac:dyDescent="0.2">
      <c r="A113" s="56"/>
      <c r="B113" s="51"/>
      <c r="C113" s="46"/>
      <c r="D113" s="47"/>
      <c r="E113" s="48"/>
      <c r="F113" s="48"/>
    </row>
    <row r="114" spans="1:6" s="70" customFormat="1" x14ac:dyDescent="0.2">
      <c r="A114" s="54"/>
      <c r="B114" s="50"/>
      <c r="C114" s="33"/>
      <c r="D114" s="34"/>
      <c r="E114" s="35"/>
      <c r="F114" s="33"/>
    </row>
    <row r="115" spans="1:6" s="70" customFormat="1" x14ac:dyDescent="0.2">
      <c r="A115" s="55">
        <f>COUNT($A$6:A114)+1</f>
        <v>17</v>
      </c>
      <c r="B115" s="38" t="s">
        <v>175</v>
      </c>
      <c r="C115" s="37"/>
      <c r="D115" s="22"/>
      <c r="E115" s="36"/>
      <c r="F115" s="36"/>
    </row>
    <row r="116" spans="1:6" s="70" customFormat="1" ht="51" x14ac:dyDescent="0.2">
      <c r="A116" s="55"/>
      <c r="B116" s="39" t="s">
        <v>174</v>
      </c>
      <c r="C116" s="45"/>
      <c r="D116" s="22"/>
      <c r="E116" s="36"/>
      <c r="F116" s="36"/>
    </row>
    <row r="117" spans="1:6" s="70" customFormat="1" x14ac:dyDescent="0.2">
      <c r="A117" s="55"/>
      <c r="B117" s="39"/>
      <c r="C117" s="45">
        <v>1</v>
      </c>
      <c r="D117" s="22" t="s">
        <v>25</v>
      </c>
      <c r="E117" s="44"/>
      <c r="F117" s="36">
        <f>C117*E117</f>
        <v>0</v>
      </c>
    </row>
    <row r="118" spans="1:6" s="70" customFormat="1" x14ac:dyDescent="0.2">
      <c r="A118" s="56"/>
      <c r="B118" s="51"/>
      <c r="C118" s="46"/>
      <c r="D118" s="47"/>
      <c r="E118" s="48"/>
      <c r="F118" s="48"/>
    </row>
    <row r="119" spans="1:6" s="70" customFormat="1" x14ac:dyDescent="0.2">
      <c r="A119" s="54"/>
      <c r="B119" s="50"/>
      <c r="C119" s="33"/>
      <c r="D119" s="34"/>
      <c r="E119" s="35"/>
      <c r="F119" s="33"/>
    </row>
    <row r="120" spans="1:6" s="70" customFormat="1" x14ac:dyDescent="0.2">
      <c r="A120" s="55">
        <f>COUNT($A$6:A119)+1</f>
        <v>18</v>
      </c>
      <c r="B120" s="38" t="s">
        <v>16</v>
      </c>
      <c r="C120" s="37"/>
      <c r="D120" s="22"/>
      <c r="E120" s="36"/>
      <c r="F120" s="36"/>
    </row>
    <row r="121" spans="1:6" s="70" customFormat="1" ht="38.25" x14ac:dyDescent="0.2">
      <c r="A121" s="55"/>
      <c r="B121" s="39" t="s">
        <v>89</v>
      </c>
      <c r="C121" s="45"/>
      <c r="D121" s="22"/>
      <c r="E121" s="36"/>
      <c r="F121" s="36"/>
    </row>
    <row r="122" spans="1:6" s="70" customFormat="1" x14ac:dyDescent="0.2">
      <c r="B122" s="90"/>
      <c r="C122" s="78"/>
      <c r="D122" s="95">
        <v>0.1</v>
      </c>
      <c r="E122" s="80"/>
      <c r="F122" s="94">
        <f>SUM(F6:F118)*D122</f>
        <v>0</v>
      </c>
    </row>
    <row r="123" spans="1:6" s="70" customFormat="1" x14ac:dyDescent="0.2">
      <c r="A123" s="96"/>
      <c r="B123" s="97"/>
      <c r="C123" s="98"/>
      <c r="D123" s="99"/>
      <c r="E123" s="100"/>
      <c r="F123" s="100"/>
    </row>
    <row r="124" spans="1:6" s="70" customFormat="1" x14ac:dyDescent="0.2">
      <c r="A124" s="40"/>
      <c r="B124" s="52" t="s">
        <v>90</v>
      </c>
      <c r="C124" s="41"/>
      <c r="D124" s="42"/>
      <c r="E124" s="43" t="s">
        <v>13</v>
      </c>
      <c r="F124" s="43">
        <f>SUM(F6:F123)</f>
        <v>0</v>
      </c>
    </row>
    <row r="125" spans="1:6" s="74" customFormat="1" x14ac:dyDescent="0.2">
      <c r="A125" s="71"/>
      <c r="B125" s="72"/>
      <c r="C125" s="73"/>
      <c r="E125" s="75"/>
      <c r="F125" s="73"/>
    </row>
  </sheetData>
  <sheetProtection algorithmName="SHA-512" hashValue="HlBVvDEehNV1bNihuC105jswg7iufnzA2KrcqECIf5TeySj4elDu4IRmD+I4kBEbdyZl1Db0N3sxYNdHteyBZQ==" saltValue="UuYY6zctw0TGxVCcj23xcw==" spinCount="100000" sheet="1" objects="1" scenarios="1"/>
  <mergeCells count="1">
    <mergeCell ref="B3:C3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3" manualBreakCount="3">
    <brk id="25" max="16383" man="1"/>
    <brk id="48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76" zoomScaleNormal="100" zoomScaleSheetLayoutView="100" workbookViewId="0">
      <selection activeCell="K117" sqref="K117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5703125" style="30" customWidth="1"/>
    <col min="6" max="6" width="9.570312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100</v>
      </c>
      <c r="B3" s="49" t="s">
        <v>115</v>
      </c>
      <c r="C3" s="28"/>
      <c r="D3" s="29"/>
    </row>
    <row r="4" spans="1:6" x14ac:dyDescent="0.2">
      <c r="A4" s="27"/>
      <c r="B4" s="49" t="s">
        <v>116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70" customFormat="1" ht="331.5" x14ac:dyDescent="0.2">
      <c r="A8" s="55"/>
      <c r="B8" s="58" t="s">
        <v>107</v>
      </c>
      <c r="C8" s="37"/>
      <c r="D8" s="22"/>
      <c r="E8" s="36"/>
      <c r="F8" s="36"/>
    </row>
    <row r="9" spans="1:6" s="70" customFormat="1" x14ac:dyDescent="0.2">
      <c r="A9" s="76"/>
      <c r="B9" s="77" t="s">
        <v>45</v>
      </c>
      <c r="C9" s="78"/>
      <c r="D9" s="78"/>
      <c r="E9" s="79"/>
      <c r="F9" s="79"/>
    </row>
    <row r="10" spans="1:6" s="70" customFormat="1" x14ac:dyDescent="0.2">
      <c r="A10" s="76"/>
      <c r="B10" s="77" t="s">
        <v>38</v>
      </c>
      <c r="C10" s="78"/>
      <c r="D10" s="78"/>
      <c r="E10" s="79"/>
      <c r="F10" s="79"/>
    </row>
    <row r="11" spans="1:6" s="70" customFormat="1" ht="14.25" x14ac:dyDescent="0.2">
      <c r="A11" s="55"/>
      <c r="B11" s="39" t="s">
        <v>46</v>
      </c>
      <c r="C11" s="45">
        <v>34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46"/>
      <c r="D12" s="47"/>
      <c r="E12" s="48"/>
      <c r="F12" s="48"/>
    </row>
    <row r="13" spans="1:6" s="70" customFormat="1" x14ac:dyDescent="0.2">
      <c r="A13" s="54"/>
      <c r="B13" s="50"/>
      <c r="C13" s="33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48</v>
      </c>
      <c r="C14" s="37"/>
      <c r="D14" s="22"/>
      <c r="E14" s="36"/>
      <c r="F14" s="36"/>
    </row>
    <row r="15" spans="1:6" s="70" customFormat="1" ht="63.75" x14ac:dyDescent="0.2">
      <c r="A15" s="55"/>
      <c r="B15" s="58" t="s">
        <v>94</v>
      </c>
      <c r="C15" s="37"/>
      <c r="D15" s="22"/>
      <c r="E15" s="36"/>
      <c r="F15" s="36"/>
    </row>
    <row r="16" spans="1:6" s="70" customFormat="1" ht="25.5" x14ac:dyDescent="0.2">
      <c r="A16" s="55"/>
      <c r="B16" s="65" t="s">
        <v>117</v>
      </c>
      <c r="C16" s="37"/>
      <c r="D16" s="22"/>
      <c r="E16" s="36"/>
      <c r="F16" s="36"/>
    </row>
    <row r="17" spans="1:6" s="70" customFormat="1" x14ac:dyDescent="0.2">
      <c r="A17" s="76"/>
      <c r="B17" s="77" t="s">
        <v>45</v>
      </c>
      <c r="C17" s="78"/>
      <c r="D17" s="78"/>
      <c r="E17" s="80"/>
      <c r="F17" s="80"/>
    </row>
    <row r="18" spans="1:6" s="70" customFormat="1" x14ac:dyDescent="0.2">
      <c r="A18" s="76"/>
      <c r="B18" s="81" t="s">
        <v>39</v>
      </c>
      <c r="C18" s="78"/>
      <c r="D18" s="78"/>
      <c r="E18" s="80"/>
      <c r="F18" s="80"/>
    </row>
    <row r="19" spans="1:6" s="70" customFormat="1" x14ac:dyDescent="0.2">
      <c r="A19" s="76"/>
      <c r="B19" s="77" t="s">
        <v>38</v>
      </c>
      <c r="C19" s="78"/>
      <c r="D19" s="78"/>
      <c r="E19" s="80"/>
      <c r="F19" s="80"/>
    </row>
    <row r="20" spans="1:6" s="70" customFormat="1" x14ac:dyDescent="0.2">
      <c r="A20" s="55"/>
      <c r="B20" s="39" t="s">
        <v>49</v>
      </c>
      <c r="C20" s="45">
        <v>6</v>
      </c>
      <c r="D20" s="22" t="s">
        <v>1</v>
      </c>
      <c r="E20" s="44"/>
      <c r="F20" s="36">
        <f t="shared" ref="F20" si="1">C20*E20</f>
        <v>0</v>
      </c>
    </row>
    <row r="21" spans="1:6" s="70" customFormat="1" x14ac:dyDescent="0.2">
      <c r="A21" s="56"/>
      <c r="B21" s="51"/>
      <c r="C21" s="46"/>
      <c r="D21" s="47"/>
      <c r="E21" s="48"/>
      <c r="F21" s="48"/>
    </row>
    <row r="22" spans="1:6" s="70" customFormat="1" x14ac:dyDescent="0.2">
      <c r="A22" s="54"/>
      <c r="B22" s="50"/>
      <c r="C22" s="33"/>
      <c r="D22" s="34"/>
      <c r="E22" s="35"/>
      <c r="F22" s="33"/>
    </row>
    <row r="23" spans="1:6" s="70" customFormat="1" x14ac:dyDescent="0.2">
      <c r="A23" s="55">
        <f>COUNT($A$6:A22)+1</f>
        <v>3</v>
      </c>
      <c r="B23" s="38" t="s">
        <v>41</v>
      </c>
      <c r="C23" s="37"/>
      <c r="D23" s="22"/>
      <c r="E23" s="36"/>
      <c r="F23" s="36"/>
    </row>
    <row r="24" spans="1:6" s="70" customFormat="1" ht="51" x14ac:dyDescent="0.2">
      <c r="A24" s="55"/>
      <c r="B24" s="58" t="s">
        <v>95</v>
      </c>
      <c r="C24" s="37"/>
      <c r="D24" s="22"/>
      <c r="E24" s="36"/>
      <c r="F24" s="36"/>
    </row>
    <row r="25" spans="1:6" s="70" customFormat="1" x14ac:dyDescent="0.2">
      <c r="A25" s="83"/>
      <c r="B25" s="77" t="s">
        <v>38</v>
      </c>
      <c r="C25" s="78"/>
      <c r="D25" s="78"/>
      <c r="E25" s="80"/>
      <c r="F25" s="80"/>
    </row>
    <row r="26" spans="1:6" s="70" customFormat="1" x14ac:dyDescent="0.2">
      <c r="A26" s="55"/>
      <c r="B26" s="39" t="s">
        <v>51</v>
      </c>
      <c r="C26" s="45">
        <v>2</v>
      </c>
      <c r="D26" s="22" t="s">
        <v>1</v>
      </c>
      <c r="E26" s="44"/>
      <c r="F26" s="36">
        <f t="shared" ref="F26" si="2">C26*E26</f>
        <v>0</v>
      </c>
    </row>
    <row r="27" spans="1:6" s="70" customFormat="1" x14ac:dyDescent="0.2">
      <c r="A27" s="56"/>
      <c r="B27" s="51"/>
      <c r="C27" s="46"/>
      <c r="D27" s="47"/>
      <c r="E27" s="48"/>
      <c r="F27" s="48"/>
    </row>
    <row r="28" spans="1:6" s="70" customFormat="1" x14ac:dyDescent="0.2">
      <c r="A28" s="54"/>
      <c r="B28" s="50"/>
      <c r="C28" s="33"/>
      <c r="D28" s="34"/>
      <c r="E28" s="35"/>
      <c r="F28" s="33"/>
    </row>
    <row r="29" spans="1:6" s="70" customFormat="1" x14ac:dyDescent="0.2">
      <c r="A29" s="55">
        <f>COUNT($A$6:A28)+1</f>
        <v>4</v>
      </c>
      <c r="B29" s="38" t="s">
        <v>42</v>
      </c>
      <c r="C29" s="37"/>
      <c r="D29" s="22"/>
      <c r="E29" s="36"/>
      <c r="F29" s="36"/>
    </row>
    <row r="30" spans="1:6" s="70" customFormat="1" ht="51" x14ac:dyDescent="0.2">
      <c r="A30" s="55"/>
      <c r="B30" s="58" t="s">
        <v>53</v>
      </c>
      <c r="C30" s="37"/>
      <c r="D30" s="22"/>
      <c r="E30" s="36"/>
      <c r="F30" s="36"/>
    </row>
    <row r="31" spans="1:6" s="70" customFormat="1" x14ac:dyDescent="0.2">
      <c r="A31" s="83"/>
      <c r="B31" s="77" t="s">
        <v>38</v>
      </c>
      <c r="C31" s="78"/>
      <c r="D31" s="78"/>
      <c r="E31" s="80"/>
      <c r="F31" s="80"/>
    </row>
    <row r="32" spans="1:6" s="70" customFormat="1" x14ac:dyDescent="0.2">
      <c r="A32" s="55"/>
      <c r="B32" s="39" t="s">
        <v>54</v>
      </c>
      <c r="C32" s="45">
        <v>2</v>
      </c>
      <c r="D32" s="22" t="s">
        <v>1</v>
      </c>
      <c r="E32" s="44"/>
      <c r="F32" s="36">
        <f t="shared" ref="F32" si="3">C32*E32</f>
        <v>0</v>
      </c>
    </row>
    <row r="33" spans="1:6" s="70" customFormat="1" x14ac:dyDescent="0.2">
      <c r="A33" s="56"/>
      <c r="B33" s="51"/>
      <c r="C33" s="46"/>
      <c r="D33" s="47"/>
      <c r="E33" s="48"/>
      <c r="F33" s="48"/>
    </row>
    <row r="34" spans="1:6" s="70" customFormat="1" x14ac:dyDescent="0.2">
      <c r="A34" s="54"/>
      <c r="B34" s="50"/>
      <c r="C34" s="33"/>
      <c r="D34" s="34"/>
      <c r="E34" s="35"/>
      <c r="F34" s="33"/>
    </row>
    <row r="35" spans="1:6" s="70" customFormat="1" x14ac:dyDescent="0.2">
      <c r="A35" s="55">
        <f>COUNT($A$6:A34)+1</f>
        <v>5</v>
      </c>
      <c r="B35" s="38" t="s">
        <v>43</v>
      </c>
      <c r="C35" s="37"/>
      <c r="D35" s="22"/>
      <c r="E35" s="36"/>
      <c r="F35" s="36"/>
    </row>
    <row r="36" spans="1:6" s="70" customFormat="1" ht="76.5" x14ac:dyDescent="0.2">
      <c r="A36" s="55"/>
      <c r="B36" s="58" t="s">
        <v>56</v>
      </c>
      <c r="C36" s="37"/>
      <c r="D36" s="22"/>
      <c r="E36" s="36"/>
      <c r="F36" s="36"/>
    </row>
    <row r="37" spans="1:6" s="70" customFormat="1" x14ac:dyDescent="0.2">
      <c r="A37" s="83"/>
      <c r="B37" s="77" t="s">
        <v>38</v>
      </c>
      <c r="C37" s="78"/>
      <c r="D37" s="78"/>
      <c r="E37" s="80"/>
      <c r="F37" s="80"/>
    </row>
    <row r="38" spans="1:6" s="70" customFormat="1" x14ac:dyDescent="0.2">
      <c r="A38" s="55"/>
      <c r="B38" s="39" t="s">
        <v>51</v>
      </c>
      <c r="C38" s="45">
        <v>16</v>
      </c>
      <c r="D38" s="22" t="s">
        <v>1</v>
      </c>
      <c r="E38" s="44"/>
      <c r="F38" s="36">
        <f t="shared" ref="F38" si="4">C38*E38</f>
        <v>0</v>
      </c>
    </row>
    <row r="39" spans="1:6" s="70" customFormat="1" x14ac:dyDescent="0.2">
      <c r="A39" s="56"/>
      <c r="B39" s="51"/>
      <c r="C39" s="46"/>
      <c r="D39" s="47"/>
      <c r="E39" s="48"/>
      <c r="F39" s="48"/>
    </row>
    <row r="40" spans="1:6" s="70" customFormat="1" x14ac:dyDescent="0.2">
      <c r="A40" s="54"/>
      <c r="B40" s="50"/>
      <c r="C40" s="33"/>
      <c r="D40" s="34"/>
      <c r="E40" s="35"/>
      <c r="F40" s="33"/>
    </row>
    <row r="41" spans="1:6" s="70" customFormat="1" x14ac:dyDescent="0.2">
      <c r="A41" s="55">
        <f>COUNT($A$6:A40)+1</f>
        <v>6</v>
      </c>
      <c r="B41" s="38" t="s">
        <v>57</v>
      </c>
      <c r="C41" s="37"/>
      <c r="D41" s="22"/>
      <c r="E41" s="36"/>
      <c r="F41" s="36"/>
    </row>
    <row r="42" spans="1:6" s="70" customFormat="1" ht="38.25" x14ac:dyDescent="0.2">
      <c r="A42" s="55"/>
      <c r="B42" s="58" t="s">
        <v>58</v>
      </c>
      <c r="C42" s="37"/>
      <c r="D42" s="22"/>
      <c r="E42" s="36"/>
      <c r="F42" s="36"/>
    </row>
    <row r="43" spans="1:6" s="70" customFormat="1" x14ac:dyDescent="0.2">
      <c r="A43" s="83"/>
      <c r="B43" s="77" t="s">
        <v>38</v>
      </c>
      <c r="C43" s="78"/>
      <c r="D43" s="78"/>
      <c r="E43" s="80"/>
      <c r="F43" s="80"/>
    </row>
    <row r="44" spans="1:6" s="70" customFormat="1" ht="14.25" x14ac:dyDescent="0.2">
      <c r="A44" s="55"/>
      <c r="B44" s="39" t="s">
        <v>59</v>
      </c>
      <c r="C44" s="45">
        <v>22</v>
      </c>
      <c r="D44" s="22" t="s">
        <v>14</v>
      </c>
      <c r="E44" s="44"/>
      <c r="F44" s="36">
        <f>C44*E44</f>
        <v>0</v>
      </c>
    </row>
    <row r="45" spans="1:6" s="70" customFormat="1" x14ac:dyDescent="0.2">
      <c r="A45" s="56"/>
      <c r="B45" s="51"/>
      <c r="C45" s="46"/>
      <c r="D45" s="47"/>
      <c r="E45" s="48"/>
      <c r="F45" s="48"/>
    </row>
    <row r="46" spans="1:6" s="84" customFormat="1" x14ac:dyDescent="0.2">
      <c r="A46" s="54"/>
      <c r="B46" s="50"/>
      <c r="C46" s="33"/>
      <c r="D46" s="34"/>
      <c r="E46" s="35"/>
      <c r="F46" s="33"/>
    </row>
    <row r="47" spans="1:6" s="89" customFormat="1" x14ac:dyDescent="0.2">
      <c r="A47" s="55">
        <f>COUNT($A$5:A46)+1</f>
        <v>7</v>
      </c>
      <c r="B47" s="38" t="s">
        <v>60</v>
      </c>
      <c r="C47" s="37"/>
      <c r="D47" s="22"/>
      <c r="E47" s="36"/>
      <c r="F47" s="36"/>
    </row>
    <row r="48" spans="1:6" s="89" customFormat="1" ht="89.25" x14ac:dyDescent="0.2">
      <c r="A48" s="55"/>
      <c r="B48" s="58" t="s">
        <v>61</v>
      </c>
      <c r="C48" s="37"/>
      <c r="D48" s="22"/>
      <c r="E48" s="36"/>
      <c r="F48" s="36"/>
    </row>
    <row r="49" spans="1:6" s="89" customFormat="1" x14ac:dyDescent="0.2">
      <c r="A49" s="55"/>
      <c r="B49" s="39" t="s">
        <v>62</v>
      </c>
      <c r="C49" s="45">
        <v>1</v>
      </c>
      <c r="D49" s="22" t="s">
        <v>25</v>
      </c>
      <c r="E49" s="44"/>
      <c r="F49" s="36">
        <f>C49*E49</f>
        <v>0</v>
      </c>
    </row>
    <row r="50" spans="1:6" s="89" customFormat="1" x14ac:dyDescent="0.2">
      <c r="A50" s="56"/>
      <c r="B50" s="51"/>
      <c r="C50" s="46"/>
      <c r="D50" s="47"/>
      <c r="E50" s="48"/>
      <c r="F50" s="48"/>
    </row>
    <row r="51" spans="1:6" s="70" customFormat="1" x14ac:dyDescent="0.2">
      <c r="A51" s="54"/>
      <c r="B51" s="50"/>
      <c r="C51" s="33"/>
      <c r="D51" s="34"/>
      <c r="E51" s="35"/>
      <c r="F51" s="33"/>
    </row>
    <row r="52" spans="1:6" s="70" customFormat="1" x14ac:dyDescent="0.2">
      <c r="A52" s="55">
        <f>COUNT($A$6:A51)+1</f>
        <v>8</v>
      </c>
      <c r="B52" s="38" t="s">
        <v>57</v>
      </c>
      <c r="C52" s="37"/>
      <c r="D52" s="22"/>
      <c r="E52" s="36"/>
      <c r="F52" s="36"/>
    </row>
    <row r="53" spans="1:6" s="70" customFormat="1" ht="38.25" x14ac:dyDescent="0.2">
      <c r="A53" s="55"/>
      <c r="B53" s="58" t="s">
        <v>58</v>
      </c>
      <c r="C53" s="37"/>
      <c r="D53" s="22"/>
      <c r="E53" s="36"/>
      <c r="F53" s="36"/>
    </row>
    <row r="54" spans="1:6" s="70" customFormat="1" x14ac:dyDescent="0.2">
      <c r="A54" s="83"/>
      <c r="B54" s="77" t="s">
        <v>38</v>
      </c>
      <c r="C54" s="78"/>
      <c r="D54" s="78"/>
      <c r="E54" s="80"/>
      <c r="F54" s="80"/>
    </row>
    <row r="55" spans="1:6" s="70" customFormat="1" ht="14.25" x14ac:dyDescent="0.2">
      <c r="A55" s="55"/>
      <c r="B55" s="39" t="s">
        <v>59</v>
      </c>
      <c r="C55" s="45">
        <v>20</v>
      </c>
      <c r="D55" s="22" t="s">
        <v>14</v>
      </c>
      <c r="E55" s="44"/>
      <c r="F55" s="36">
        <f>C55*E55</f>
        <v>0</v>
      </c>
    </row>
    <row r="56" spans="1:6" s="70" customFormat="1" x14ac:dyDescent="0.2">
      <c r="A56" s="56"/>
      <c r="B56" s="51"/>
      <c r="C56" s="46"/>
      <c r="D56" s="47"/>
      <c r="E56" s="48"/>
      <c r="F56" s="48"/>
    </row>
    <row r="57" spans="1:6" s="70" customFormat="1" x14ac:dyDescent="0.2">
      <c r="A57" s="54"/>
      <c r="B57" s="50"/>
      <c r="C57" s="33"/>
      <c r="D57" s="34"/>
      <c r="E57" s="35"/>
      <c r="F57" s="33"/>
    </row>
    <row r="58" spans="1:6" s="70" customFormat="1" x14ac:dyDescent="0.2">
      <c r="A58" s="55">
        <f>COUNT($A$5:A57)+1</f>
        <v>9</v>
      </c>
      <c r="B58" s="38" t="s">
        <v>67</v>
      </c>
      <c r="C58" s="37"/>
      <c r="D58" s="22"/>
      <c r="E58" s="36"/>
      <c r="F58" s="36"/>
    </row>
    <row r="59" spans="1:6" s="70" customFormat="1" ht="51" x14ac:dyDescent="0.2">
      <c r="A59" s="55"/>
      <c r="B59" s="58" t="s">
        <v>97</v>
      </c>
      <c r="C59" s="37"/>
      <c r="D59" s="22"/>
      <c r="E59" s="36"/>
      <c r="F59" s="36"/>
    </row>
    <row r="60" spans="1:6" s="70" customFormat="1" ht="14.25" x14ac:dyDescent="0.2">
      <c r="A60" s="55"/>
      <c r="B60" s="39" t="s">
        <v>68</v>
      </c>
      <c r="C60" s="45">
        <v>1</v>
      </c>
      <c r="D60" s="22" t="s">
        <v>14</v>
      </c>
      <c r="E60" s="44"/>
      <c r="F60" s="36">
        <f t="shared" ref="F60:F61" si="5">C60*E60</f>
        <v>0</v>
      </c>
    </row>
    <row r="61" spans="1:6" s="70" customFormat="1" ht="14.25" x14ac:dyDescent="0.2">
      <c r="A61" s="55"/>
      <c r="B61" s="39" t="s">
        <v>69</v>
      </c>
      <c r="C61" s="45">
        <v>1</v>
      </c>
      <c r="D61" s="22" t="s">
        <v>14</v>
      </c>
      <c r="E61" s="44"/>
      <c r="F61" s="36">
        <f t="shared" si="5"/>
        <v>0</v>
      </c>
    </row>
    <row r="62" spans="1:6" s="70" customFormat="1" x14ac:dyDescent="0.2">
      <c r="A62" s="56"/>
      <c r="B62" s="51"/>
      <c r="C62" s="46"/>
      <c r="D62" s="47"/>
      <c r="E62" s="48"/>
      <c r="F62" s="48"/>
    </row>
    <row r="63" spans="1:6" s="70" customFormat="1" x14ac:dyDescent="0.2">
      <c r="A63" s="54"/>
      <c r="B63" s="50"/>
      <c r="C63" s="33"/>
      <c r="D63" s="34"/>
      <c r="E63" s="35"/>
      <c r="F63" s="33"/>
    </row>
    <row r="64" spans="1:6" s="70" customFormat="1" x14ac:dyDescent="0.2">
      <c r="A64" s="55">
        <f>COUNT($A$5:A63)+1</f>
        <v>10</v>
      </c>
      <c r="B64" s="38" t="s">
        <v>105</v>
      </c>
      <c r="C64" s="37"/>
      <c r="D64" s="22"/>
      <c r="E64" s="36"/>
      <c r="F64" s="36"/>
    </row>
    <row r="65" spans="1:6" s="70" customFormat="1" ht="38.25" x14ac:dyDescent="0.2">
      <c r="A65" s="55"/>
      <c r="B65" s="58" t="s">
        <v>70</v>
      </c>
      <c r="C65" s="37"/>
      <c r="D65" s="22"/>
      <c r="E65" s="36"/>
      <c r="F65" s="36"/>
    </row>
    <row r="66" spans="1:6" s="70" customFormat="1" ht="14.25" x14ac:dyDescent="0.2">
      <c r="A66" s="55"/>
      <c r="B66" s="39"/>
      <c r="C66" s="45">
        <v>1</v>
      </c>
      <c r="D66" s="22" t="s">
        <v>14</v>
      </c>
      <c r="E66" s="44"/>
      <c r="F66" s="36">
        <f>C66*E66</f>
        <v>0</v>
      </c>
    </row>
    <row r="67" spans="1:6" s="70" customFormat="1" x14ac:dyDescent="0.2">
      <c r="A67" s="56"/>
      <c r="B67" s="51"/>
      <c r="C67" s="46"/>
      <c r="D67" s="47"/>
      <c r="E67" s="48"/>
      <c r="F67" s="48"/>
    </row>
    <row r="68" spans="1:6" s="70" customFormat="1" x14ac:dyDescent="0.2">
      <c r="A68" s="54"/>
      <c r="B68" s="50"/>
      <c r="C68" s="33"/>
      <c r="D68" s="34"/>
      <c r="E68" s="35"/>
      <c r="F68" s="33"/>
    </row>
    <row r="69" spans="1:6" s="70" customFormat="1" x14ac:dyDescent="0.2">
      <c r="A69" s="55">
        <f>COUNT($A$5:A68)+1</f>
        <v>11</v>
      </c>
      <c r="B69" s="85" t="s">
        <v>99</v>
      </c>
      <c r="C69" s="37"/>
      <c r="D69" s="22"/>
      <c r="E69" s="36"/>
      <c r="F69" s="36"/>
    </row>
    <row r="70" spans="1:6" s="70" customFormat="1" ht="63.75" x14ac:dyDescent="0.2">
      <c r="A70" s="55"/>
      <c r="B70" s="90" t="s">
        <v>106</v>
      </c>
      <c r="C70" s="37"/>
      <c r="D70" s="22"/>
      <c r="E70" s="36"/>
      <c r="F70" s="36"/>
    </row>
    <row r="71" spans="1:6" s="70" customFormat="1" x14ac:dyDescent="0.2">
      <c r="A71" s="55"/>
      <c r="B71" s="39" t="s">
        <v>77</v>
      </c>
      <c r="C71" s="63">
        <v>1</v>
      </c>
      <c r="D71" s="87" t="s">
        <v>25</v>
      </c>
      <c r="E71" s="44"/>
      <c r="F71" s="88">
        <f>C71*E71</f>
        <v>0</v>
      </c>
    </row>
    <row r="72" spans="1:6" s="70" customFormat="1" x14ac:dyDescent="0.2">
      <c r="A72" s="56"/>
      <c r="B72" s="51"/>
      <c r="C72" s="46"/>
      <c r="D72" s="47"/>
      <c r="E72" s="48"/>
      <c r="F72" s="48"/>
    </row>
    <row r="73" spans="1:6" s="70" customFormat="1" x14ac:dyDescent="0.2">
      <c r="A73" s="54"/>
      <c r="B73" s="50"/>
      <c r="C73" s="33"/>
      <c r="D73" s="34"/>
      <c r="E73" s="35"/>
      <c r="F73" s="33"/>
    </row>
    <row r="74" spans="1:6" s="70" customFormat="1" x14ac:dyDescent="0.2">
      <c r="A74" s="55">
        <f>COUNT($A$6:A73)+1</f>
        <v>12</v>
      </c>
      <c r="B74" s="38" t="s">
        <v>71</v>
      </c>
      <c r="C74" s="37"/>
      <c r="D74" s="22"/>
      <c r="E74" s="36"/>
      <c r="F74" s="36"/>
    </row>
    <row r="75" spans="1:6" s="70" customFormat="1" ht="51" x14ac:dyDescent="0.2">
      <c r="A75" s="55"/>
      <c r="B75" s="39" t="s">
        <v>72</v>
      </c>
      <c r="C75" s="45"/>
      <c r="D75" s="22"/>
      <c r="E75" s="36"/>
      <c r="F75" s="36"/>
    </row>
    <row r="76" spans="1:6" s="70" customFormat="1" x14ac:dyDescent="0.2">
      <c r="A76" s="76"/>
      <c r="B76" s="85" t="s">
        <v>73</v>
      </c>
      <c r="C76" s="92"/>
      <c r="D76" s="93"/>
      <c r="E76" s="94"/>
      <c r="F76" s="88"/>
    </row>
    <row r="77" spans="1:6" s="70" customFormat="1" x14ac:dyDescent="0.2">
      <c r="A77" s="55"/>
      <c r="B77" s="39" t="s">
        <v>75</v>
      </c>
      <c r="C77" s="45">
        <v>2</v>
      </c>
      <c r="D77" s="22" t="s">
        <v>1</v>
      </c>
      <c r="E77" s="44"/>
      <c r="F77" s="36">
        <f>C77*E77</f>
        <v>0</v>
      </c>
    </row>
    <row r="78" spans="1:6" s="70" customFormat="1" x14ac:dyDescent="0.2">
      <c r="A78" s="56"/>
      <c r="B78" s="51"/>
      <c r="C78" s="46"/>
      <c r="D78" s="47"/>
      <c r="E78" s="48"/>
      <c r="F78" s="48"/>
    </row>
    <row r="79" spans="1:6" s="70" customFormat="1" x14ac:dyDescent="0.2">
      <c r="A79" s="54"/>
      <c r="B79" s="50"/>
      <c r="C79" s="33"/>
      <c r="D79" s="34"/>
      <c r="E79" s="35"/>
      <c r="F79" s="33"/>
    </row>
    <row r="80" spans="1:6" s="70" customFormat="1" x14ac:dyDescent="0.2">
      <c r="A80" s="55">
        <f>COUNT($A$6:A79)+1</f>
        <v>13</v>
      </c>
      <c r="B80" s="38" t="s">
        <v>78</v>
      </c>
      <c r="C80" s="37"/>
      <c r="D80" s="22"/>
      <c r="E80" s="36"/>
      <c r="F80" s="36"/>
    </row>
    <row r="81" spans="1:6" s="70" customFormat="1" x14ac:dyDescent="0.2">
      <c r="A81" s="55"/>
      <c r="B81" s="39" t="s">
        <v>79</v>
      </c>
      <c r="C81" s="45"/>
    </row>
    <row r="82" spans="1:6" s="70" customFormat="1" x14ac:dyDescent="0.2">
      <c r="A82" s="55"/>
      <c r="B82" s="39"/>
      <c r="C82" s="45">
        <v>1</v>
      </c>
      <c r="D82" s="22" t="s">
        <v>1</v>
      </c>
      <c r="E82" s="44"/>
      <c r="F82" s="36">
        <f>C82*E82</f>
        <v>0</v>
      </c>
    </row>
    <row r="83" spans="1:6" s="70" customFormat="1" x14ac:dyDescent="0.2">
      <c r="A83" s="56"/>
      <c r="B83" s="51"/>
      <c r="C83" s="46"/>
      <c r="D83" s="47"/>
      <c r="E83" s="48"/>
      <c r="F83" s="48"/>
    </row>
    <row r="84" spans="1:6" s="70" customFormat="1" x14ac:dyDescent="0.2">
      <c r="A84" s="54"/>
      <c r="B84" s="50"/>
      <c r="C84" s="33"/>
      <c r="D84" s="34"/>
      <c r="E84" s="35"/>
      <c r="F84" s="33"/>
    </row>
    <row r="85" spans="1:6" s="70" customFormat="1" x14ac:dyDescent="0.2">
      <c r="A85" s="55">
        <f>COUNT($A$6:A84)+1</f>
        <v>14</v>
      </c>
      <c r="B85" s="38" t="s">
        <v>80</v>
      </c>
      <c r="C85" s="37"/>
      <c r="D85" s="22"/>
      <c r="E85" s="36"/>
      <c r="F85" s="36"/>
    </row>
    <row r="86" spans="1:6" s="70" customFormat="1" x14ac:dyDescent="0.2">
      <c r="A86" s="55"/>
      <c r="B86" s="39" t="s">
        <v>81</v>
      </c>
      <c r="C86" s="45"/>
      <c r="D86" s="22"/>
      <c r="E86" s="36"/>
      <c r="F86" s="36"/>
    </row>
    <row r="87" spans="1:6" s="70" customFormat="1" x14ac:dyDescent="0.2">
      <c r="A87" s="76"/>
      <c r="B87" s="81"/>
      <c r="C87" s="45">
        <v>1</v>
      </c>
      <c r="D87" s="22" t="s">
        <v>1</v>
      </c>
      <c r="E87" s="44"/>
      <c r="F87" s="36">
        <f>C87*E87</f>
        <v>0</v>
      </c>
    </row>
    <row r="88" spans="1:6" s="70" customFormat="1" x14ac:dyDescent="0.2">
      <c r="A88" s="56"/>
      <c r="B88" s="51"/>
      <c r="C88" s="46"/>
      <c r="D88" s="47"/>
      <c r="E88" s="48"/>
      <c r="F88" s="48"/>
    </row>
    <row r="89" spans="1:6" s="70" customFormat="1" x14ac:dyDescent="0.2">
      <c r="A89" s="54"/>
      <c r="B89" s="50"/>
      <c r="C89" s="33"/>
      <c r="D89" s="34"/>
      <c r="E89" s="35"/>
      <c r="F89" s="33"/>
    </row>
    <row r="90" spans="1:6" s="70" customFormat="1" x14ac:dyDescent="0.2">
      <c r="A90" s="55">
        <f>COUNT($A$6:A89)+1</f>
        <v>15</v>
      </c>
      <c r="B90" s="38" t="s">
        <v>82</v>
      </c>
      <c r="C90" s="37"/>
      <c r="D90" s="22"/>
      <c r="E90" s="36"/>
      <c r="F90" s="36"/>
    </row>
    <row r="91" spans="1:6" s="70" customFormat="1" x14ac:dyDescent="0.2">
      <c r="A91" s="55"/>
      <c r="B91" s="39" t="s">
        <v>96</v>
      </c>
      <c r="C91" s="45"/>
      <c r="D91" s="22"/>
      <c r="E91" s="36"/>
      <c r="F91" s="36"/>
    </row>
    <row r="92" spans="1:6" s="70" customFormat="1" x14ac:dyDescent="0.2">
      <c r="A92" s="55"/>
      <c r="B92" s="39" t="s">
        <v>83</v>
      </c>
      <c r="C92" s="45">
        <v>6</v>
      </c>
      <c r="D92" s="22" t="s">
        <v>1</v>
      </c>
      <c r="E92" s="44"/>
      <c r="F92" s="36">
        <f t="shared" ref="F92" si="6">C92*E92</f>
        <v>0</v>
      </c>
    </row>
    <row r="93" spans="1:6" s="70" customFormat="1" x14ac:dyDescent="0.2">
      <c r="A93" s="56"/>
      <c r="B93" s="51"/>
      <c r="C93" s="46"/>
      <c r="D93" s="47"/>
      <c r="E93" s="48"/>
      <c r="F93" s="48"/>
    </row>
    <row r="94" spans="1:6" s="70" customFormat="1" x14ac:dyDescent="0.2">
      <c r="A94" s="54"/>
      <c r="B94" s="50"/>
      <c r="C94" s="33"/>
      <c r="D94" s="34"/>
      <c r="E94" s="35"/>
      <c r="F94" s="33"/>
    </row>
    <row r="95" spans="1:6" s="70" customFormat="1" x14ac:dyDescent="0.2">
      <c r="A95" s="55">
        <f>COUNT($A$6:A94)+1</f>
        <v>16</v>
      </c>
      <c r="B95" s="38" t="s">
        <v>84</v>
      </c>
      <c r="C95" s="37"/>
      <c r="D95" s="22"/>
      <c r="E95" s="36"/>
      <c r="F95" s="36"/>
    </row>
    <row r="96" spans="1:6" s="70" customFormat="1" ht="38.25" x14ac:dyDescent="0.2">
      <c r="A96" s="55"/>
      <c r="B96" s="39" t="s">
        <v>98</v>
      </c>
      <c r="C96" s="45"/>
      <c r="D96" s="22"/>
      <c r="E96" s="36"/>
      <c r="F96" s="36"/>
    </row>
    <row r="97" spans="1:6" s="70" customFormat="1" ht="14.25" x14ac:dyDescent="0.2">
      <c r="A97" s="55"/>
      <c r="B97" s="39"/>
      <c r="C97" s="45">
        <v>1</v>
      </c>
      <c r="D97" s="22" t="s">
        <v>14</v>
      </c>
      <c r="E97" s="44"/>
      <c r="F97" s="36">
        <f>C97*E97</f>
        <v>0</v>
      </c>
    </row>
    <row r="98" spans="1:6" s="70" customFormat="1" x14ac:dyDescent="0.2">
      <c r="A98" s="56"/>
      <c r="B98" s="51"/>
      <c r="C98" s="46"/>
      <c r="D98" s="47"/>
      <c r="E98" s="48"/>
      <c r="F98" s="48"/>
    </row>
    <row r="99" spans="1:6" s="70" customFormat="1" x14ac:dyDescent="0.2">
      <c r="A99" s="55"/>
      <c r="B99" s="39"/>
      <c r="C99" s="45"/>
      <c r="D99" s="22"/>
      <c r="E99" s="36"/>
      <c r="F99" s="36"/>
    </row>
    <row r="100" spans="1:6" s="70" customFormat="1" x14ac:dyDescent="0.2">
      <c r="A100" s="55">
        <f>COUNT($A$6:A98)+1</f>
        <v>17</v>
      </c>
      <c r="B100" s="38" t="s">
        <v>85</v>
      </c>
      <c r="C100" s="37"/>
      <c r="D100" s="22"/>
      <c r="E100" s="36"/>
      <c r="F100" s="36"/>
    </row>
    <row r="101" spans="1:6" s="70" customFormat="1" ht="108.75" customHeight="1" x14ac:dyDescent="0.2">
      <c r="A101" s="55"/>
      <c r="B101" s="39" t="s">
        <v>86</v>
      </c>
      <c r="C101" s="45"/>
      <c r="D101" s="22"/>
      <c r="E101" s="36"/>
      <c r="F101" s="36"/>
    </row>
    <row r="102" spans="1:6" s="70" customFormat="1" x14ac:dyDescent="0.2">
      <c r="A102" s="76"/>
      <c r="B102" s="81" t="s">
        <v>38</v>
      </c>
      <c r="C102" s="78"/>
      <c r="D102" s="78"/>
      <c r="E102" s="94"/>
      <c r="F102" s="80"/>
    </row>
    <row r="103" spans="1:6" s="115" customFormat="1" ht="14.25" x14ac:dyDescent="0.2">
      <c r="A103" s="55"/>
      <c r="B103" s="39" t="s">
        <v>87</v>
      </c>
      <c r="C103" s="45">
        <v>1</v>
      </c>
      <c r="D103" s="22" t="s">
        <v>14</v>
      </c>
      <c r="E103" s="44"/>
      <c r="F103" s="36">
        <f>C103*E103</f>
        <v>0</v>
      </c>
    </row>
    <row r="104" spans="1:6" s="70" customFormat="1" ht="14.25" x14ac:dyDescent="0.2">
      <c r="A104" s="55"/>
      <c r="B104" s="39" t="s">
        <v>88</v>
      </c>
      <c r="C104" s="45">
        <v>1</v>
      </c>
      <c r="D104" s="22" t="s">
        <v>14</v>
      </c>
      <c r="E104" s="44"/>
      <c r="F104" s="36">
        <f>C104*E104</f>
        <v>0</v>
      </c>
    </row>
    <row r="105" spans="1:6" s="70" customFormat="1" x14ac:dyDescent="0.2">
      <c r="A105" s="56"/>
      <c r="B105" s="51"/>
      <c r="C105" s="46"/>
      <c r="D105" s="47"/>
      <c r="E105" s="48"/>
      <c r="F105" s="48"/>
    </row>
    <row r="106" spans="1:6" s="70" customFormat="1" x14ac:dyDescent="0.2">
      <c r="A106" s="54"/>
      <c r="B106" s="50"/>
      <c r="C106" s="33"/>
      <c r="D106" s="34"/>
      <c r="E106" s="35"/>
      <c r="F106" s="33"/>
    </row>
    <row r="107" spans="1:6" s="70" customFormat="1" x14ac:dyDescent="0.2">
      <c r="A107" s="55">
        <f>COUNT($A$6:A106)+1</f>
        <v>18</v>
      </c>
      <c r="B107" s="38" t="s">
        <v>16</v>
      </c>
      <c r="C107" s="37"/>
      <c r="D107" s="22"/>
      <c r="E107" s="36"/>
      <c r="F107" s="36"/>
    </row>
    <row r="108" spans="1:6" s="70" customFormat="1" ht="38.25" x14ac:dyDescent="0.2">
      <c r="A108" s="55"/>
      <c r="B108" s="39" t="s">
        <v>89</v>
      </c>
      <c r="C108" s="45"/>
      <c r="D108" s="22"/>
      <c r="E108" s="36"/>
      <c r="F108" s="36"/>
    </row>
    <row r="109" spans="1:6" s="70" customFormat="1" x14ac:dyDescent="0.2">
      <c r="B109" s="90"/>
      <c r="C109" s="78"/>
      <c r="D109" s="95">
        <v>0.1</v>
      </c>
      <c r="E109" s="80"/>
      <c r="F109" s="94">
        <f>SUM(F6:F105)*D109</f>
        <v>0</v>
      </c>
    </row>
    <row r="110" spans="1:6" s="70" customFormat="1" x14ac:dyDescent="0.2">
      <c r="A110" s="96"/>
      <c r="B110" s="97"/>
      <c r="C110" s="98"/>
      <c r="D110" s="99"/>
      <c r="E110" s="100"/>
      <c r="F110" s="100"/>
    </row>
    <row r="111" spans="1:6" s="70" customFormat="1" x14ac:dyDescent="0.2">
      <c r="A111" s="40"/>
      <c r="B111" s="52" t="s">
        <v>90</v>
      </c>
      <c r="C111" s="41"/>
      <c r="D111" s="42"/>
      <c r="E111" s="43" t="s">
        <v>13</v>
      </c>
      <c r="F111" s="43">
        <f>SUM(F6:F110)</f>
        <v>0</v>
      </c>
    </row>
  </sheetData>
  <sheetProtection algorithmName="SHA-512" hashValue="h3jzJngEiBbh2OyQjWfIT1bD0KJdIh2PHx3Za2j32+JIaCmu9NPJ2NHvMYZhqUjfJ7Mdvq7eQG+kTKYZYUBfIA==" saltValue="g7B/EIQWu0fJW74QIOeni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3" manualBreakCount="3">
    <brk id="21" max="16383" man="1"/>
    <brk id="56" max="16383" man="1"/>
    <brk id="9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5" zoomScaleNormal="100" zoomScaleSheetLayoutView="85" workbookViewId="0">
      <selection activeCell="B76" sqref="B76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" style="31" customWidth="1"/>
    <col min="4" max="4" width="4.7109375" style="32" customWidth="1"/>
    <col min="5" max="5" width="9.5703125" style="30" customWidth="1"/>
    <col min="6" max="6" width="10.8554687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124</v>
      </c>
      <c r="B3" s="49" t="s">
        <v>108</v>
      </c>
      <c r="C3" s="28"/>
      <c r="D3" s="29"/>
    </row>
    <row r="4" spans="1:6" x14ac:dyDescent="0.2">
      <c r="A4" s="27"/>
      <c r="B4" s="49" t="s">
        <v>118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70" customFormat="1" ht="331.5" x14ac:dyDescent="0.2">
      <c r="A8" s="55"/>
      <c r="B8" s="58" t="s">
        <v>110</v>
      </c>
      <c r="C8" s="37"/>
      <c r="D8" s="22"/>
      <c r="E8" s="36"/>
      <c r="F8" s="36"/>
    </row>
    <row r="9" spans="1:6" s="70" customFormat="1" x14ac:dyDescent="0.2">
      <c r="A9" s="76"/>
      <c r="B9" s="77" t="s">
        <v>45</v>
      </c>
      <c r="C9" s="78"/>
      <c r="D9" s="78"/>
      <c r="E9" s="79"/>
      <c r="F9" s="79"/>
    </row>
    <row r="10" spans="1:6" s="70" customFormat="1" x14ac:dyDescent="0.2">
      <c r="A10" s="76"/>
      <c r="B10" s="77" t="s">
        <v>38</v>
      </c>
      <c r="C10" s="78"/>
      <c r="D10" s="78"/>
      <c r="E10" s="79"/>
      <c r="F10" s="79"/>
    </row>
    <row r="11" spans="1:6" s="70" customFormat="1" ht="14.25" x14ac:dyDescent="0.2">
      <c r="A11" s="55"/>
      <c r="B11" s="39" t="s">
        <v>46</v>
      </c>
      <c r="C11" s="45">
        <v>6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46"/>
      <c r="D12" s="47"/>
      <c r="E12" s="48"/>
      <c r="F12" s="48"/>
    </row>
    <row r="13" spans="1:6" s="70" customFormat="1" x14ac:dyDescent="0.2">
      <c r="A13" s="54"/>
      <c r="B13" s="50"/>
      <c r="C13" s="33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41</v>
      </c>
      <c r="C14" s="37"/>
      <c r="D14" s="22"/>
      <c r="E14" s="36"/>
      <c r="F14" s="36"/>
    </row>
    <row r="15" spans="1:6" s="70" customFormat="1" ht="51" x14ac:dyDescent="0.2">
      <c r="A15" s="55"/>
      <c r="B15" s="58" t="s">
        <v>95</v>
      </c>
      <c r="C15" s="37"/>
      <c r="D15" s="22"/>
      <c r="E15" s="36"/>
      <c r="F15" s="36"/>
    </row>
    <row r="16" spans="1:6" s="70" customFormat="1" x14ac:dyDescent="0.2">
      <c r="A16" s="83"/>
      <c r="B16" s="77" t="s">
        <v>38</v>
      </c>
      <c r="C16" s="78"/>
      <c r="D16" s="78"/>
      <c r="E16" s="80"/>
      <c r="F16" s="80"/>
    </row>
    <row r="17" spans="1:6" s="70" customFormat="1" x14ac:dyDescent="0.2">
      <c r="A17" s="55"/>
      <c r="B17" s="39" t="s">
        <v>51</v>
      </c>
      <c r="C17" s="45">
        <v>4</v>
      </c>
      <c r="D17" s="22" t="s">
        <v>1</v>
      </c>
      <c r="E17" s="44"/>
      <c r="F17" s="36">
        <f t="shared" ref="F17" si="1">C17*E17</f>
        <v>0</v>
      </c>
    </row>
    <row r="18" spans="1:6" s="70" customFormat="1" x14ac:dyDescent="0.2">
      <c r="A18" s="56"/>
      <c r="B18" s="51"/>
      <c r="C18" s="46"/>
      <c r="D18" s="47"/>
      <c r="E18" s="48"/>
      <c r="F18" s="48"/>
    </row>
    <row r="19" spans="1:6" s="70" customFormat="1" x14ac:dyDescent="0.2">
      <c r="A19" s="54"/>
      <c r="B19" s="50"/>
      <c r="C19" s="33"/>
      <c r="D19" s="34"/>
      <c r="E19" s="35"/>
      <c r="F19" s="33"/>
    </row>
    <row r="20" spans="1:6" s="70" customFormat="1" x14ac:dyDescent="0.2">
      <c r="A20" s="55">
        <f>COUNT($A$6:A19)+1</f>
        <v>3</v>
      </c>
      <c r="B20" s="38" t="s">
        <v>42</v>
      </c>
      <c r="C20" s="37"/>
      <c r="D20" s="22"/>
      <c r="E20" s="36"/>
      <c r="F20" s="36"/>
    </row>
    <row r="21" spans="1:6" s="70" customFormat="1" ht="51" x14ac:dyDescent="0.2">
      <c r="A21" s="55"/>
      <c r="B21" s="58" t="s">
        <v>53</v>
      </c>
      <c r="C21" s="37"/>
      <c r="D21" s="22"/>
      <c r="E21" s="36"/>
      <c r="F21" s="36"/>
    </row>
    <row r="22" spans="1:6" s="70" customFormat="1" x14ac:dyDescent="0.2">
      <c r="A22" s="83"/>
      <c r="B22" s="77" t="s">
        <v>38</v>
      </c>
      <c r="C22" s="78"/>
      <c r="D22" s="78"/>
      <c r="E22" s="80"/>
      <c r="F22" s="80"/>
    </row>
    <row r="23" spans="1:6" s="70" customFormat="1" x14ac:dyDescent="0.2">
      <c r="A23" s="55"/>
      <c r="B23" s="39" t="s">
        <v>54</v>
      </c>
      <c r="C23" s="45">
        <v>4</v>
      </c>
      <c r="D23" s="22" t="s">
        <v>1</v>
      </c>
      <c r="E23" s="44"/>
      <c r="F23" s="36">
        <f t="shared" ref="F23" si="2">C23*E23</f>
        <v>0</v>
      </c>
    </row>
    <row r="24" spans="1:6" s="70" customFormat="1" x14ac:dyDescent="0.2">
      <c r="A24" s="56"/>
      <c r="B24" s="51"/>
      <c r="C24" s="46"/>
      <c r="D24" s="47"/>
      <c r="E24" s="48"/>
      <c r="F24" s="48"/>
    </row>
    <row r="25" spans="1:6" s="70" customFormat="1" x14ac:dyDescent="0.2">
      <c r="A25" s="54"/>
      <c r="B25" s="50"/>
      <c r="C25" s="33"/>
      <c r="D25" s="34"/>
      <c r="E25" s="35"/>
      <c r="F25" s="33"/>
    </row>
    <row r="26" spans="1:6" s="70" customFormat="1" x14ac:dyDescent="0.2">
      <c r="A26" s="55">
        <f>COUNT($A$5:A25)+1</f>
        <v>4</v>
      </c>
      <c r="B26" s="38" t="s">
        <v>67</v>
      </c>
      <c r="C26" s="37"/>
      <c r="D26" s="22"/>
      <c r="E26" s="36"/>
      <c r="F26" s="36"/>
    </row>
    <row r="27" spans="1:6" s="70" customFormat="1" ht="51" x14ac:dyDescent="0.2">
      <c r="A27" s="55"/>
      <c r="B27" s="58" t="s">
        <v>97</v>
      </c>
      <c r="C27" s="37"/>
      <c r="D27" s="22"/>
      <c r="E27" s="36"/>
      <c r="F27" s="36"/>
    </row>
    <row r="28" spans="1:6" s="70" customFormat="1" ht="14.25" x14ac:dyDescent="0.2">
      <c r="A28" s="55"/>
      <c r="B28" s="39" t="s">
        <v>68</v>
      </c>
      <c r="C28" s="45">
        <v>1</v>
      </c>
      <c r="D28" s="22" t="s">
        <v>14</v>
      </c>
      <c r="E28" s="44"/>
      <c r="F28" s="36">
        <f t="shared" ref="F28:F29" si="3">C28*E28</f>
        <v>0</v>
      </c>
    </row>
    <row r="29" spans="1:6" s="70" customFormat="1" ht="14.25" x14ac:dyDescent="0.2">
      <c r="A29" s="55"/>
      <c r="B29" s="39" t="s">
        <v>69</v>
      </c>
      <c r="C29" s="45">
        <v>1</v>
      </c>
      <c r="D29" s="22" t="s">
        <v>14</v>
      </c>
      <c r="E29" s="44"/>
      <c r="F29" s="36">
        <f t="shared" si="3"/>
        <v>0</v>
      </c>
    </row>
    <row r="30" spans="1:6" s="70" customFormat="1" x14ac:dyDescent="0.2">
      <c r="A30" s="56"/>
      <c r="B30" s="51"/>
      <c r="C30" s="46"/>
      <c r="D30" s="47"/>
      <c r="E30" s="48"/>
      <c r="F30" s="48"/>
    </row>
    <row r="31" spans="1:6" s="70" customFormat="1" x14ac:dyDescent="0.2">
      <c r="A31" s="54"/>
      <c r="B31" s="50"/>
      <c r="C31" s="33"/>
      <c r="D31" s="34"/>
      <c r="E31" s="35"/>
      <c r="F31" s="33"/>
    </row>
    <row r="32" spans="1:6" s="70" customFormat="1" x14ac:dyDescent="0.2">
      <c r="A32" s="55">
        <f>COUNT($A$5:A31)+1</f>
        <v>5</v>
      </c>
      <c r="B32" s="38" t="s">
        <v>119</v>
      </c>
      <c r="C32" s="37"/>
      <c r="D32" s="22"/>
      <c r="E32" s="36"/>
      <c r="F32" s="36"/>
    </row>
    <row r="33" spans="1:6" s="70" customFormat="1" ht="38.25" x14ac:dyDescent="0.2">
      <c r="A33" s="55"/>
      <c r="B33" s="58" t="s">
        <v>70</v>
      </c>
      <c r="C33" s="37"/>
      <c r="D33" s="22"/>
      <c r="E33" s="36"/>
      <c r="F33" s="36"/>
    </row>
    <row r="34" spans="1:6" s="70" customFormat="1" ht="14.25" x14ac:dyDescent="0.2">
      <c r="A34" s="55"/>
      <c r="B34" s="39"/>
      <c r="C34" s="45">
        <v>1</v>
      </c>
      <c r="D34" s="22" t="s">
        <v>14</v>
      </c>
      <c r="E34" s="44"/>
      <c r="F34" s="36">
        <f>C34*E34</f>
        <v>0</v>
      </c>
    </row>
    <row r="35" spans="1:6" s="70" customFormat="1" x14ac:dyDescent="0.2">
      <c r="A35" s="56"/>
      <c r="B35" s="51"/>
      <c r="C35" s="46"/>
      <c r="D35" s="47"/>
      <c r="E35" s="48"/>
      <c r="F35" s="48"/>
    </row>
    <row r="36" spans="1:6" s="70" customFormat="1" x14ac:dyDescent="0.2">
      <c r="A36" s="54"/>
      <c r="B36" s="50"/>
      <c r="C36" s="33"/>
      <c r="D36" s="34"/>
      <c r="E36" s="35"/>
      <c r="F36" s="33"/>
    </row>
    <row r="37" spans="1:6" s="70" customFormat="1" x14ac:dyDescent="0.2">
      <c r="A37" s="55">
        <f>COUNT($A$5:A36)+1</f>
        <v>6</v>
      </c>
      <c r="B37" s="85" t="s">
        <v>99</v>
      </c>
      <c r="C37" s="37"/>
      <c r="D37" s="22"/>
      <c r="E37" s="36"/>
      <c r="F37" s="36"/>
    </row>
    <row r="38" spans="1:6" s="70" customFormat="1" ht="63.75" x14ac:dyDescent="0.2">
      <c r="A38" s="55"/>
      <c r="B38" s="90" t="s">
        <v>111</v>
      </c>
      <c r="C38" s="37"/>
      <c r="D38" s="22"/>
      <c r="E38" s="36"/>
      <c r="F38" s="36"/>
    </row>
    <row r="39" spans="1:6" s="70" customFormat="1" x14ac:dyDescent="0.2">
      <c r="A39" s="55"/>
      <c r="B39" s="39" t="s">
        <v>77</v>
      </c>
      <c r="C39" s="63">
        <v>1</v>
      </c>
      <c r="D39" s="87" t="s">
        <v>25</v>
      </c>
      <c r="E39" s="44"/>
      <c r="F39" s="88">
        <f>C39*E39</f>
        <v>0</v>
      </c>
    </row>
    <row r="40" spans="1:6" s="70" customFormat="1" x14ac:dyDescent="0.2">
      <c r="A40" s="56"/>
      <c r="B40" s="51"/>
      <c r="C40" s="46"/>
      <c r="D40" s="47"/>
      <c r="E40" s="48"/>
      <c r="F40" s="48"/>
    </row>
    <row r="41" spans="1:6" s="70" customFormat="1" x14ac:dyDescent="0.2">
      <c r="A41" s="54"/>
      <c r="B41" s="50"/>
      <c r="C41" s="33"/>
      <c r="D41" s="34"/>
      <c r="E41" s="35"/>
      <c r="F41" s="33"/>
    </row>
    <row r="42" spans="1:6" s="70" customFormat="1" x14ac:dyDescent="0.2">
      <c r="A42" s="55">
        <f>COUNT($A$6:A41)+1</f>
        <v>7</v>
      </c>
      <c r="B42" s="38" t="s">
        <v>71</v>
      </c>
      <c r="C42" s="37"/>
      <c r="D42" s="22"/>
      <c r="E42" s="36"/>
      <c r="F42" s="36"/>
    </row>
    <row r="43" spans="1:6" s="70" customFormat="1" ht="51" x14ac:dyDescent="0.2">
      <c r="A43" s="55"/>
      <c r="B43" s="39" t="s">
        <v>72</v>
      </c>
      <c r="C43" s="45"/>
      <c r="D43" s="22"/>
      <c r="E43" s="36"/>
      <c r="F43" s="36"/>
    </row>
    <row r="44" spans="1:6" s="70" customFormat="1" x14ac:dyDescent="0.2">
      <c r="A44" s="76"/>
      <c r="B44" s="85" t="s">
        <v>73</v>
      </c>
      <c r="C44" s="92"/>
      <c r="D44" s="93"/>
      <c r="E44" s="94"/>
      <c r="F44" s="88"/>
    </row>
    <row r="45" spans="1:6" s="70" customFormat="1" x14ac:dyDescent="0.2">
      <c r="A45" s="55"/>
      <c r="B45" s="39" t="s">
        <v>75</v>
      </c>
      <c r="C45" s="45">
        <v>2</v>
      </c>
      <c r="D45" s="22" t="s">
        <v>1</v>
      </c>
      <c r="E45" s="44"/>
      <c r="F45" s="36">
        <f>C45*E45</f>
        <v>0</v>
      </c>
    </row>
    <row r="46" spans="1:6" s="70" customFormat="1" x14ac:dyDescent="0.2">
      <c r="A46" s="56"/>
      <c r="B46" s="51"/>
      <c r="C46" s="46"/>
      <c r="D46" s="47"/>
      <c r="E46" s="48"/>
      <c r="F46" s="48"/>
    </row>
    <row r="47" spans="1:6" s="70" customFormat="1" x14ac:dyDescent="0.2">
      <c r="A47" s="54"/>
      <c r="B47" s="50"/>
      <c r="C47" s="33"/>
      <c r="D47" s="34"/>
      <c r="E47" s="35"/>
      <c r="F47" s="33"/>
    </row>
    <row r="48" spans="1:6" s="70" customFormat="1" x14ac:dyDescent="0.2">
      <c r="A48" s="55">
        <f>COUNT($A$6:A47)+1</f>
        <v>8</v>
      </c>
      <c r="B48" s="38" t="s">
        <v>78</v>
      </c>
      <c r="C48" s="37"/>
      <c r="D48" s="22"/>
      <c r="E48" s="36"/>
      <c r="F48" s="36"/>
    </row>
    <row r="49" spans="1:6" s="70" customFormat="1" x14ac:dyDescent="0.2">
      <c r="A49" s="55"/>
      <c r="B49" s="39" t="s">
        <v>79</v>
      </c>
      <c r="C49" s="45"/>
    </row>
    <row r="50" spans="1:6" s="70" customFormat="1" x14ac:dyDescent="0.2">
      <c r="A50" s="55"/>
      <c r="B50" s="39"/>
      <c r="C50" s="45">
        <v>1</v>
      </c>
      <c r="D50" s="22" t="s">
        <v>1</v>
      </c>
      <c r="E50" s="44"/>
      <c r="F50" s="36">
        <f>C50*E50</f>
        <v>0</v>
      </c>
    </row>
    <row r="51" spans="1:6" s="70" customFormat="1" x14ac:dyDescent="0.2">
      <c r="A51" s="56"/>
      <c r="B51" s="51"/>
      <c r="C51" s="46"/>
      <c r="D51" s="47"/>
      <c r="E51" s="48"/>
      <c r="F51" s="48"/>
    </row>
    <row r="52" spans="1:6" s="70" customFormat="1" x14ac:dyDescent="0.2">
      <c r="A52" s="54"/>
      <c r="B52" s="50"/>
      <c r="C52" s="33"/>
      <c r="D52" s="34"/>
      <c r="E52" s="35"/>
      <c r="F52" s="33"/>
    </row>
    <row r="53" spans="1:6" s="70" customFormat="1" x14ac:dyDescent="0.2">
      <c r="A53" s="55">
        <f>COUNT($A$6:A52)+1</f>
        <v>9</v>
      </c>
      <c r="B53" s="38" t="s">
        <v>80</v>
      </c>
      <c r="C53" s="37"/>
      <c r="D53" s="22"/>
      <c r="E53" s="36"/>
      <c r="F53" s="36"/>
    </row>
    <row r="54" spans="1:6" s="70" customFormat="1" x14ac:dyDescent="0.2">
      <c r="A54" s="55"/>
      <c r="B54" s="39" t="s">
        <v>81</v>
      </c>
      <c r="C54" s="45"/>
      <c r="D54" s="22"/>
      <c r="E54" s="36"/>
      <c r="F54" s="36"/>
    </row>
    <row r="55" spans="1:6" s="70" customFormat="1" x14ac:dyDescent="0.2">
      <c r="A55" s="76"/>
      <c r="B55" s="81"/>
      <c r="C55" s="45">
        <v>1</v>
      </c>
      <c r="D55" s="22" t="s">
        <v>1</v>
      </c>
      <c r="E55" s="44"/>
      <c r="F55" s="36">
        <f>C55*E55</f>
        <v>0</v>
      </c>
    </row>
    <row r="56" spans="1:6" s="70" customFormat="1" x14ac:dyDescent="0.2">
      <c r="A56" s="56"/>
      <c r="B56" s="51"/>
      <c r="C56" s="46"/>
      <c r="D56" s="47"/>
      <c r="E56" s="48"/>
      <c r="F56" s="48"/>
    </row>
    <row r="57" spans="1:6" s="70" customFormat="1" x14ac:dyDescent="0.2">
      <c r="A57" s="54"/>
      <c r="B57" s="50"/>
      <c r="C57" s="33"/>
      <c r="D57" s="34"/>
      <c r="E57" s="35"/>
      <c r="F57" s="33"/>
    </row>
    <row r="58" spans="1:6" s="70" customFormat="1" x14ac:dyDescent="0.2">
      <c r="A58" s="55">
        <f>COUNT($A$6:A57)+1</f>
        <v>10</v>
      </c>
      <c r="B58" s="38" t="s">
        <v>82</v>
      </c>
      <c r="C58" s="37"/>
      <c r="D58" s="22"/>
      <c r="E58" s="36"/>
      <c r="F58" s="36"/>
    </row>
    <row r="59" spans="1:6" s="70" customFormat="1" x14ac:dyDescent="0.2">
      <c r="A59" s="55"/>
      <c r="B59" s="39" t="s">
        <v>96</v>
      </c>
      <c r="C59" s="45"/>
      <c r="D59" s="22"/>
      <c r="E59" s="36"/>
      <c r="F59" s="36"/>
    </row>
    <row r="60" spans="1:6" s="70" customFormat="1" x14ac:dyDescent="0.2">
      <c r="A60" s="55"/>
      <c r="B60" s="39" t="s">
        <v>83</v>
      </c>
      <c r="C60" s="45">
        <v>2</v>
      </c>
      <c r="D60" s="22" t="s">
        <v>1</v>
      </c>
      <c r="E60" s="44"/>
      <c r="F60" s="36">
        <f t="shared" ref="F60" si="4">C60*E60</f>
        <v>0</v>
      </c>
    </row>
    <row r="61" spans="1:6" s="70" customFormat="1" x14ac:dyDescent="0.2">
      <c r="A61" s="56"/>
      <c r="B61" s="51"/>
      <c r="C61" s="46"/>
      <c r="D61" s="47"/>
      <c r="E61" s="48"/>
      <c r="F61" s="48"/>
    </row>
    <row r="62" spans="1:6" s="70" customFormat="1" x14ac:dyDescent="0.2">
      <c r="A62" s="54"/>
      <c r="B62" s="50"/>
      <c r="C62" s="33"/>
      <c r="D62" s="34"/>
      <c r="E62" s="35"/>
      <c r="F62" s="33"/>
    </row>
    <row r="63" spans="1:6" s="70" customFormat="1" x14ac:dyDescent="0.2">
      <c r="A63" s="55">
        <f>COUNT($A$6:A62)+1</f>
        <v>11</v>
      </c>
      <c r="B63" s="38" t="s">
        <v>84</v>
      </c>
      <c r="C63" s="37"/>
      <c r="D63" s="22"/>
      <c r="E63" s="36"/>
      <c r="F63" s="36"/>
    </row>
    <row r="64" spans="1:6" s="70" customFormat="1" ht="38.25" x14ac:dyDescent="0.2">
      <c r="A64" s="55"/>
      <c r="B64" s="39" t="s">
        <v>98</v>
      </c>
      <c r="C64" s="45"/>
      <c r="D64" s="22"/>
      <c r="E64" s="36"/>
      <c r="F64" s="36"/>
    </row>
    <row r="65" spans="1:6" s="70" customFormat="1" ht="14.25" x14ac:dyDescent="0.2">
      <c r="A65" s="55"/>
      <c r="B65" s="39"/>
      <c r="C65" s="45">
        <v>1</v>
      </c>
      <c r="D65" s="22" t="s">
        <v>14</v>
      </c>
      <c r="E65" s="44"/>
      <c r="F65" s="36">
        <f>C65*E65</f>
        <v>0</v>
      </c>
    </row>
    <row r="66" spans="1:6" s="70" customFormat="1" x14ac:dyDescent="0.2">
      <c r="A66" s="56"/>
      <c r="B66" s="51"/>
      <c r="C66" s="46"/>
      <c r="D66" s="47"/>
      <c r="E66" s="48"/>
      <c r="F66" s="48"/>
    </row>
    <row r="67" spans="1:6" s="70" customFormat="1" x14ac:dyDescent="0.2">
      <c r="A67" s="55"/>
      <c r="B67" s="39"/>
      <c r="C67" s="45"/>
      <c r="D67" s="22"/>
      <c r="E67" s="36"/>
      <c r="F67" s="36"/>
    </row>
    <row r="68" spans="1:6" s="70" customFormat="1" x14ac:dyDescent="0.2">
      <c r="A68" s="55">
        <f>COUNT($A$6:A66)+1</f>
        <v>12</v>
      </c>
      <c r="B68" s="38" t="s">
        <v>85</v>
      </c>
      <c r="C68" s="37"/>
      <c r="D68" s="22"/>
      <c r="E68" s="36"/>
      <c r="F68" s="36"/>
    </row>
    <row r="69" spans="1:6" s="70" customFormat="1" ht="108.75" customHeight="1" x14ac:dyDescent="0.2">
      <c r="A69" s="55"/>
      <c r="B69" s="39" t="s">
        <v>86</v>
      </c>
      <c r="C69" s="45"/>
      <c r="D69" s="22"/>
      <c r="E69" s="36"/>
      <c r="F69" s="36"/>
    </row>
    <row r="70" spans="1:6" s="70" customFormat="1" x14ac:dyDescent="0.2">
      <c r="A70" s="76"/>
      <c r="B70" s="81" t="s">
        <v>38</v>
      </c>
      <c r="C70" s="78"/>
      <c r="D70" s="78"/>
      <c r="E70" s="94"/>
      <c r="F70" s="80"/>
    </row>
    <row r="71" spans="1:6" s="115" customFormat="1" ht="14.25" x14ac:dyDescent="0.2">
      <c r="A71" s="55"/>
      <c r="B71" s="39" t="s">
        <v>87</v>
      </c>
      <c r="C71" s="45">
        <v>1</v>
      </c>
      <c r="D71" s="22" t="s">
        <v>14</v>
      </c>
      <c r="E71" s="44"/>
      <c r="F71" s="36">
        <f>C71*E71</f>
        <v>0</v>
      </c>
    </row>
    <row r="72" spans="1:6" s="70" customFormat="1" ht="14.25" x14ac:dyDescent="0.2">
      <c r="A72" s="55"/>
      <c r="B72" s="39" t="s">
        <v>88</v>
      </c>
      <c r="C72" s="45">
        <v>1</v>
      </c>
      <c r="D72" s="22" t="s">
        <v>14</v>
      </c>
      <c r="E72" s="44"/>
      <c r="F72" s="36">
        <f>C72*E72</f>
        <v>0</v>
      </c>
    </row>
    <row r="73" spans="1:6" s="70" customFormat="1" x14ac:dyDescent="0.2">
      <c r="A73" s="56"/>
      <c r="B73" s="51"/>
      <c r="C73" s="46"/>
      <c r="D73" s="47"/>
      <c r="E73" s="48"/>
      <c r="F73" s="48"/>
    </row>
    <row r="74" spans="1:6" s="70" customFormat="1" x14ac:dyDescent="0.2">
      <c r="A74" s="54"/>
      <c r="B74" s="50"/>
      <c r="C74" s="33"/>
      <c r="D74" s="34"/>
      <c r="E74" s="35"/>
      <c r="F74" s="33"/>
    </row>
    <row r="75" spans="1:6" s="70" customFormat="1" x14ac:dyDescent="0.2">
      <c r="A75" s="55">
        <f>COUNT($A$6:A74)+1</f>
        <v>13</v>
      </c>
      <c r="B75" s="38" t="s">
        <v>16</v>
      </c>
      <c r="C75" s="37"/>
      <c r="D75" s="22"/>
      <c r="E75" s="36"/>
      <c r="F75" s="36"/>
    </row>
    <row r="76" spans="1:6" s="70" customFormat="1" ht="38.25" x14ac:dyDescent="0.2">
      <c r="A76" s="55"/>
      <c r="B76" s="39" t="s">
        <v>89</v>
      </c>
      <c r="C76" s="45"/>
      <c r="D76" s="22"/>
      <c r="E76" s="36"/>
      <c r="F76" s="36"/>
    </row>
    <row r="77" spans="1:6" s="70" customFormat="1" x14ac:dyDescent="0.2">
      <c r="B77" s="90"/>
      <c r="C77" s="78"/>
      <c r="D77" s="95">
        <v>0.1</v>
      </c>
      <c r="E77" s="80"/>
      <c r="F77" s="94">
        <f>SUM(F6:F73)*D77</f>
        <v>0</v>
      </c>
    </row>
    <row r="78" spans="1:6" s="70" customFormat="1" x14ac:dyDescent="0.2">
      <c r="A78" s="96"/>
      <c r="B78" s="97"/>
      <c r="C78" s="98"/>
      <c r="D78" s="99"/>
      <c r="E78" s="100"/>
      <c r="F78" s="100"/>
    </row>
    <row r="79" spans="1:6" s="70" customFormat="1" x14ac:dyDescent="0.2">
      <c r="A79" s="40"/>
      <c r="B79" s="52" t="s">
        <v>90</v>
      </c>
      <c r="C79" s="41"/>
      <c r="D79" s="42"/>
      <c r="E79" s="43" t="s">
        <v>13</v>
      </c>
      <c r="F79" s="43">
        <f>SUM(F6:F78)</f>
        <v>0</v>
      </c>
    </row>
  </sheetData>
  <sheetProtection algorithmName="SHA-512" hashValue="Vjfc6GzX3SFQvpRmuVFxmd/3r6GL8v+N7P6zOXQ3CzwW0HTeId+trWiDB+qepnQ6pbbfgNzfvJHpmC0bgesc5Q==" saltValue="tNsAImPqBqcwgIjPnEelJ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2" manualBreakCount="2">
    <brk id="18" max="16383" man="1"/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showGridLines="0" topLeftCell="A13" zoomScaleNormal="100" zoomScaleSheetLayoutView="145" workbookViewId="0">
      <selection activeCell="C40" sqref="C4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9" style="1" customWidth="1"/>
    <col min="6" max="6" width="10.85546875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66" t="s">
        <v>19</v>
      </c>
      <c r="B2" s="366"/>
      <c r="C2" s="366"/>
      <c r="D2" s="366"/>
      <c r="E2" s="366"/>
      <c r="F2" s="366"/>
      <c r="G2" s="366"/>
    </row>
    <row r="3" spans="1:7" ht="15" customHeight="1" x14ac:dyDescent="0.2">
      <c r="A3" s="367" t="s">
        <v>352</v>
      </c>
      <c r="B3" s="366"/>
      <c r="C3" s="366"/>
      <c r="D3" s="366"/>
      <c r="E3" s="366"/>
      <c r="F3" s="366"/>
      <c r="G3" s="366"/>
    </row>
    <row r="4" spans="1:7" ht="15" customHeight="1" x14ac:dyDescent="0.2">
      <c r="A4" s="366"/>
      <c r="B4" s="366"/>
      <c r="C4" s="366"/>
      <c r="D4" s="366"/>
      <c r="E4" s="366"/>
      <c r="F4" s="366"/>
      <c r="G4" s="366"/>
    </row>
    <row r="5" spans="1:7" ht="25.5" x14ac:dyDescent="0.2">
      <c r="A5" s="6" t="s">
        <v>17</v>
      </c>
      <c r="B5" s="368" t="s">
        <v>27</v>
      </c>
      <c r="C5" s="368"/>
      <c r="D5" s="368"/>
      <c r="E5" s="368"/>
      <c r="F5" s="368"/>
      <c r="G5" s="102" t="s">
        <v>18</v>
      </c>
    </row>
    <row r="6" spans="1:7" x14ac:dyDescent="0.2">
      <c r="A6" s="8" t="s">
        <v>31</v>
      </c>
      <c r="B6" s="364" t="s">
        <v>32</v>
      </c>
      <c r="C6" s="365"/>
      <c r="D6" s="365"/>
      <c r="E6" s="365"/>
      <c r="F6" s="369"/>
      <c r="G6" s="11">
        <f>SUM(G7:G8)</f>
        <v>0</v>
      </c>
    </row>
    <row r="7" spans="1:7" x14ac:dyDescent="0.2">
      <c r="A7" s="8" t="s">
        <v>30</v>
      </c>
      <c r="B7" s="370" t="s">
        <v>21</v>
      </c>
      <c r="C7" s="370"/>
      <c r="D7" s="370"/>
      <c r="E7" s="370"/>
      <c r="F7" s="370"/>
      <c r="G7" s="9">
        <f>G19</f>
        <v>0</v>
      </c>
    </row>
    <row r="8" spans="1:7" x14ac:dyDescent="0.2">
      <c r="A8" s="10" t="s">
        <v>29</v>
      </c>
      <c r="B8" s="364" t="s">
        <v>20</v>
      </c>
      <c r="C8" s="365"/>
      <c r="D8" s="365"/>
      <c r="E8" s="365"/>
      <c r="F8" s="365"/>
      <c r="G8" s="9">
        <f>G28</f>
        <v>0</v>
      </c>
    </row>
    <row r="9" spans="1:7" ht="13.5" thickBot="1" x14ac:dyDescent="0.25">
      <c r="A9" s="13"/>
      <c r="B9" s="14"/>
      <c r="C9" s="15"/>
      <c r="D9" s="15"/>
      <c r="E9" s="15"/>
      <c r="F9" s="15"/>
      <c r="G9" s="16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ht="15.75" x14ac:dyDescent="0.25">
      <c r="A11" s="25" t="s">
        <v>28</v>
      </c>
      <c r="B11" s="23"/>
      <c r="C11" s="24"/>
      <c r="D11" s="24"/>
      <c r="E11" s="23"/>
      <c r="F11" s="23"/>
      <c r="G11" s="22"/>
    </row>
    <row r="12" spans="1:7" x14ac:dyDescent="0.2">
      <c r="A12" s="377" t="s">
        <v>33</v>
      </c>
      <c r="B12" s="378"/>
      <c r="C12" s="378"/>
      <c r="D12" s="378"/>
      <c r="E12" s="378"/>
      <c r="F12" s="378"/>
      <c r="G12" s="379"/>
    </row>
    <row r="13" spans="1:7" ht="25.5" x14ac:dyDescent="0.2">
      <c r="A13" s="371" t="s">
        <v>15</v>
      </c>
      <c r="B13" s="373" t="s">
        <v>22</v>
      </c>
      <c r="C13" s="374"/>
      <c r="D13" s="373" t="s">
        <v>23</v>
      </c>
      <c r="E13" s="374"/>
      <c r="F13" s="101" t="s">
        <v>24</v>
      </c>
      <c r="G13" s="101" t="s">
        <v>3</v>
      </c>
    </row>
    <row r="14" spans="1:7" x14ac:dyDescent="0.2">
      <c r="A14" s="372"/>
      <c r="B14" s="375"/>
      <c r="C14" s="376"/>
      <c r="D14" s="375"/>
      <c r="E14" s="376"/>
      <c r="F14" s="2" t="s">
        <v>4</v>
      </c>
      <c r="G14" s="2" t="s">
        <v>12</v>
      </c>
    </row>
    <row r="15" spans="1:7" x14ac:dyDescent="0.2">
      <c r="A15" s="3" t="s">
        <v>92</v>
      </c>
      <c r="B15" s="380" t="s">
        <v>353</v>
      </c>
      <c r="C15" s="381"/>
      <c r="D15" s="383" t="s">
        <v>354</v>
      </c>
      <c r="E15" s="384"/>
      <c r="F15" s="19">
        <v>42</v>
      </c>
      <c r="G15" s="4">
        <f>T1103_VO_SD!F132</f>
        <v>0</v>
      </c>
    </row>
    <row r="16" spans="1:7" x14ac:dyDescent="0.2">
      <c r="A16" s="3" t="s">
        <v>93</v>
      </c>
      <c r="B16" s="380" t="s">
        <v>355</v>
      </c>
      <c r="C16" s="381"/>
      <c r="D16" s="383" t="s">
        <v>356</v>
      </c>
      <c r="E16" s="384"/>
      <c r="F16" s="19">
        <v>2</v>
      </c>
      <c r="G16" s="4">
        <f>'T-1112_DN50'!F44</f>
        <v>0</v>
      </c>
    </row>
    <row r="17" spans="1:7" x14ac:dyDescent="0.2">
      <c r="A17" s="3"/>
      <c r="B17" s="380"/>
      <c r="C17" s="381"/>
      <c r="D17" s="383"/>
      <c r="E17" s="384"/>
      <c r="F17" s="19"/>
      <c r="G17" s="4"/>
    </row>
    <row r="18" spans="1:7" x14ac:dyDescent="0.2">
      <c r="A18" s="3"/>
      <c r="B18" s="380"/>
      <c r="C18" s="381"/>
      <c r="D18" s="383"/>
      <c r="E18" s="384"/>
      <c r="F18" s="19"/>
      <c r="G18" s="4"/>
    </row>
    <row r="19" spans="1:7" x14ac:dyDescent="0.2">
      <c r="A19" s="382" t="s">
        <v>35</v>
      </c>
      <c r="B19" s="382"/>
      <c r="C19" s="382"/>
      <c r="D19" s="382"/>
      <c r="E19" s="382"/>
      <c r="F19" s="382"/>
      <c r="G19" s="5">
        <f>SUM(G15:G18)</f>
        <v>0</v>
      </c>
    </row>
    <row r="20" spans="1:7" x14ac:dyDescent="0.2">
      <c r="A20" s="21"/>
      <c r="B20" s="21"/>
      <c r="C20" s="21"/>
      <c r="D20" s="21"/>
      <c r="E20" s="21"/>
      <c r="F20" s="21"/>
      <c r="G20" s="12"/>
    </row>
    <row r="21" spans="1:7" x14ac:dyDescent="0.2">
      <c r="A21" s="377" t="s">
        <v>34</v>
      </c>
      <c r="B21" s="378"/>
      <c r="C21" s="378"/>
      <c r="D21" s="378"/>
      <c r="E21" s="378"/>
      <c r="F21" s="378"/>
      <c r="G21" s="379"/>
    </row>
    <row r="22" spans="1:7" ht="25.5" customHeight="1" x14ac:dyDescent="0.2">
      <c r="A22" s="371" t="s">
        <v>15</v>
      </c>
      <c r="B22" s="373" t="s">
        <v>22</v>
      </c>
      <c r="C22" s="374"/>
      <c r="D22" s="373" t="s">
        <v>23</v>
      </c>
      <c r="E22" s="374"/>
      <c r="F22" s="101" t="s">
        <v>24</v>
      </c>
      <c r="G22" s="101" t="s">
        <v>3</v>
      </c>
    </row>
    <row r="23" spans="1:7" x14ac:dyDescent="0.2">
      <c r="A23" s="372"/>
      <c r="B23" s="375"/>
      <c r="C23" s="376"/>
      <c r="D23" s="375"/>
      <c r="E23" s="376"/>
      <c r="F23" s="2" t="s">
        <v>4</v>
      </c>
      <c r="G23" s="2" t="s">
        <v>12</v>
      </c>
    </row>
    <row r="24" spans="1:7" x14ac:dyDescent="0.2">
      <c r="A24" s="3" t="s">
        <v>100</v>
      </c>
      <c r="B24" s="380" t="s">
        <v>357</v>
      </c>
      <c r="C24" s="381"/>
      <c r="D24" s="383" t="s">
        <v>358</v>
      </c>
      <c r="E24" s="384"/>
      <c r="F24" s="19">
        <v>18</v>
      </c>
      <c r="G24" s="4">
        <f>P129_VO_SD!F90</f>
        <v>0</v>
      </c>
    </row>
    <row r="25" spans="1:7" x14ac:dyDescent="0.2">
      <c r="A25" s="3" t="s">
        <v>124</v>
      </c>
      <c r="B25" s="380" t="s">
        <v>359</v>
      </c>
      <c r="C25" s="381"/>
      <c r="D25" s="383" t="s">
        <v>360</v>
      </c>
      <c r="E25" s="384"/>
      <c r="F25" s="19">
        <v>33</v>
      </c>
      <c r="G25" s="4">
        <f>P1495_DN50!F134</f>
        <v>0</v>
      </c>
    </row>
    <row r="26" spans="1:7" x14ac:dyDescent="0.2">
      <c r="A26" s="3"/>
      <c r="B26" s="380"/>
      <c r="C26" s="381"/>
      <c r="D26" s="383"/>
      <c r="E26" s="384"/>
      <c r="F26" s="19"/>
      <c r="G26" s="4"/>
    </row>
    <row r="27" spans="1:7" x14ac:dyDescent="0.2">
      <c r="A27" s="3"/>
      <c r="B27" s="380"/>
      <c r="C27" s="381"/>
      <c r="D27" s="383"/>
      <c r="E27" s="384"/>
      <c r="F27" s="19"/>
      <c r="G27" s="4"/>
    </row>
    <row r="28" spans="1:7" x14ac:dyDescent="0.2">
      <c r="A28" s="382" t="s">
        <v>36</v>
      </c>
      <c r="B28" s="382"/>
      <c r="C28" s="382"/>
      <c r="D28" s="382"/>
      <c r="E28" s="382"/>
      <c r="F28" s="382"/>
      <c r="G28" s="5">
        <f>SUM(G24:G27)</f>
        <v>0</v>
      </c>
    </row>
  </sheetData>
  <sheetProtection algorithmName="SHA-512" hashValue="SmFbknO75Ku5HIKQTt0WTzK6M6H+CARKLQHZoOzqKjsaa4imz1ACs5STPtoE2xQWQCJdo6HuVy7rL5wfpvkyOQ==" saltValue="paKx/qmQ4N2gOCUTKv6Seg==" spinCount="100000" sheet="1" objects="1" scenarios="1"/>
  <mergeCells count="32">
    <mergeCell ref="A28:F28"/>
    <mergeCell ref="B25:C25"/>
    <mergeCell ref="D25:E25"/>
    <mergeCell ref="B26:C26"/>
    <mergeCell ref="D26:E26"/>
    <mergeCell ref="B27:C27"/>
    <mergeCell ref="D27:E27"/>
    <mergeCell ref="B24:C24"/>
    <mergeCell ref="D24:E24"/>
    <mergeCell ref="B16:C16"/>
    <mergeCell ref="D16:E16"/>
    <mergeCell ref="B17:C17"/>
    <mergeCell ref="D17:E17"/>
    <mergeCell ref="B18:C18"/>
    <mergeCell ref="D18:E18"/>
    <mergeCell ref="A19:F19"/>
    <mergeCell ref="A21:G21"/>
    <mergeCell ref="A22:A23"/>
    <mergeCell ref="B22:C23"/>
    <mergeCell ref="D22:E23"/>
    <mergeCell ref="A12:G12"/>
    <mergeCell ref="A13:A14"/>
    <mergeCell ref="B13:C14"/>
    <mergeCell ref="D13:E14"/>
    <mergeCell ref="B15:C15"/>
    <mergeCell ref="D15:E15"/>
    <mergeCell ref="B8:F8"/>
    <mergeCell ref="A2:G2"/>
    <mergeCell ref="A3:G4"/>
    <mergeCell ref="B5:F5"/>
    <mergeCell ref="B6:F6"/>
    <mergeCell ref="B7:F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1" zoomScaleNormal="100" zoomScaleSheetLayoutView="115" workbookViewId="0">
      <selection activeCell="B17" sqref="B17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46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307"/>
      <c r="D1" s="29"/>
    </row>
    <row r="2" spans="1:6" x14ac:dyDescent="0.2">
      <c r="A2" s="27" t="s">
        <v>91</v>
      </c>
      <c r="B2" s="49" t="s">
        <v>27</v>
      </c>
      <c r="C2" s="307"/>
      <c r="D2" s="29"/>
    </row>
    <row r="3" spans="1:6" x14ac:dyDescent="0.2">
      <c r="A3" s="27" t="s">
        <v>92</v>
      </c>
      <c r="B3" s="49" t="s">
        <v>361</v>
      </c>
      <c r="C3" s="307"/>
      <c r="D3" s="29"/>
    </row>
    <row r="4" spans="1:6" x14ac:dyDescent="0.2">
      <c r="A4" s="27"/>
      <c r="B4" s="49" t="s">
        <v>362</v>
      </c>
      <c r="C4" s="307"/>
      <c r="D4" s="29"/>
    </row>
    <row r="5" spans="1:6" ht="76.5" x14ac:dyDescent="0.2">
      <c r="A5" s="59" t="s">
        <v>0</v>
      </c>
      <c r="B5" s="60" t="s">
        <v>8</v>
      </c>
      <c r="C5" s="308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09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63"/>
      <c r="D7" s="22"/>
      <c r="E7" s="36"/>
      <c r="F7" s="36"/>
    </row>
    <row r="8" spans="1:6" s="70" customFormat="1" ht="320.25" customHeight="1" x14ac:dyDescent="0.2">
      <c r="A8" s="55"/>
      <c r="B8" s="58" t="s">
        <v>363</v>
      </c>
      <c r="C8" s="63"/>
      <c r="D8" s="22"/>
      <c r="E8" s="36"/>
      <c r="F8" s="36"/>
    </row>
    <row r="9" spans="1:6" s="70" customFormat="1" x14ac:dyDescent="0.2">
      <c r="A9" s="76"/>
      <c r="B9" s="77" t="s">
        <v>45</v>
      </c>
      <c r="C9" s="310"/>
      <c r="D9" s="78"/>
      <c r="E9" s="79"/>
      <c r="F9" s="79"/>
    </row>
    <row r="10" spans="1:6" s="70" customFormat="1" x14ac:dyDescent="0.2">
      <c r="A10" s="76"/>
      <c r="B10" s="77" t="s">
        <v>38</v>
      </c>
      <c r="C10" s="310"/>
      <c r="D10" s="78"/>
      <c r="E10" s="79"/>
      <c r="F10" s="79"/>
    </row>
    <row r="11" spans="1:6" s="70" customFormat="1" ht="14.25" x14ac:dyDescent="0.2">
      <c r="A11" s="55"/>
      <c r="B11" s="39" t="s">
        <v>364</v>
      </c>
      <c r="C11" s="63">
        <v>82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311"/>
      <c r="D12" s="47"/>
      <c r="E12" s="48"/>
      <c r="F12" s="48"/>
    </row>
    <row r="13" spans="1:6" s="70" customFormat="1" x14ac:dyDescent="0.2">
      <c r="A13" s="54"/>
      <c r="B13" s="50"/>
      <c r="C13" s="309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48</v>
      </c>
      <c r="C14" s="63"/>
      <c r="D14" s="22"/>
      <c r="E14" s="36"/>
      <c r="F14" s="36"/>
    </row>
    <row r="15" spans="1:6" s="70" customFormat="1" ht="63.75" x14ac:dyDescent="0.2">
      <c r="A15" s="55"/>
      <c r="B15" s="58" t="s">
        <v>94</v>
      </c>
      <c r="C15" s="63"/>
      <c r="D15" s="22"/>
      <c r="E15" s="36"/>
      <c r="F15" s="36"/>
    </row>
    <row r="16" spans="1:6" s="70" customFormat="1" x14ac:dyDescent="0.2">
      <c r="A16" s="76"/>
      <c r="B16" s="77" t="s">
        <v>45</v>
      </c>
      <c r="C16" s="310"/>
      <c r="D16" s="78"/>
      <c r="E16" s="80"/>
      <c r="F16" s="80"/>
    </row>
    <row r="17" spans="1:6" s="70" customFormat="1" x14ac:dyDescent="0.2">
      <c r="A17" s="76"/>
      <c r="B17" s="81" t="s">
        <v>39</v>
      </c>
      <c r="C17" s="310"/>
      <c r="D17" s="78"/>
      <c r="E17" s="80"/>
      <c r="F17" s="80"/>
    </row>
    <row r="18" spans="1:6" s="70" customFormat="1" x14ac:dyDescent="0.2">
      <c r="A18" s="76"/>
      <c r="B18" s="77" t="s">
        <v>38</v>
      </c>
      <c r="C18" s="310"/>
      <c r="D18" s="78"/>
      <c r="E18" s="80"/>
      <c r="F18" s="80"/>
    </row>
    <row r="19" spans="1:6" s="70" customFormat="1" ht="14.25" x14ac:dyDescent="0.2">
      <c r="A19" s="55"/>
      <c r="B19" s="39" t="s">
        <v>365</v>
      </c>
      <c r="C19" s="63">
        <v>2</v>
      </c>
      <c r="D19" s="22" t="s">
        <v>1</v>
      </c>
      <c r="E19" s="44"/>
      <c r="F19" s="36">
        <f t="shared" ref="F19" si="1">C19*E19</f>
        <v>0</v>
      </c>
    </row>
    <row r="20" spans="1:6" s="70" customFormat="1" x14ac:dyDescent="0.2">
      <c r="A20" s="56"/>
      <c r="B20" s="51"/>
      <c r="C20" s="311"/>
      <c r="D20" s="47"/>
      <c r="E20" s="48"/>
      <c r="F20" s="48"/>
    </row>
    <row r="21" spans="1:6" s="70" customFormat="1" x14ac:dyDescent="0.2">
      <c r="A21" s="54"/>
      <c r="B21" s="50"/>
      <c r="C21" s="309"/>
      <c r="D21" s="34"/>
      <c r="E21" s="35"/>
      <c r="F21" s="33"/>
    </row>
    <row r="22" spans="1:6" s="70" customFormat="1" x14ac:dyDescent="0.2">
      <c r="A22" s="55">
        <f>COUNT($A$6:A21)+1</f>
        <v>3</v>
      </c>
      <c r="B22" s="38" t="s">
        <v>366</v>
      </c>
      <c r="C22" s="63"/>
      <c r="D22" s="22"/>
      <c r="E22" s="36"/>
      <c r="F22" s="36"/>
    </row>
    <row r="23" spans="1:6" s="70" customFormat="1" ht="63.75" x14ac:dyDescent="0.2">
      <c r="A23" s="55"/>
      <c r="B23" s="58" t="s">
        <v>367</v>
      </c>
      <c r="C23" s="63"/>
      <c r="D23" s="22"/>
      <c r="E23" s="36"/>
      <c r="F23" s="36"/>
    </row>
    <row r="24" spans="1:6" s="70" customFormat="1" x14ac:dyDescent="0.2">
      <c r="A24" s="76"/>
      <c r="B24" s="77" t="s">
        <v>45</v>
      </c>
      <c r="C24" s="310"/>
      <c r="D24" s="78"/>
      <c r="E24" s="80"/>
      <c r="F24" s="80"/>
    </row>
    <row r="25" spans="1:6" s="70" customFormat="1" x14ac:dyDescent="0.2">
      <c r="A25" s="76"/>
      <c r="B25" s="81" t="s">
        <v>39</v>
      </c>
      <c r="C25" s="310"/>
      <c r="D25" s="78"/>
      <c r="E25" s="80"/>
      <c r="F25" s="80"/>
    </row>
    <row r="26" spans="1:6" s="70" customFormat="1" x14ac:dyDescent="0.2">
      <c r="A26" s="76"/>
      <c r="B26" s="77" t="s">
        <v>38</v>
      </c>
      <c r="C26" s="310"/>
      <c r="D26" s="78"/>
      <c r="E26" s="80"/>
      <c r="F26" s="80"/>
    </row>
    <row r="27" spans="1:6" s="70" customFormat="1" x14ac:dyDescent="0.2">
      <c r="A27" s="55"/>
      <c r="B27" s="39" t="s">
        <v>368</v>
      </c>
      <c r="C27" s="63">
        <v>2</v>
      </c>
      <c r="D27" s="22" t="s">
        <v>1</v>
      </c>
      <c r="E27" s="44"/>
      <c r="F27" s="36">
        <f t="shared" ref="F27" si="2">C27*E27</f>
        <v>0</v>
      </c>
    </row>
    <row r="28" spans="1:6" s="70" customFormat="1" x14ac:dyDescent="0.2">
      <c r="A28" s="56"/>
      <c r="B28" s="51"/>
      <c r="C28" s="311"/>
      <c r="D28" s="47"/>
      <c r="E28" s="48"/>
      <c r="F28" s="48"/>
    </row>
    <row r="29" spans="1:6" s="70" customFormat="1" x14ac:dyDescent="0.2">
      <c r="A29" s="54"/>
      <c r="B29" s="50"/>
      <c r="C29" s="309"/>
      <c r="D29" s="34"/>
      <c r="E29" s="35"/>
      <c r="F29" s="33"/>
    </row>
    <row r="30" spans="1:6" s="70" customFormat="1" x14ac:dyDescent="0.2">
      <c r="A30" s="55">
        <f>COUNT($A$6:A29)+1</f>
        <v>4</v>
      </c>
      <c r="B30" s="38" t="s">
        <v>41</v>
      </c>
      <c r="C30" s="63"/>
      <c r="D30" s="22"/>
      <c r="E30" s="36"/>
      <c r="F30" s="36"/>
    </row>
    <row r="31" spans="1:6" s="70" customFormat="1" ht="51" x14ac:dyDescent="0.2">
      <c r="A31" s="55"/>
      <c r="B31" s="58" t="s">
        <v>95</v>
      </c>
      <c r="C31" s="63"/>
      <c r="D31" s="22"/>
      <c r="E31" s="36"/>
      <c r="F31" s="36"/>
    </row>
    <row r="32" spans="1:6" s="70" customFormat="1" x14ac:dyDescent="0.2">
      <c r="A32" s="83"/>
      <c r="B32" s="77" t="s">
        <v>38</v>
      </c>
      <c r="C32" s="310"/>
      <c r="D32" s="78"/>
      <c r="E32" s="80"/>
      <c r="F32" s="80"/>
    </row>
    <row r="33" spans="1:6" s="70" customFormat="1" x14ac:dyDescent="0.2">
      <c r="A33" s="55"/>
      <c r="B33" s="39" t="s">
        <v>369</v>
      </c>
      <c r="C33" s="63">
        <v>2</v>
      </c>
      <c r="D33" s="22" t="s">
        <v>1</v>
      </c>
      <c r="E33" s="44"/>
      <c r="F33" s="36">
        <f t="shared" ref="F33" si="3">C33*E33</f>
        <v>0</v>
      </c>
    </row>
    <row r="34" spans="1:6" s="70" customFormat="1" x14ac:dyDescent="0.2">
      <c r="A34" s="56"/>
      <c r="B34" s="51"/>
      <c r="C34" s="311"/>
      <c r="D34" s="47"/>
      <c r="E34" s="48"/>
      <c r="F34" s="48"/>
    </row>
    <row r="35" spans="1:6" s="70" customFormat="1" x14ac:dyDescent="0.2">
      <c r="A35" s="54"/>
      <c r="B35" s="50"/>
      <c r="C35" s="309"/>
      <c r="D35" s="34"/>
      <c r="E35" s="35"/>
      <c r="F35" s="33"/>
    </row>
    <row r="36" spans="1:6" s="70" customFormat="1" x14ac:dyDescent="0.2">
      <c r="A36" s="55">
        <f>COUNT($A$6:A35)+1</f>
        <v>5</v>
      </c>
      <c r="B36" s="38" t="s">
        <v>42</v>
      </c>
      <c r="C36" s="63"/>
      <c r="D36" s="22"/>
      <c r="E36" s="36"/>
      <c r="F36" s="36"/>
    </row>
    <row r="37" spans="1:6" s="70" customFormat="1" ht="51" x14ac:dyDescent="0.2">
      <c r="A37" s="55"/>
      <c r="B37" s="58" t="s">
        <v>53</v>
      </c>
      <c r="C37" s="63"/>
      <c r="D37" s="22"/>
      <c r="E37" s="36"/>
      <c r="F37" s="36"/>
    </row>
    <row r="38" spans="1:6" s="70" customFormat="1" x14ac:dyDescent="0.2">
      <c r="A38" s="83"/>
      <c r="B38" s="77" t="s">
        <v>38</v>
      </c>
      <c r="C38" s="310"/>
      <c r="D38" s="78"/>
      <c r="E38" s="80"/>
      <c r="F38" s="80"/>
    </row>
    <row r="39" spans="1:6" s="70" customFormat="1" x14ac:dyDescent="0.2">
      <c r="A39" s="55"/>
      <c r="B39" s="39" t="s">
        <v>370</v>
      </c>
      <c r="C39" s="63">
        <v>2</v>
      </c>
      <c r="D39" s="22" t="s">
        <v>1</v>
      </c>
      <c r="E39" s="44"/>
      <c r="F39" s="36">
        <f t="shared" ref="F39" si="4">C39*E39</f>
        <v>0</v>
      </c>
    </row>
    <row r="40" spans="1:6" s="70" customFormat="1" x14ac:dyDescent="0.2">
      <c r="A40" s="56"/>
      <c r="B40" s="51"/>
      <c r="C40" s="311"/>
      <c r="D40" s="47"/>
      <c r="E40" s="48"/>
      <c r="F40" s="48"/>
    </row>
    <row r="41" spans="1:6" s="70" customFormat="1" x14ac:dyDescent="0.2">
      <c r="A41" s="54"/>
      <c r="B41" s="50"/>
      <c r="C41" s="309"/>
      <c r="D41" s="34"/>
      <c r="E41" s="35"/>
      <c r="F41" s="33"/>
    </row>
    <row r="42" spans="1:6" s="70" customFormat="1" x14ac:dyDescent="0.2">
      <c r="A42" s="55">
        <f>COUNT($A$6:A41)+1</f>
        <v>6</v>
      </c>
      <c r="B42" s="38" t="s">
        <v>43</v>
      </c>
      <c r="C42" s="63"/>
      <c r="D42" s="22"/>
      <c r="E42" s="36"/>
      <c r="F42" s="36"/>
    </row>
    <row r="43" spans="1:6" s="70" customFormat="1" ht="76.5" x14ac:dyDescent="0.2">
      <c r="A43" s="55"/>
      <c r="B43" s="58" t="s">
        <v>56</v>
      </c>
      <c r="C43" s="63"/>
      <c r="D43" s="22"/>
      <c r="E43" s="36"/>
      <c r="F43" s="36"/>
    </row>
    <row r="44" spans="1:6" s="70" customFormat="1" x14ac:dyDescent="0.2">
      <c r="A44" s="83"/>
      <c r="B44" s="77" t="s">
        <v>38</v>
      </c>
      <c r="C44" s="310"/>
      <c r="D44" s="78"/>
      <c r="E44" s="80"/>
      <c r="F44" s="80"/>
    </row>
    <row r="45" spans="1:6" s="70" customFormat="1" x14ac:dyDescent="0.2">
      <c r="A45" s="55"/>
      <c r="B45" s="39" t="s">
        <v>369</v>
      </c>
      <c r="C45" s="63">
        <v>22</v>
      </c>
      <c r="D45" s="22" t="s">
        <v>1</v>
      </c>
      <c r="E45" s="44"/>
      <c r="F45" s="36">
        <f t="shared" ref="F45" si="5">C45*E45</f>
        <v>0</v>
      </c>
    </row>
    <row r="46" spans="1:6" s="70" customFormat="1" x14ac:dyDescent="0.2">
      <c r="A46" s="56"/>
      <c r="B46" s="51"/>
      <c r="C46" s="311"/>
      <c r="D46" s="47"/>
      <c r="E46" s="48"/>
      <c r="F46" s="48"/>
    </row>
    <row r="47" spans="1:6" s="70" customFormat="1" x14ac:dyDescent="0.2">
      <c r="A47" s="54"/>
      <c r="B47" s="50"/>
      <c r="C47" s="309"/>
      <c r="D47" s="34"/>
      <c r="E47" s="35"/>
      <c r="F47" s="33"/>
    </row>
    <row r="48" spans="1:6" s="70" customFormat="1" x14ac:dyDescent="0.2">
      <c r="A48" s="55">
        <f>COUNT($A$6:A47)+1</f>
        <v>7</v>
      </c>
      <c r="B48" s="38" t="s">
        <v>57</v>
      </c>
      <c r="C48" s="63"/>
      <c r="D48" s="22"/>
      <c r="E48" s="36"/>
      <c r="F48" s="36"/>
    </row>
    <row r="49" spans="1:6" s="70" customFormat="1" ht="38.25" x14ac:dyDescent="0.2">
      <c r="A49" s="55"/>
      <c r="B49" s="58" t="s">
        <v>58</v>
      </c>
      <c r="C49" s="63"/>
      <c r="D49" s="22"/>
      <c r="E49" s="36"/>
      <c r="F49" s="36"/>
    </row>
    <row r="50" spans="1:6" s="70" customFormat="1" x14ac:dyDescent="0.2">
      <c r="A50" s="83"/>
      <c r="B50" s="77" t="s">
        <v>38</v>
      </c>
      <c r="C50" s="310"/>
      <c r="D50" s="78"/>
      <c r="E50" s="80"/>
      <c r="F50" s="80"/>
    </row>
    <row r="51" spans="1:6" s="70" customFormat="1" ht="14.25" x14ac:dyDescent="0.2">
      <c r="A51" s="55"/>
      <c r="B51" s="39" t="s">
        <v>59</v>
      </c>
      <c r="C51" s="63">
        <v>42</v>
      </c>
      <c r="D51" s="22" t="s">
        <v>14</v>
      </c>
      <c r="E51" s="44"/>
      <c r="F51" s="36">
        <f>C51*E51</f>
        <v>0</v>
      </c>
    </row>
    <row r="52" spans="1:6" s="70" customFormat="1" x14ac:dyDescent="0.2">
      <c r="A52" s="56"/>
      <c r="B52" s="51"/>
      <c r="C52" s="311"/>
      <c r="D52" s="47"/>
      <c r="E52" s="48"/>
      <c r="F52" s="48"/>
    </row>
    <row r="53" spans="1:6" s="84" customFormat="1" x14ac:dyDescent="0.2">
      <c r="A53" s="54"/>
      <c r="B53" s="50"/>
      <c r="C53" s="309"/>
      <c r="D53" s="34"/>
      <c r="E53" s="35"/>
      <c r="F53" s="33"/>
    </row>
    <row r="54" spans="1:6" s="89" customFormat="1" x14ac:dyDescent="0.2">
      <c r="A54" s="55">
        <f>COUNT($A$5:A53)+1</f>
        <v>8</v>
      </c>
      <c r="B54" s="38" t="s">
        <v>60</v>
      </c>
      <c r="C54" s="63"/>
      <c r="D54" s="22"/>
      <c r="E54" s="36"/>
      <c r="F54" s="36"/>
    </row>
    <row r="55" spans="1:6" s="89" customFormat="1" ht="89.25" x14ac:dyDescent="0.2">
      <c r="A55" s="55"/>
      <c r="B55" s="58" t="s">
        <v>61</v>
      </c>
      <c r="C55" s="63"/>
      <c r="D55" s="22"/>
      <c r="E55" s="36"/>
      <c r="F55" s="36"/>
    </row>
    <row r="56" spans="1:6" s="89" customFormat="1" x14ac:dyDescent="0.2">
      <c r="A56" s="55"/>
      <c r="B56" s="39" t="s">
        <v>62</v>
      </c>
      <c r="C56" s="63">
        <v>1</v>
      </c>
      <c r="D56" s="22" t="s">
        <v>25</v>
      </c>
      <c r="E56" s="44"/>
      <c r="F56" s="36">
        <f>C56*E56</f>
        <v>0</v>
      </c>
    </row>
    <row r="57" spans="1:6" s="89" customFormat="1" x14ac:dyDescent="0.2">
      <c r="A57" s="56"/>
      <c r="B57" s="51"/>
      <c r="C57" s="311"/>
      <c r="D57" s="47"/>
      <c r="E57" s="48"/>
      <c r="F57" s="48"/>
    </row>
    <row r="58" spans="1:6" s="84" customFormat="1" x14ac:dyDescent="0.2">
      <c r="A58" s="54"/>
      <c r="B58" s="50"/>
      <c r="C58" s="309"/>
      <c r="D58" s="34"/>
      <c r="E58" s="35"/>
      <c r="F58" s="33"/>
    </row>
    <row r="59" spans="1:6" s="70" customFormat="1" x14ac:dyDescent="0.2">
      <c r="A59" s="55">
        <f>COUNT($A$5:A58)+1</f>
        <v>9</v>
      </c>
      <c r="B59" s="38" t="s">
        <v>63</v>
      </c>
      <c r="C59" s="63"/>
      <c r="D59" s="22"/>
      <c r="E59" s="36"/>
      <c r="F59" s="36"/>
    </row>
    <row r="60" spans="1:6" s="70" customFormat="1" ht="25.5" x14ac:dyDescent="0.2">
      <c r="A60" s="55"/>
      <c r="B60" s="58" t="s">
        <v>64</v>
      </c>
      <c r="C60" s="63"/>
      <c r="D60" s="22"/>
      <c r="E60" s="36"/>
      <c r="F60" s="36"/>
    </row>
    <row r="61" spans="1:6" s="70" customFormat="1" x14ac:dyDescent="0.2">
      <c r="A61" s="55"/>
      <c r="B61" s="39" t="s">
        <v>40</v>
      </c>
      <c r="C61" s="63">
        <v>1</v>
      </c>
      <c r="D61" s="22" t="s">
        <v>1</v>
      </c>
      <c r="E61" s="44"/>
      <c r="F61" s="36">
        <f>C61*E61</f>
        <v>0</v>
      </c>
    </row>
    <row r="62" spans="1:6" s="70" customFormat="1" x14ac:dyDescent="0.2">
      <c r="A62" s="56"/>
      <c r="B62" s="51"/>
      <c r="C62" s="311"/>
      <c r="D62" s="47"/>
      <c r="E62" s="48"/>
      <c r="F62" s="48"/>
    </row>
    <row r="63" spans="1:6" s="70" customFormat="1" x14ac:dyDescent="0.2">
      <c r="A63" s="54"/>
      <c r="B63" s="50"/>
      <c r="C63" s="309"/>
      <c r="D63" s="34"/>
      <c r="E63" s="35"/>
      <c r="F63" s="33"/>
    </row>
    <row r="64" spans="1:6" s="70" customFormat="1" x14ac:dyDescent="0.2">
      <c r="A64" s="55">
        <f>COUNT($A$6:A63)+1</f>
        <v>10</v>
      </c>
      <c r="B64" s="38" t="s">
        <v>65</v>
      </c>
      <c r="C64" s="63"/>
      <c r="D64" s="22"/>
      <c r="E64" s="36"/>
      <c r="F64" s="36"/>
    </row>
    <row r="65" spans="1:6" s="70" customFormat="1" ht="76.5" x14ac:dyDescent="0.2">
      <c r="A65" s="55"/>
      <c r="B65" s="58" t="s">
        <v>66</v>
      </c>
      <c r="C65" s="63"/>
      <c r="D65" s="22"/>
      <c r="E65" s="36"/>
      <c r="F65" s="36"/>
    </row>
    <row r="66" spans="1:6" s="70" customFormat="1" x14ac:dyDescent="0.2">
      <c r="A66" s="55"/>
      <c r="B66" s="39"/>
      <c r="C66" s="63">
        <v>1</v>
      </c>
      <c r="D66" s="22" t="s">
        <v>1</v>
      </c>
      <c r="E66" s="44"/>
      <c r="F66" s="36">
        <f>C66*E66</f>
        <v>0</v>
      </c>
    </row>
    <row r="67" spans="1:6" s="70" customFormat="1" x14ac:dyDescent="0.2">
      <c r="A67" s="56"/>
      <c r="B67" s="51"/>
      <c r="C67" s="311"/>
      <c r="D67" s="47"/>
      <c r="E67" s="48"/>
      <c r="F67" s="48"/>
    </row>
    <row r="68" spans="1:6" s="70" customFormat="1" x14ac:dyDescent="0.2">
      <c r="A68" s="55"/>
      <c r="B68" s="39"/>
      <c r="C68" s="63"/>
      <c r="D68" s="22"/>
      <c r="E68" s="36"/>
      <c r="F68" s="36"/>
    </row>
    <row r="69" spans="1:6" s="89" customFormat="1" x14ac:dyDescent="0.2">
      <c r="A69" s="312">
        <f>COUNT($A$7:A68)+1</f>
        <v>11</v>
      </c>
      <c r="B69" s="85" t="s">
        <v>371</v>
      </c>
      <c r="C69" s="86"/>
      <c r="D69" s="87"/>
      <c r="E69" s="88"/>
      <c r="F69" s="88"/>
    </row>
    <row r="70" spans="1:6" s="89" customFormat="1" ht="63.75" x14ac:dyDescent="0.2">
      <c r="B70" s="90" t="s">
        <v>372</v>
      </c>
      <c r="C70" s="91"/>
    </row>
    <row r="71" spans="1:6" s="89" customFormat="1" x14ac:dyDescent="0.2">
      <c r="B71" s="90"/>
      <c r="C71" s="63">
        <v>1</v>
      </c>
      <c r="D71" s="87" t="s">
        <v>25</v>
      </c>
      <c r="E71" s="44"/>
      <c r="F71" s="88">
        <f>C71*E71</f>
        <v>0</v>
      </c>
    </row>
    <row r="72" spans="1:6" s="89" customFormat="1" x14ac:dyDescent="0.2">
      <c r="A72" s="313"/>
      <c r="B72" s="314"/>
      <c r="C72" s="315"/>
      <c r="D72" s="316"/>
      <c r="E72" s="48"/>
      <c r="F72" s="317"/>
    </row>
    <row r="73" spans="1:6" s="89" customFormat="1" x14ac:dyDescent="0.2">
      <c r="B73" s="90"/>
      <c r="C73" s="86"/>
      <c r="D73" s="87"/>
      <c r="E73" s="94"/>
      <c r="F73" s="88"/>
    </row>
    <row r="74" spans="1:6" s="89" customFormat="1" x14ac:dyDescent="0.2">
      <c r="A74" s="312">
        <f>COUNT($A$7:A73)+1</f>
        <v>12</v>
      </c>
      <c r="B74" s="108" t="s">
        <v>373</v>
      </c>
      <c r="C74" s="318"/>
      <c r="D74" s="1"/>
      <c r="E74" s="319"/>
      <c r="F74" s="319"/>
    </row>
    <row r="75" spans="1:6" s="89" customFormat="1" ht="51" x14ac:dyDescent="0.2">
      <c r="A75" s="320"/>
      <c r="B75" s="321" t="s">
        <v>374</v>
      </c>
      <c r="C75" s="318"/>
      <c r="D75" s="1"/>
      <c r="E75" s="319"/>
      <c r="F75" s="319"/>
    </row>
    <row r="76" spans="1:6" s="89" customFormat="1" x14ac:dyDescent="0.2">
      <c r="A76" s="109"/>
      <c r="B76" s="321" t="s">
        <v>375</v>
      </c>
      <c r="C76" s="318"/>
      <c r="D76" s="1"/>
      <c r="E76" s="319"/>
      <c r="F76" s="319"/>
    </row>
    <row r="77" spans="1:6" s="89" customFormat="1" ht="14.25" x14ac:dyDescent="0.2">
      <c r="A77" s="109"/>
      <c r="B77" s="321" t="s">
        <v>68</v>
      </c>
      <c r="C77" s="63">
        <v>1</v>
      </c>
      <c r="D77" s="93" t="s">
        <v>14</v>
      </c>
      <c r="E77" s="44"/>
      <c r="F77" s="94">
        <f>C77*E77</f>
        <v>0</v>
      </c>
    </row>
    <row r="78" spans="1:6" s="89" customFormat="1" ht="14.25" x14ac:dyDescent="0.2">
      <c r="A78" s="322"/>
      <c r="B78" s="323" t="s">
        <v>128</v>
      </c>
      <c r="C78" s="63">
        <v>1</v>
      </c>
      <c r="D78" s="324" t="s">
        <v>14</v>
      </c>
      <c r="E78" s="44"/>
      <c r="F78" s="36">
        <f>C78*E78</f>
        <v>0</v>
      </c>
    </row>
    <row r="79" spans="1:6" s="89" customFormat="1" x14ac:dyDescent="0.2">
      <c r="A79" s="325"/>
      <c r="B79" s="326"/>
      <c r="C79" s="311"/>
      <c r="D79" s="327"/>
      <c r="E79" s="48"/>
      <c r="F79" s="48"/>
    </row>
    <row r="80" spans="1:6" s="89" customFormat="1" x14ac:dyDescent="0.2">
      <c r="A80" s="109"/>
      <c r="B80" s="321"/>
      <c r="C80" s="318"/>
      <c r="D80" s="93"/>
      <c r="E80" s="94"/>
      <c r="F80" s="94"/>
    </row>
    <row r="81" spans="1:6" s="89" customFormat="1" x14ac:dyDescent="0.2">
      <c r="A81" s="312">
        <f>COUNT($A$7:A80)+1</f>
        <v>13</v>
      </c>
      <c r="B81" s="108" t="s">
        <v>376</v>
      </c>
      <c r="C81" s="318"/>
      <c r="D81" s="1"/>
      <c r="E81" s="319"/>
      <c r="F81" s="319"/>
    </row>
    <row r="82" spans="1:6" s="89" customFormat="1" ht="51" x14ac:dyDescent="0.2">
      <c r="A82" s="312"/>
      <c r="B82" s="321" t="s">
        <v>377</v>
      </c>
      <c r="C82" s="91"/>
    </row>
    <row r="83" spans="1:6" s="89" customFormat="1" ht="14.25" x14ac:dyDescent="0.2">
      <c r="A83" s="312"/>
      <c r="B83" s="321"/>
      <c r="C83" s="63">
        <v>1</v>
      </c>
      <c r="D83" s="93" t="s">
        <v>14</v>
      </c>
      <c r="E83" s="44"/>
      <c r="F83" s="94">
        <f>C83*E83</f>
        <v>0</v>
      </c>
    </row>
    <row r="84" spans="1:6" s="89" customFormat="1" x14ac:dyDescent="0.2">
      <c r="A84" s="328"/>
      <c r="B84" s="326"/>
      <c r="C84" s="311"/>
      <c r="D84" s="327"/>
      <c r="E84" s="48"/>
      <c r="F84" s="48"/>
    </row>
    <row r="85" spans="1:6" s="89" customFormat="1" x14ac:dyDescent="0.2">
      <c r="A85" s="312"/>
      <c r="B85" s="321"/>
      <c r="C85" s="318"/>
      <c r="D85" s="93"/>
      <c r="E85" s="94"/>
      <c r="F85" s="94"/>
    </row>
    <row r="86" spans="1:6" s="89" customFormat="1" x14ac:dyDescent="0.2">
      <c r="A86" s="312">
        <f>COUNT($A$7:A85)+1</f>
        <v>14</v>
      </c>
      <c r="B86" s="85" t="s">
        <v>378</v>
      </c>
      <c r="C86" s="86"/>
      <c r="D86" s="93"/>
      <c r="E86" s="88"/>
      <c r="F86" s="88"/>
    </row>
    <row r="87" spans="1:6" s="89" customFormat="1" ht="51" x14ac:dyDescent="0.2">
      <c r="A87" s="329"/>
      <c r="B87" s="330" t="s">
        <v>379</v>
      </c>
      <c r="C87" s="331"/>
      <c r="D87" s="332"/>
      <c r="E87" s="332"/>
      <c r="F87" s="332"/>
    </row>
    <row r="88" spans="1:6" s="89" customFormat="1" ht="14.25" x14ac:dyDescent="0.2">
      <c r="A88" s="329"/>
      <c r="B88" s="330"/>
      <c r="C88" s="63">
        <v>2</v>
      </c>
      <c r="D88" s="324" t="s">
        <v>14</v>
      </c>
      <c r="E88" s="44"/>
      <c r="F88" s="36">
        <f>C88*E88</f>
        <v>0</v>
      </c>
    </row>
    <row r="89" spans="1:6" s="89" customFormat="1" x14ac:dyDescent="0.2">
      <c r="A89" s="328"/>
      <c r="B89" s="333"/>
      <c r="C89" s="311"/>
      <c r="D89" s="327"/>
      <c r="E89" s="48"/>
      <c r="F89" s="48"/>
    </row>
    <row r="90" spans="1:6" s="89" customFormat="1" x14ac:dyDescent="0.2">
      <c r="A90" s="312"/>
      <c r="B90" s="334"/>
      <c r="C90" s="86"/>
      <c r="D90" s="93"/>
      <c r="E90" s="94"/>
      <c r="F90" s="88"/>
    </row>
    <row r="91" spans="1:6" s="89" customFormat="1" x14ac:dyDescent="0.2">
      <c r="A91" s="312">
        <f>COUNT($A$6:A90)+1</f>
        <v>15</v>
      </c>
      <c r="B91" s="335" t="s">
        <v>380</v>
      </c>
      <c r="C91" s="336"/>
      <c r="D91" s="337"/>
      <c r="E91" s="337"/>
      <c r="F91" s="337"/>
    </row>
    <row r="92" spans="1:6" s="89" customFormat="1" ht="51" x14ac:dyDescent="0.2">
      <c r="A92" s="338"/>
      <c r="B92" s="339" t="s">
        <v>381</v>
      </c>
      <c r="C92" s="336"/>
      <c r="D92" s="337"/>
      <c r="E92" s="337"/>
      <c r="F92" s="337"/>
    </row>
    <row r="93" spans="1:6" s="89" customFormat="1" ht="25.5" x14ac:dyDescent="0.2">
      <c r="A93" s="338"/>
      <c r="B93" s="339" t="s">
        <v>382</v>
      </c>
      <c r="C93" s="336"/>
      <c r="D93" s="337"/>
      <c r="E93" s="337"/>
      <c r="F93" s="337"/>
    </row>
    <row r="94" spans="1:6" s="89" customFormat="1" ht="51" x14ac:dyDescent="0.2">
      <c r="A94" s="338"/>
      <c r="B94" s="339" t="s">
        <v>383</v>
      </c>
      <c r="C94" s="336"/>
      <c r="D94" s="337"/>
      <c r="E94" s="337"/>
      <c r="F94" s="337"/>
    </row>
    <row r="95" spans="1:6" s="89" customFormat="1" x14ac:dyDescent="0.2">
      <c r="A95" s="338"/>
      <c r="B95" s="335" t="s">
        <v>38</v>
      </c>
      <c r="C95" s="336"/>
      <c r="D95" s="337"/>
      <c r="E95" s="337"/>
      <c r="F95" s="337"/>
    </row>
    <row r="96" spans="1:6" s="89" customFormat="1" ht="14.25" x14ac:dyDescent="0.2">
      <c r="A96" s="109"/>
      <c r="B96" s="321" t="s">
        <v>68</v>
      </c>
      <c r="C96" s="63">
        <v>2</v>
      </c>
      <c r="D96" s="93" t="s">
        <v>14</v>
      </c>
      <c r="E96" s="340"/>
      <c r="F96" s="94">
        <f>C96*E96</f>
        <v>0</v>
      </c>
    </row>
    <row r="97" spans="1:6" s="89" customFormat="1" ht="14.25" x14ac:dyDescent="0.2">
      <c r="A97" s="109"/>
      <c r="B97" s="321" t="s">
        <v>128</v>
      </c>
      <c r="C97" s="318">
        <v>2.5</v>
      </c>
      <c r="D97" s="93" t="s">
        <v>14</v>
      </c>
      <c r="E97" s="340"/>
      <c r="F97" s="94">
        <f>C97*E97</f>
        <v>0</v>
      </c>
    </row>
    <row r="98" spans="1:6" s="70" customFormat="1" x14ac:dyDescent="0.2">
      <c r="A98" s="56"/>
      <c r="B98" s="51"/>
      <c r="C98" s="311"/>
      <c r="D98" s="47"/>
      <c r="E98" s="48"/>
      <c r="F98" s="48"/>
    </row>
    <row r="99" spans="1:6" s="70" customFormat="1" x14ac:dyDescent="0.2">
      <c r="A99" s="54"/>
      <c r="B99" s="50"/>
      <c r="C99" s="309"/>
      <c r="D99" s="34"/>
      <c r="E99" s="35"/>
      <c r="F99" s="33"/>
    </row>
    <row r="100" spans="1:6" s="89" customFormat="1" x14ac:dyDescent="0.2">
      <c r="A100" s="312">
        <f>COUNT($A$8:A99)+1</f>
        <v>15</v>
      </c>
      <c r="B100" s="85" t="s">
        <v>71</v>
      </c>
      <c r="C100" s="341"/>
      <c r="D100" s="93"/>
      <c r="E100" s="94"/>
      <c r="F100" s="88"/>
    </row>
    <row r="101" spans="1:6" s="89" customFormat="1" ht="51" x14ac:dyDescent="0.2">
      <c r="A101" s="312"/>
      <c r="B101" s="334" t="s">
        <v>72</v>
      </c>
      <c r="C101" s="341"/>
      <c r="D101" s="93"/>
      <c r="E101" s="342"/>
      <c r="F101" s="88"/>
    </row>
    <row r="102" spans="1:6" s="89" customFormat="1" x14ac:dyDescent="0.2">
      <c r="A102" s="312"/>
      <c r="B102" s="85" t="s">
        <v>73</v>
      </c>
      <c r="C102" s="341"/>
      <c r="D102" s="93"/>
      <c r="E102" s="94"/>
      <c r="F102" s="88"/>
    </row>
    <row r="103" spans="1:6" s="89" customFormat="1" x14ac:dyDescent="0.2">
      <c r="A103" s="312"/>
      <c r="B103" s="334" t="s">
        <v>384</v>
      </c>
      <c r="C103" s="318">
        <v>4</v>
      </c>
      <c r="D103" s="93" t="s">
        <v>1</v>
      </c>
      <c r="E103" s="44"/>
      <c r="F103" s="88">
        <f>C103*E103</f>
        <v>0</v>
      </c>
    </row>
    <row r="104" spans="1:6" s="70" customFormat="1" x14ac:dyDescent="0.2">
      <c r="A104" s="56"/>
      <c r="B104" s="51"/>
      <c r="C104" s="311"/>
      <c r="D104" s="47"/>
      <c r="E104" s="48"/>
      <c r="F104" s="48"/>
    </row>
    <row r="105" spans="1:6" s="70" customFormat="1" x14ac:dyDescent="0.2">
      <c r="A105" s="54"/>
      <c r="B105" s="50"/>
      <c r="C105" s="309"/>
      <c r="D105" s="34"/>
      <c r="E105" s="35"/>
      <c r="F105" s="33"/>
    </row>
    <row r="106" spans="1:6" s="70" customFormat="1" x14ac:dyDescent="0.2">
      <c r="A106" s="55">
        <f>COUNT($A$6:A105)+1</f>
        <v>17</v>
      </c>
      <c r="B106" s="38" t="s">
        <v>154</v>
      </c>
      <c r="C106" s="63"/>
      <c r="D106" s="22"/>
      <c r="E106" s="36"/>
      <c r="F106" s="36"/>
    </row>
    <row r="107" spans="1:6" s="70" customFormat="1" ht="25.5" x14ac:dyDescent="0.2">
      <c r="A107" s="55"/>
      <c r="B107" s="39" t="s">
        <v>155</v>
      </c>
      <c r="C107" s="63"/>
      <c r="D107" s="22"/>
      <c r="E107" s="36"/>
      <c r="F107" s="36"/>
    </row>
    <row r="108" spans="1:6" s="70" customFormat="1" x14ac:dyDescent="0.2">
      <c r="A108" s="111"/>
      <c r="B108" s="112" t="s">
        <v>156</v>
      </c>
      <c r="C108" s="310"/>
      <c r="D108" s="78"/>
      <c r="E108" s="80"/>
      <c r="F108" s="80"/>
    </row>
    <row r="109" spans="1:6" s="70" customFormat="1" x14ac:dyDescent="0.2">
      <c r="A109" s="111"/>
      <c r="B109" s="112" t="s">
        <v>157</v>
      </c>
      <c r="C109" s="343"/>
    </row>
    <row r="110" spans="1:6" s="70" customFormat="1" x14ac:dyDescent="0.2">
      <c r="A110" s="55"/>
      <c r="B110" s="39" t="s">
        <v>385</v>
      </c>
      <c r="C110" s="63">
        <v>2</v>
      </c>
      <c r="D110" s="22" t="s">
        <v>1</v>
      </c>
      <c r="E110" s="44"/>
      <c r="F110" s="36">
        <f t="shared" ref="F110" si="6">C110*E110</f>
        <v>0</v>
      </c>
    </row>
    <row r="111" spans="1:6" s="70" customFormat="1" x14ac:dyDescent="0.2">
      <c r="A111" s="56"/>
      <c r="B111" s="51"/>
      <c r="C111" s="311"/>
      <c r="D111" s="47"/>
      <c r="E111" s="48"/>
      <c r="F111" s="48"/>
    </row>
    <row r="112" spans="1:6" s="70" customFormat="1" x14ac:dyDescent="0.2">
      <c r="A112" s="54"/>
      <c r="B112" s="50"/>
      <c r="C112" s="309"/>
      <c r="D112" s="34"/>
      <c r="E112" s="35"/>
      <c r="F112" s="33"/>
    </row>
    <row r="113" spans="1:6" s="70" customFormat="1" x14ac:dyDescent="0.2">
      <c r="A113" s="55">
        <f>COUNT($A$6:A112)+1</f>
        <v>18</v>
      </c>
      <c r="B113" s="38" t="s">
        <v>78</v>
      </c>
      <c r="C113" s="63"/>
      <c r="D113" s="22"/>
      <c r="E113" s="36"/>
      <c r="F113" s="36"/>
    </row>
    <row r="114" spans="1:6" s="70" customFormat="1" x14ac:dyDescent="0.2">
      <c r="A114" s="55"/>
      <c r="B114" s="39" t="s">
        <v>79</v>
      </c>
      <c r="C114" s="63"/>
    </row>
    <row r="115" spans="1:6" s="70" customFormat="1" x14ac:dyDescent="0.2">
      <c r="A115" s="55"/>
      <c r="B115" s="39"/>
      <c r="C115" s="63">
        <v>1</v>
      </c>
      <c r="D115" s="22" t="s">
        <v>1</v>
      </c>
      <c r="E115" s="44"/>
      <c r="F115" s="36">
        <f>C115*E115</f>
        <v>0</v>
      </c>
    </row>
    <row r="116" spans="1:6" s="70" customFormat="1" x14ac:dyDescent="0.2">
      <c r="A116" s="56"/>
      <c r="B116" s="51"/>
      <c r="C116" s="311"/>
      <c r="D116" s="47"/>
      <c r="E116" s="48"/>
      <c r="F116" s="48"/>
    </row>
    <row r="117" spans="1:6" s="70" customFormat="1" x14ac:dyDescent="0.2">
      <c r="A117" s="54"/>
      <c r="B117" s="50"/>
      <c r="C117" s="309"/>
      <c r="D117" s="34"/>
      <c r="E117" s="35"/>
      <c r="F117" s="33"/>
    </row>
    <row r="118" spans="1:6" s="70" customFormat="1" x14ac:dyDescent="0.2">
      <c r="A118" s="55">
        <f>COUNT($A$6:A117)+1</f>
        <v>19</v>
      </c>
      <c r="B118" s="38" t="s">
        <v>80</v>
      </c>
      <c r="C118" s="63"/>
      <c r="D118" s="22"/>
      <c r="E118" s="36"/>
      <c r="F118" s="36"/>
    </row>
    <row r="119" spans="1:6" s="70" customFormat="1" x14ac:dyDescent="0.2">
      <c r="A119" s="55"/>
      <c r="B119" s="39" t="s">
        <v>81</v>
      </c>
      <c r="C119" s="63"/>
      <c r="D119" s="22"/>
      <c r="E119" s="36"/>
      <c r="F119" s="36"/>
    </row>
    <row r="120" spans="1:6" s="70" customFormat="1" x14ac:dyDescent="0.2">
      <c r="A120" s="76"/>
      <c r="B120" s="81"/>
      <c r="C120" s="310">
        <v>1</v>
      </c>
      <c r="D120" s="22" t="s">
        <v>1</v>
      </c>
      <c r="E120" s="44"/>
      <c r="F120" s="36">
        <f>C120*E120</f>
        <v>0</v>
      </c>
    </row>
    <row r="121" spans="1:6" s="70" customFormat="1" x14ac:dyDescent="0.2">
      <c r="A121" s="56"/>
      <c r="B121" s="51"/>
      <c r="C121" s="311"/>
      <c r="D121" s="47"/>
      <c r="E121" s="48"/>
      <c r="F121" s="48"/>
    </row>
    <row r="122" spans="1:6" s="70" customFormat="1" x14ac:dyDescent="0.2">
      <c r="A122" s="54"/>
      <c r="B122" s="50"/>
      <c r="C122" s="309"/>
      <c r="D122" s="34"/>
      <c r="E122" s="35"/>
      <c r="F122" s="33"/>
    </row>
    <row r="123" spans="1:6" s="70" customFormat="1" x14ac:dyDescent="0.2">
      <c r="A123" s="55">
        <f>COUNT($A$6:A122)+1</f>
        <v>20</v>
      </c>
      <c r="B123" s="38" t="s">
        <v>82</v>
      </c>
      <c r="C123" s="63"/>
      <c r="D123" s="22"/>
      <c r="E123" s="36"/>
      <c r="F123" s="36"/>
    </row>
    <row r="124" spans="1:6" s="70" customFormat="1" x14ac:dyDescent="0.2">
      <c r="A124" s="55"/>
      <c r="B124" s="39" t="s">
        <v>96</v>
      </c>
      <c r="C124" s="63"/>
      <c r="D124" s="22"/>
      <c r="E124" s="36"/>
      <c r="F124" s="36"/>
    </row>
    <row r="125" spans="1:6" s="70" customFormat="1" x14ac:dyDescent="0.2">
      <c r="A125" s="55"/>
      <c r="B125" s="39" t="s">
        <v>386</v>
      </c>
      <c r="C125" s="63">
        <v>14</v>
      </c>
      <c r="D125" s="22" t="s">
        <v>1</v>
      </c>
      <c r="E125" s="44"/>
      <c r="F125" s="36">
        <f t="shared" ref="F125" si="7">C125*E125</f>
        <v>0</v>
      </c>
    </row>
    <row r="126" spans="1:6" s="70" customFormat="1" x14ac:dyDescent="0.2">
      <c r="A126" s="56"/>
      <c r="B126" s="51"/>
      <c r="C126" s="311"/>
      <c r="D126" s="47"/>
      <c r="E126" s="48"/>
      <c r="F126" s="48"/>
    </row>
    <row r="127" spans="1:6" s="70" customFormat="1" x14ac:dyDescent="0.2">
      <c r="A127" s="54"/>
      <c r="B127" s="50"/>
      <c r="C127" s="309"/>
      <c r="D127" s="34"/>
      <c r="E127" s="35"/>
      <c r="F127" s="33"/>
    </row>
    <row r="128" spans="1:6" s="70" customFormat="1" x14ac:dyDescent="0.2">
      <c r="A128" s="55">
        <f>COUNT($A$6:A127)+1</f>
        <v>21</v>
      </c>
      <c r="B128" s="38" t="s">
        <v>16</v>
      </c>
      <c r="C128" s="63"/>
      <c r="D128" s="22"/>
      <c r="E128" s="36"/>
      <c r="F128" s="36"/>
    </row>
    <row r="129" spans="1:6" s="70" customFormat="1" ht="38.25" x14ac:dyDescent="0.2">
      <c r="A129" s="55"/>
      <c r="B129" s="39" t="s">
        <v>89</v>
      </c>
      <c r="C129" s="63"/>
      <c r="D129" s="22"/>
      <c r="E129" s="36"/>
      <c r="F129" s="36"/>
    </row>
    <row r="130" spans="1:6" s="70" customFormat="1" x14ac:dyDescent="0.2">
      <c r="B130" s="90"/>
      <c r="C130" s="310"/>
      <c r="D130" s="95">
        <v>0.1</v>
      </c>
      <c r="E130" s="80"/>
      <c r="F130" s="94">
        <f>SUM(F6:F126)*D130</f>
        <v>0</v>
      </c>
    </row>
    <row r="131" spans="1:6" s="70" customFormat="1" x14ac:dyDescent="0.2">
      <c r="A131" s="96"/>
      <c r="B131" s="97"/>
      <c r="C131" s="344"/>
      <c r="D131" s="99"/>
      <c r="E131" s="100"/>
      <c r="F131" s="100"/>
    </row>
    <row r="132" spans="1:6" s="70" customFormat="1" x14ac:dyDescent="0.2">
      <c r="A132" s="40"/>
      <c r="B132" s="52" t="s">
        <v>90</v>
      </c>
      <c r="C132" s="345"/>
      <c r="D132" s="42"/>
      <c r="E132" s="43" t="s">
        <v>13</v>
      </c>
      <c r="F132" s="43">
        <f>SUM(F6:F131)</f>
        <v>0</v>
      </c>
    </row>
  </sheetData>
  <sheetProtection algorithmName="SHA-512" hashValue="Ofm8XlumS283jeXyQ18zgR6jJQds6KET1ntXRwn12/HxJyzbUbbrszVjD6QT9P6swXcW9MTFzAZ+I/qhAWLMWg==" saltValue="LfqWD7THFPXEPA+22Mo2k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4" manualBreakCount="4">
    <brk id="20" max="5" man="1"/>
    <brk id="52" max="5" man="1"/>
    <brk id="79" max="5" man="1"/>
    <brk id="11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9" zoomScaleNormal="100" zoomScaleSheetLayoutView="115" workbookViewId="0">
      <selection activeCell="B29" sqref="B29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9.85546875" style="30" customWidth="1"/>
    <col min="6" max="6" width="9.8554687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93</v>
      </c>
      <c r="B3" s="49" t="s">
        <v>387</v>
      </c>
      <c r="C3" s="28"/>
      <c r="D3" s="29"/>
    </row>
    <row r="4" spans="1:6" x14ac:dyDescent="0.2">
      <c r="A4" s="27"/>
      <c r="B4" s="49" t="s">
        <v>388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x14ac:dyDescent="0.2">
      <c r="A6" s="54">
        <v>1</v>
      </c>
      <c r="B6" s="50"/>
      <c r="C6" s="33"/>
      <c r="D6" s="34"/>
      <c r="E6" s="35"/>
      <c r="F6" s="33"/>
    </row>
    <row r="7" spans="1:6" s="70" customFormat="1" x14ac:dyDescent="0.2">
      <c r="A7" s="55">
        <f>COUNT(A6+1)</f>
        <v>1</v>
      </c>
      <c r="B7" s="38" t="s">
        <v>37</v>
      </c>
      <c r="C7" s="37"/>
      <c r="D7" s="22"/>
      <c r="E7" s="36"/>
      <c r="F7" s="36"/>
    </row>
    <row r="8" spans="1:6" s="70" customFormat="1" ht="320.25" customHeight="1" x14ac:dyDescent="0.2">
      <c r="A8" s="55"/>
      <c r="B8" s="58" t="s">
        <v>389</v>
      </c>
      <c r="C8" s="37"/>
      <c r="D8" s="22"/>
      <c r="E8" s="36"/>
      <c r="F8" s="36"/>
    </row>
    <row r="9" spans="1:6" s="70" customFormat="1" x14ac:dyDescent="0.2">
      <c r="A9" s="55"/>
      <c r="B9" s="347" t="s">
        <v>390</v>
      </c>
      <c r="C9" s="37"/>
      <c r="D9" s="22"/>
      <c r="E9" s="36"/>
      <c r="F9" s="36"/>
    </row>
    <row r="10" spans="1:6" s="70" customFormat="1" ht="14.25" x14ac:dyDescent="0.2">
      <c r="A10" s="55"/>
      <c r="B10" s="39" t="s">
        <v>391</v>
      </c>
      <c r="C10" s="45">
        <v>3</v>
      </c>
      <c r="D10" s="22" t="s">
        <v>9</v>
      </c>
      <c r="E10" s="44"/>
      <c r="F10" s="36">
        <f t="shared" ref="F10" si="0">C10*E10</f>
        <v>0</v>
      </c>
    </row>
    <row r="11" spans="1:6" s="70" customFormat="1" x14ac:dyDescent="0.2">
      <c r="A11" s="56"/>
      <c r="B11" s="51"/>
      <c r="C11" s="46"/>
      <c r="D11" s="47"/>
      <c r="E11" s="48"/>
      <c r="F11" s="48"/>
    </row>
    <row r="12" spans="1:6" s="70" customFormat="1" x14ac:dyDescent="0.2">
      <c r="A12" s="54"/>
      <c r="B12" s="50"/>
      <c r="C12" s="33"/>
      <c r="D12" s="34"/>
      <c r="E12" s="35"/>
      <c r="F12" s="33"/>
    </row>
    <row r="13" spans="1:6" s="70" customFormat="1" x14ac:dyDescent="0.2">
      <c r="A13" s="55">
        <f>COUNT($A$7:A12)+1</f>
        <v>2</v>
      </c>
      <c r="B13" s="38" t="s">
        <v>43</v>
      </c>
      <c r="C13" s="37"/>
      <c r="D13" s="22"/>
      <c r="E13" s="36"/>
      <c r="F13" s="36"/>
    </row>
    <row r="14" spans="1:6" s="70" customFormat="1" ht="76.5" x14ac:dyDescent="0.2">
      <c r="A14" s="55"/>
      <c r="B14" s="58" t="s">
        <v>392</v>
      </c>
      <c r="C14" s="37"/>
      <c r="D14" s="22"/>
      <c r="E14" s="36"/>
      <c r="F14" s="36"/>
    </row>
    <row r="15" spans="1:6" s="70" customFormat="1" x14ac:dyDescent="0.2">
      <c r="A15" s="83"/>
      <c r="B15" s="77" t="s">
        <v>38</v>
      </c>
      <c r="C15" s="78"/>
      <c r="D15" s="78"/>
      <c r="E15" s="80"/>
      <c r="F15" s="80"/>
    </row>
    <row r="16" spans="1:6" s="70" customFormat="1" x14ac:dyDescent="0.2">
      <c r="A16" s="55"/>
      <c r="B16" s="39" t="s">
        <v>393</v>
      </c>
      <c r="C16" s="45">
        <v>4</v>
      </c>
      <c r="D16" s="22" t="s">
        <v>1</v>
      </c>
      <c r="E16" s="44"/>
      <c r="F16" s="36">
        <f t="shared" ref="F16" si="1">C16*E16</f>
        <v>0</v>
      </c>
    </row>
    <row r="17" spans="1:6" s="70" customFormat="1" x14ac:dyDescent="0.2">
      <c r="A17" s="56"/>
      <c r="B17" s="51"/>
      <c r="C17" s="46"/>
      <c r="D17" s="47"/>
      <c r="E17" s="48"/>
      <c r="F17" s="48"/>
    </row>
    <row r="18" spans="1:6" s="70" customFormat="1" x14ac:dyDescent="0.2">
      <c r="A18" s="54"/>
      <c r="B18" s="50"/>
      <c r="C18" s="33"/>
      <c r="D18" s="34"/>
      <c r="E18" s="35"/>
      <c r="F18" s="33"/>
    </row>
    <row r="19" spans="1:6" s="70" customFormat="1" x14ac:dyDescent="0.2">
      <c r="A19" s="55">
        <f>COUNT($A$7:A18)+1</f>
        <v>3</v>
      </c>
      <c r="B19" s="38" t="s">
        <v>57</v>
      </c>
      <c r="C19" s="37"/>
      <c r="D19" s="22"/>
      <c r="E19" s="36"/>
      <c r="F19" s="36"/>
    </row>
    <row r="20" spans="1:6" s="70" customFormat="1" ht="38.25" x14ac:dyDescent="0.2">
      <c r="A20" s="55"/>
      <c r="B20" s="58" t="s">
        <v>58</v>
      </c>
      <c r="C20" s="37"/>
      <c r="D20" s="22"/>
      <c r="E20" s="36"/>
      <c r="F20" s="36"/>
    </row>
    <row r="21" spans="1:6" s="70" customFormat="1" x14ac:dyDescent="0.2">
      <c r="A21" s="83"/>
      <c r="B21" s="77" t="s">
        <v>38</v>
      </c>
      <c r="C21" s="78"/>
      <c r="D21" s="78"/>
      <c r="E21" s="80"/>
      <c r="F21" s="80"/>
    </row>
    <row r="22" spans="1:6" s="70" customFormat="1" ht="14.25" x14ac:dyDescent="0.2">
      <c r="A22" s="55"/>
      <c r="B22" s="39" t="s">
        <v>59</v>
      </c>
      <c r="C22" s="45">
        <v>4</v>
      </c>
      <c r="D22" s="22" t="s">
        <v>14</v>
      </c>
      <c r="E22" s="44"/>
      <c r="F22" s="36">
        <f>C22*E22</f>
        <v>0</v>
      </c>
    </row>
    <row r="23" spans="1:6" s="70" customFormat="1" x14ac:dyDescent="0.2">
      <c r="A23" s="56"/>
      <c r="B23" s="51"/>
      <c r="C23" s="46"/>
      <c r="D23" s="47"/>
      <c r="E23" s="48"/>
      <c r="F23" s="48"/>
    </row>
    <row r="24" spans="1:6" s="70" customFormat="1" x14ac:dyDescent="0.2">
      <c r="A24" s="55"/>
      <c r="B24" s="39"/>
      <c r="C24" s="45"/>
      <c r="D24" s="22"/>
      <c r="E24" s="36"/>
      <c r="F24" s="36"/>
    </row>
    <row r="25" spans="1:6" s="70" customFormat="1" x14ac:dyDescent="0.2">
      <c r="A25" s="55">
        <f>COUNT($A$7:A24)+1</f>
        <v>4</v>
      </c>
      <c r="B25" s="38" t="s">
        <v>129</v>
      </c>
      <c r="C25" s="37"/>
      <c r="D25" s="22"/>
      <c r="E25" s="36"/>
      <c r="F25" s="36"/>
    </row>
    <row r="26" spans="1:6" s="70" customFormat="1" ht="38.25" x14ac:dyDescent="0.2">
      <c r="A26" s="55"/>
      <c r="B26" s="58" t="s">
        <v>394</v>
      </c>
      <c r="C26" s="37"/>
      <c r="D26" s="22"/>
      <c r="E26" s="36"/>
      <c r="F26" s="36"/>
    </row>
    <row r="27" spans="1:6" s="70" customFormat="1" ht="14.25" x14ac:dyDescent="0.2">
      <c r="A27" s="55"/>
      <c r="B27" s="39"/>
      <c r="C27" s="45">
        <v>1</v>
      </c>
      <c r="D27" s="22" t="s">
        <v>14</v>
      </c>
      <c r="E27" s="44"/>
      <c r="F27" s="36">
        <f>C27*E27</f>
        <v>0</v>
      </c>
    </row>
    <row r="28" spans="1:6" s="70" customFormat="1" x14ac:dyDescent="0.2">
      <c r="A28" s="56"/>
      <c r="B28" s="51"/>
      <c r="C28" s="46"/>
      <c r="D28" s="47"/>
      <c r="E28" s="48"/>
      <c r="F28" s="48"/>
    </row>
    <row r="29" spans="1:6" s="70" customFormat="1" x14ac:dyDescent="0.2">
      <c r="A29" s="54"/>
      <c r="B29" s="50"/>
      <c r="C29" s="33"/>
      <c r="D29" s="34"/>
      <c r="E29" s="35"/>
      <c r="F29" s="33"/>
    </row>
    <row r="30" spans="1:6" s="70" customFormat="1" x14ac:dyDescent="0.2">
      <c r="A30" s="55">
        <f>COUNT($A$7:A29)+1</f>
        <v>5</v>
      </c>
      <c r="B30" s="38" t="s">
        <v>80</v>
      </c>
      <c r="C30" s="37"/>
      <c r="D30" s="22"/>
      <c r="E30" s="36"/>
      <c r="F30" s="36"/>
    </row>
    <row r="31" spans="1:6" s="70" customFormat="1" x14ac:dyDescent="0.2">
      <c r="A31" s="55"/>
      <c r="B31" s="39" t="s">
        <v>81</v>
      </c>
      <c r="C31" s="45"/>
      <c r="D31" s="22"/>
      <c r="E31" s="36"/>
      <c r="F31" s="36"/>
    </row>
    <row r="32" spans="1:6" s="70" customFormat="1" x14ac:dyDescent="0.2">
      <c r="A32" s="76"/>
      <c r="B32" s="81"/>
      <c r="C32" s="45">
        <v>1</v>
      </c>
      <c r="D32" s="22" t="s">
        <v>1</v>
      </c>
      <c r="E32" s="44"/>
      <c r="F32" s="36">
        <f>C32*E32</f>
        <v>0</v>
      </c>
    </row>
    <row r="33" spans="1:6" s="70" customFormat="1" x14ac:dyDescent="0.2">
      <c r="A33" s="56"/>
      <c r="B33" s="51"/>
      <c r="C33" s="46"/>
      <c r="D33" s="47"/>
      <c r="E33" s="48"/>
      <c r="F33" s="48"/>
    </row>
    <row r="34" spans="1:6" s="70" customFormat="1" x14ac:dyDescent="0.2">
      <c r="A34" s="54"/>
      <c r="B34" s="50"/>
      <c r="C34" s="33"/>
      <c r="D34" s="34"/>
      <c r="E34" s="35"/>
      <c r="F34" s="33"/>
    </row>
    <row r="35" spans="1:6" s="70" customFormat="1" x14ac:dyDescent="0.2">
      <c r="A35" s="55">
        <f>COUNT($A$7:A34)+1</f>
        <v>6</v>
      </c>
      <c r="B35" s="38" t="s">
        <v>82</v>
      </c>
      <c r="C35" s="37"/>
      <c r="D35" s="22"/>
      <c r="E35" s="36"/>
      <c r="F35" s="36"/>
    </row>
    <row r="36" spans="1:6" s="70" customFormat="1" x14ac:dyDescent="0.2">
      <c r="A36" s="55"/>
      <c r="B36" s="39" t="s">
        <v>96</v>
      </c>
      <c r="C36" s="45"/>
      <c r="D36" s="22"/>
      <c r="E36" s="36"/>
      <c r="F36" s="36"/>
    </row>
    <row r="37" spans="1:6" s="70" customFormat="1" x14ac:dyDescent="0.2">
      <c r="A37" s="55"/>
      <c r="B37" s="39" t="s">
        <v>297</v>
      </c>
      <c r="C37" s="45">
        <v>4</v>
      </c>
      <c r="D37" s="22" t="s">
        <v>1</v>
      </c>
      <c r="E37" s="44"/>
      <c r="F37" s="36">
        <f t="shared" ref="F37" si="2">C37*E37</f>
        <v>0</v>
      </c>
    </row>
    <row r="38" spans="1:6" s="70" customFormat="1" x14ac:dyDescent="0.2">
      <c r="A38" s="56"/>
      <c r="B38" s="51"/>
      <c r="C38" s="46"/>
      <c r="D38" s="47"/>
      <c r="E38" s="48"/>
      <c r="F38" s="48"/>
    </row>
    <row r="39" spans="1:6" s="70" customFormat="1" x14ac:dyDescent="0.2">
      <c r="A39" s="54"/>
      <c r="B39" s="50"/>
      <c r="C39" s="33"/>
      <c r="D39" s="34"/>
      <c r="E39" s="35"/>
      <c r="F39" s="33"/>
    </row>
    <row r="40" spans="1:6" s="70" customFormat="1" x14ac:dyDescent="0.2">
      <c r="A40" s="55">
        <f>COUNT($A$7:A39)+1</f>
        <v>7</v>
      </c>
      <c r="B40" s="38" t="s">
        <v>16</v>
      </c>
      <c r="C40" s="37"/>
      <c r="D40" s="22"/>
      <c r="E40" s="36"/>
      <c r="F40" s="36"/>
    </row>
    <row r="41" spans="1:6" s="70" customFormat="1" ht="38.25" x14ac:dyDescent="0.2">
      <c r="A41" s="55"/>
      <c r="B41" s="39" t="s">
        <v>89</v>
      </c>
      <c r="C41" s="45"/>
      <c r="D41" s="22"/>
      <c r="E41" s="36"/>
      <c r="F41" s="36"/>
    </row>
    <row r="42" spans="1:6" s="70" customFormat="1" x14ac:dyDescent="0.2">
      <c r="B42" s="90"/>
      <c r="C42" s="78"/>
      <c r="D42" s="95">
        <v>0.1</v>
      </c>
      <c r="E42" s="80"/>
      <c r="F42" s="94">
        <f>SUM(F10:F38)*D42</f>
        <v>0</v>
      </c>
    </row>
    <row r="43" spans="1:6" s="70" customFormat="1" x14ac:dyDescent="0.2">
      <c r="A43" s="96"/>
      <c r="B43" s="97"/>
      <c r="C43" s="98"/>
      <c r="D43" s="99"/>
      <c r="E43" s="100"/>
      <c r="F43" s="100"/>
    </row>
    <row r="44" spans="1:6" s="70" customFormat="1" x14ac:dyDescent="0.2">
      <c r="A44" s="40"/>
      <c r="B44" s="52" t="s">
        <v>90</v>
      </c>
      <c r="C44" s="41"/>
      <c r="D44" s="42"/>
      <c r="E44" s="43" t="s">
        <v>13</v>
      </c>
      <c r="F44" s="43">
        <f>SUM(F10:F43)</f>
        <v>0</v>
      </c>
    </row>
  </sheetData>
  <sheetProtection algorithmName="SHA-512" hashValue="f+jY2U9n/sbM+xY8eGnl7/gavbN3O+EV4MO2B7r+eSd2coIFmvoWolmiI8O6ZGCJ4zewJjt7Q1Mp8n6ZZpkuSw==" saltValue="NF2Ft3My9xwZyXzw0EH3i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1" manualBreakCount="1">
    <brk id="1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59" zoomScaleNormal="100" zoomScaleSheetLayoutView="115" workbookViewId="0">
      <selection activeCell="B80" sqref="B80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1.7109375" style="30" customWidth="1"/>
    <col min="6" max="6" width="12.7109375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93</v>
      </c>
      <c r="B3" s="49" t="s">
        <v>395</v>
      </c>
      <c r="C3" s="28"/>
      <c r="D3" s="29"/>
    </row>
    <row r="4" spans="1:6" x14ac:dyDescent="0.2">
      <c r="A4" s="27"/>
      <c r="B4" s="49" t="s">
        <v>396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70" customFormat="1" ht="331.5" x14ac:dyDescent="0.2">
      <c r="A8" s="55"/>
      <c r="B8" s="58" t="s">
        <v>44</v>
      </c>
      <c r="C8" s="37"/>
      <c r="D8" s="22"/>
      <c r="E8" s="36"/>
      <c r="F8" s="36"/>
    </row>
    <row r="9" spans="1:6" s="70" customFormat="1" x14ac:dyDescent="0.2">
      <c r="A9" s="76"/>
      <c r="B9" s="77" t="s">
        <v>45</v>
      </c>
      <c r="C9" s="78"/>
      <c r="D9" s="78"/>
      <c r="E9" s="79"/>
      <c r="F9" s="79"/>
    </row>
    <row r="10" spans="1:6" s="70" customFormat="1" x14ac:dyDescent="0.2">
      <c r="A10" s="76"/>
      <c r="B10" s="77" t="s">
        <v>38</v>
      </c>
      <c r="C10" s="78"/>
      <c r="D10" s="78"/>
      <c r="E10" s="79"/>
      <c r="F10" s="79"/>
    </row>
    <row r="11" spans="1:6" s="70" customFormat="1" ht="14.25" x14ac:dyDescent="0.2">
      <c r="A11" s="55"/>
      <c r="B11" s="39" t="s">
        <v>46</v>
      </c>
      <c r="C11" s="45">
        <v>30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46"/>
      <c r="D12" s="47"/>
      <c r="E12" s="48"/>
      <c r="F12" s="48"/>
    </row>
    <row r="13" spans="1:6" s="70" customFormat="1" x14ac:dyDescent="0.2">
      <c r="A13" s="54"/>
      <c r="B13" s="50"/>
      <c r="C13" s="33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48</v>
      </c>
      <c r="C14" s="37"/>
      <c r="D14" s="22"/>
      <c r="E14" s="36"/>
      <c r="F14" s="36"/>
    </row>
    <row r="15" spans="1:6" s="70" customFormat="1" ht="63.75" x14ac:dyDescent="0.2">
      <c r="A15" s="55"/>
      <c r="B15" s="58" t="s">
        <v>397</v>
      </c>
      <c r="C15" s="37"/>
      <c r="D15" s="22"/>
      <c r="E15" s="36"/>
      <c r="F15" s="36"/>
    </row>
    <row r="16" spans="1:6" s="70" customFormat="1" x14ac:dyDescent="0.2">
      <c r="A16" s="76"/>
      <c r="B16" s="77" t="s">
        <v>45</v>
      </c>
      <c r="C16" s="78"/>
      <c r="D16" s="78"/>
      <c r="E16" s="80"/>
      <c r="F16" s="80"/>
    </row>
    <row r="17" spans="1:6" s="70" customFormat="1" x14ac:dyDescent="0.2">
      <c r="A17" s="76"/>
      <c r="B17" s="81" t="s">
        <v>39</v>
      </c>
      <c r="C17" s="78"/>
      <c r="D17" s="78"/>
      <c r="E17" s="80"/>
      <c r="F17" s="80"/>
    </row>
    <row r="18" spans="1:6" s="70" customFormat="1" x14ac:dyDescent="0.2">
      <c r="A18" s="76"/>
      <c r="B18" s="77" t="s">
        <v>38</v>
      </c>
      <c r="C18" s="78"/>
      <c r="D18" s="78"/>
      <c r="E18" s="80"/>
      <c r="F18" s="80"/>
    </row>
    <row r="19" spans="1:6" s="70" customFormat="1" x14ac:dyDescent="0.2">
      <c r="A19" s="55"/>
      <c r="B19" s="39" t="s">
        <v>49</v>
      </c>
      <c r="C19" s="45">
        <v>6</v>
      </c>
      <c r="D19" s="22" t="s">
        <v>1</v>
      </c>
      <c r="E19" s="44"/>
      <c r="F19" s="36">
        <f t="shared" ref="F19" si="1">C19*E19</f>
        <v>0</v>
      </c>
    </row>
    <row r="20" spans="1:6" s="70" customFormat="1" x14ac:dyDescent="0.2">
      <c r="A20" s="56"/>
      <c r="B20" s="51"/>
      <c r="C20" s="46"/>
      <c r="D20" s="47"/>
      <c r="E20" s="48"/>
      <c r="F20" s="48"/>
    </row>
    <row r="21" spans="1:6" s="70" customFormat="1" x14ac:dyDescent="0.2">
      <c r="A21" s="54"/>
      <c r="B21" s="50"/>
      <c r="C21" s="33"/>
      <c r="D21" s="34"/>
      <c r="E21" s="35"/>
      <c r="F21" s="33"/>
    </row>
    <row r="22" spans="1:6" s="70" customFormat="1" x14ac:dyDescent="0.2">
      <c r="A22" s="55">
        <f>COUNT($A$6:A21)+1</f>
        <v>3</v>
      </c>
      <c r="B22" s="38" t="s">
        <v>41</v>
      </c>
      <c r="C22" s="37"/>
      <c r="D22" s="22"/>
      <c r="E22" s="36"/>
      <c r="F22" s="36"/>
    </row>
    <row r="23" spans="1:6" s="70" customFormat="1" ht="51" x14ac:dyDescent="0.2">
      <c r="A23" s="55"/>
      <c r="B23" s="58" t="s">
        <v>95</v>
      </c>
      <c r="C23" s="37"/>
      <c r="D23" s="22"/>
      <c r="E23" s="36"/>
      <c r="F23" s="36"/>
    </row>
    <row r="24" spans="1:6" s="70" customFormat="1" x14ac:dyDescent="0.2">
      <c r="A24" s="83"/>
      <c r="B24" s="77" t="s">
        <v>38</v>
      </c>
      <c r="C24" s="78"/>
      <c r="D24" s="78"/>
      <c r="E24" s="80"/>
      <c r="F24" s="80"/>
    </row>
    <row r="25" spans="1:6" s="70" customFormat="1" x14ac:dyDescent="0.2">
      <c r="A25" s="55"/>
      <c r="B25" s="39" t="s">
        <v>51</v>
      </c>
      <c r="C25" s="45">
        <v>2</v>
      </c>
      <c r="D25" s="22" t="s">
        <v>1</v>
      </c>
      <c r="E25" s="44"/>
      <c r="F25" s="36">
        <f t="shared" ref="F25" si="2">C25*E25</f>
        <v>0</v>
      </c>
    </row>
    <row r="26" spans="1:6" s="70" customFormat="1" x14ac:dyDescent="0.2">
      <c r="A26" s="56"/>
      <c r="B26" s="51"/>
      <c r="C26" s="46"/>
      <c r="D26" s="47"/>
      <c r="E26" s="48"/>
      <c r="F26" s="48"/>
    </row>
    <row r="27" spans="1:6" s="70" customFormat="1" x14ac:dyDescent="0.2">
      <c r="A27" s="54"/>
      <c r="B27" s="50"/>
      <c r="C27" s="33"/>
      <c r="D27" s="34"/>
      <c r="E27" s="35"/>
      <c r="F27" s="33"/>
    </row>
    <row r="28" spans="1:6" s="70" customFormat="1" x14ac:dyDescent="0.2">
      <c r="A28" s="55">
        <f>COUNT($A$6:A27)+1</f>
        <v>4</v>
      </c>
      <c r="B28" s="38" t="s">
        <v>42</v>
      </c>
      <c r="C28" s="37"/>
      <c r="D28" s="22"/>
      <c r="E28" s="36"/>
      <c r="F28" s="36"/>
    </row>
    <row r="29" spans="1:6" s="70" customFormat="1" ht="51" x14ac:dyDescent="0.2">
      <c r="A29" s="55"/>
      <c r="B29" s="58" t="s">
        <v>53</v>
      </c>
      <c r="C29" s="37"/>
      <c r="D29" s="22"/>
      <c r="E29" s="36"/>
      <c r="F29" s="36"/>
    </row>
    <row r="30" spans="1:6" s="70" customFormat="1" x14ac:dyDescent="0.2">
      <c r="A30" s="83"/>
      <c r="B30" s="77" t="s">
        <v>38</v>
      </c>
      <c r="C30" s="78"/>
      <c r="D30" s="78"/>
      <c r="E30" s="80"/>
      <c r="F30" s="80"/>
    </row>
    <row r="31" spans="1:6" s="70" customFormat="1" x14ac:dyDescent="0.2">
      <c r="A31" s="55"/>
      <c r="B31" s="39" t="s">
        <v>54</v>
      </c>
      <c r="C31" s="45">
        <v>2</v>
      </c>
      <c r="D31" s="22" t="s">
        <v>1</v>
      </c>
      <c r="E31" s="44"/>
      <c r="F31" s="36">
        <f t="shared" ref="F31" si="3">C31*E31</f>
        <v>0</v>
      </c>
    </row>
    <row r="32" spans="1:6" s="70" customFormat="1" x14ac:dyDescent="0.2">
      <c r="A32" s="56"/>
      <c r="B32" s="51"/>
      <c r="C32" s="46"/>
      <c r="D32" s="47"/>
      <c r="E32" s="48"/>
      <c r="F32" s="48"/>
    </row>
    <row r="33" spans="1:6" s="70" customFormat="1" x14ac:dyDescent="0.2">
      <c r="A33" s="54"/>
      <c r="B33" s="50"/>
      <c r="C33" s="33"/>
      <c r="D33" s="34"/>
      <c r="E33" s="35"/>
      <c r="F33" s="33"/>
    </row>
    <row r="34" spans="1:6" s="70" customFormat="1" x14ac:dyDescent="0.2">
      <c r="A34" s="55">
        <f>COUNT($A$6:A33)+1</f>
        <v>5</v>
      </c>
      <c r="B34" s="38" t="s">
        <v>43</v>
      </c>
      <c r="C34" s="37"/>
      <c r="D34" s="22"/>
      <c r="E34" s="36"/>
      <c r="F34" s="36"/>
    </row>
    <row r="35" spans="1:6" s="70" customFormat="1" ht="76.5" x14ac:dyDescent="0.2">
      <c r="A35" s="55"/>
      <c r="B35" s="58" t="s">
        <v>56</v>
      </c>
      <c r="C35" s="37"/>
      <c r="D35" s="22"/>
      <c r="E35" s="36"/>
      <c r="F35" s="36"/>
    </row>
    <row r="36" spans="1:6" s="70" customFormat="1" x14ac:dyDescent="0.2">
      <c r="A36" s="83"/>
      <c r="B36" s="77" t="s">
        <v>38</v>
      </c>
      <c r="C36" s="78"/>
      <c r="D36" s="78"/>
      <c r="E36" s="80"/>
      <c r="F36" s="80"/>
    </row>
    <row r="37" spans="1:6" s="70" customFormat="1" x14ac:dyDescent="0.2">
      <c r="A37" s="55"/>
      <c r="B37" s="39" t="s">
        <v>51</v>
      </c>
      <c r="C37" s="45">
        <v>16</v>
      </c>
      <c r="D37" s="22" t="s">
        <v>1</v>
      </c>
      <c r="E37" s="44"/>
      <c r="F37" s="36">
        <f t="shared" ref="F37" si="4">C37*E37</f>
        <v>0</v>
      </c>
    </row>
    <row r="38" spans="1:6" s="70" customFormat="1" x14ac:dyDescent="0.2">
      <c r="A38" s="56"/>
      <c r="B38" s="51"/>
      <c r="C38" s="46"/>
      <c r="D38" s="47"/>
      <c r="E38" s="48"/>
      <c r="F38" s="48"/>
    </row>
    <row r="39" spans="1:6" s="70" customFormat="1" x14ac:dyDescent="0.2">
      <c r="A39" s="54"/>
      <c r="B39" s="50"/>
      <c r="C39" s="33"/>
      <c r="D39" s="34"/>
      <c r="E39" s="35"/>
      <c r="F39" s="33"/>
    </row>
    <row r="40" spans="1:6" s="70" customFormat="1" x14ac:dyDescent="0.2">
      <c r="A40" s="55">
        <f>COUNT($A$6:A39)+1</f>
        <v>6</v>
      </c>
      <c r="B40" s="38" t="s">
        <v>57</v>
      </c>
      <c r="C40" s="37"/>
      <c r="D40" s="22"/>
      <c r="E40" s="36"/>
      <c r="F40" s="36"/>
    </row>
    <row r="41" spans="1:6" s="70" customFormat="1" ht="38.25" x14ac:dyDescent="0.2">
      <c r="A41" s="55"/>
      <c r="B41" s="58" t="s">
        <v>58</v>
      </c>
      <c r="C41" s="37"/>
      <c r="D41" s="22"/>
      <c r="E41" s="36"/>
      <c r="F41" s="36"/>
    </row>
    <row r="42" spans="1:6" s="70" customFormat="1" x14ac:dyDescent="0.2">
      <c r="A42" s="83"/>
      <c r="B42" s="77" t="s">
        <v>38</v>
      </c>
      <c r="C42" s="78"/>
      <c r="D42" s="78"/>
      <c r="E42" s="80"/>
      <c r="F42" s="80"/>
    </row>
    <row r="43" spans="1:6" s="70" customFormat="1" ht="14.25" x14ac:dyDescent="0.2">
      <c r="A43" s="55"/>
      <c r="B43" s="39" t="s">
        <v>59</v>
      </c>
      <c r="C43" s="45">
        <v>20</v>
      </c>
      <c r="D43" s="22" t="s">
        <v>14</v>
      </c>
      <c r="E43" s="44"/>
      <c r="F43" s="36">
        <f>C43*E43</f>
        <v>0</v>
      </c>
    </row>
    <row r="44" spans="1:6" s="70" customFormat="1" x14ac:dyDescent="0.2">
      <c r="A44" s="56"/>
      <c r="B44" s="51"/>
      <c r="C44" s="46"/>
      <c r="D44" s="47"/>
      <c r="E44" s="48"/>
      <c r="F44" s="48"/>
    </row>
    <row r="45" spans="1:6" s="70" customFormat="1" x14ac:dyDescent="0.2">
      <c r="A45" s="54"/>
      <c r="B45" s="50"/>
      <c r="C45" s="33"/>
      <c r="D45" s="34"/>
      <c r="E45" s="35"/>
      <c r="F45" s="33"/>
    </row>
    <row r="46" spans="1:6" s="70" customFormat="1" x14ac:dyDescent="0.2">
      <c r="A46" s="55">
        <f>COUNT($A$5:A45)+1</f>
        <v>7</v>
      </c>
      <c r="B46" s="38" t="s">
        <v>67</v>
      </c>
      <c r="C46" s="37"/>
      <c r="D46" s="22"/>
      <c r="E46" s="36"/>
      <c r="F46" s="36"/>
    </row>
    <row r="47" spans="1:6" s="70" customFormat="1" ht="51" x14ac:dyDescent="0.2">
      <c r="A47" s="55"/>
      <c r="B47" s="58" t="s">
        <v>97</v>
      </c>
      <c r="C47" s="37"/>
      <c r="D47" s="22"/>
      <c r="E47" s="36"/>
      <c r="F47" s="36"/>
    </row>
    <row r="48" spans="1:6" s="70" customFormat="1" ht="14.25" x14ac:dyDescent="0.2">
      <c r="A48" s="55"/>
      <c r="B48" s="39" t="s">
        <v>68</v>
      </c>
      <c r="C48" s="45">
        <v>1</v>
      </c>
      <c r="D48" s="22" t="s">
        <v>14</v>
      </c>
      <c r="E48" s="44"/>
      <c r="F48" s="36">
        <f t="shared" ref="F48:F49" si="5">C48*E48</f>
        <v>0</v>
      </c>
    </row>
    <row r="49" spans="1:6" s="70" customFormat="1" ht="14.25" x14ac:dyDescent="0.2">
      <c r="A49" s="55"/>
      <c r="B49" s="39" t="s">
        <v>69</v>
      </c>
      <c r="C49" s="45">
        <v>1</v>
      </c>
      <c r="D49" s="22" t="s">
        <v>14</v>
      </c>
      <c r="E49" s="44"/>
      <c r="F49" s="36">
        <f t="shared" si="5"/>
        <v>0</v>
      </c>
    </row>
    <row r="50" spans="1:6" s="70" customFormat="1" x14ac:dyDescent="0.2">
      <c r="A50" s="56"/>
      <c r="B50" s="51"/>
      <c r="C50" s="46"/>
      <c r="D50" s="47"/>
      <c r="E50" s="48"/>
      <c r="F50" s="48"/>
    </row>
    <row r="51" spans="1:6" s="70" customFormat="1" x14ac:dyDescent="0.2">
      <c r="A51" s="54"/>
      <c r="B51" s="50"/>
      <c r="C51" s="33"/>
      <c r="D51" s="34"/>
      <c r="E51" s="35"/>
      <c r="F51" s="33"/>
    </row>
    <row r="52" spans="1:6" s="70" customFormat="1" x14ac:dyDescent="0.2">
      <c r="A52" s="55">
        <f>COUNT($A$5:A51)+1</f>
        <v>8</v>
      </c>
      <c r="B52" s="38" t="s">
        <v>129</v>
      </c>
      <c r="C52" s="37"/>
      <c r="D52" s="22"/>
      <c r="E52" s="36"/>
      <c r="F52" s="36"/>
    </row>
    <row r="53" spans="1:6" s="70" customFormat="1" ht="38.25" x14ac:dyDescent="0.2">
      <c r="A53" s="55"/>
      <c r="B53" s="58" t="s">
        <v>70</v>
      </c>
      <c r="C53" s="37"/>
      <c r="D53" s="22"/>
      <c r="E53" s="36"/>
      <c r="F53" s="36"/>
    </row>
    <row r="54" spans="1:6" s="70" customFormat="1" ht="14.25" x14ac:dyDescent="0.2">
      <c r="A54" s="55"/>
      <c r="B54" s="39"/>
      <c r="C54" s="45">
        <v>1.5</v>
      </c>
      <c r="D54" s="22" t="s">
        <v>14</v>
      </c>
      <c r="E54" s="44"/>
      <c r="F54" s="36">
        <f>C54*E54</f>
        <v>0</v>
      </c>
    </row>
    <row r="55" spans="1:6" s="70" customFormat="1" x14ac:dyDescent="0.2">
      <c r="A55" s="56"/>
      <c r="B55" s="51"/>
      <c r="C55" s="46"/>
      <c r="D55" s="47"/>
      <c r="E55" s="48"/>
      <c r="F55" s="48"/>
    </row>
    <row r="56" spans="1:6" s="70" customFormat="1" x14ac:dyDescent="0.2">
      <c r="A56" s="54"/>
      <c r="B56" s="50"/>
      <c r="C56" s="33"/>
      <c r="D56" s="34"/>
      <c r="E56" s="35"/>
      <c r="F56" s="33"/>
    </row>
    <row r="57" spans="1:6" s="70" customFormat="1" x14ac:dyDescent="0.2">
      <c r="A57" s="55">
        <f>COUNT($A$5:A56)+1</f>
        <v>9</v>
      </c>
      <c r="B57" s="85" t="s">
        <v>371</v>
      </c>
      <c r="C57" s="37"/>
      <c r="D57" s="22"/>
      <c r="E57" s="36"/>
      <c r="F57" s="36"/>
    </row>
    <row r="58" spans="1:6" s="70" customFormat="1" ht="63.75" x14ac:dyDescent="0.2">
      <c r="A58" s="55"/>
      <c r="B58" s="90" t="s">
        <v>398</v>
      </c>
      <c r="C58" s="37"/>
      <c r="D58" s="22"/>
      <c r="E58" s="36"/>
      <c r="F58" s="36"/>
    </row>
    <row r="59" spans="1:6" s="70" customFormat="1" x14ac:dyDescent="0.2">
      <c r="A59" s="55"/>
      <c r="B59" s="39" t="s">
        <v>77</v>
      </c>
      <c r="C59" s="45">
        <v>15</v>
      </c>
      <c r="D59" s="22" t="s">
        <v>133</v>
      </c>
      <c r="E59" s="44"/>
      <c r="F59" s="36">
        <f t="shared" ref="F59" si="6">C59*E59</f>
        <v>0</v>
      </c>
    </row>
    <row r="60" spans="1:6" s="70" customFormat="1" x14ac:dyDescent="0.2">
      <c r="A60" s="56"/>
      <c r="B60" s="51"/>
      <c r="C60" s="46"/>
      <c r="D60" s="47"/>
      <c r="E60" s="48"/>
      <c r="F60" s="48"/>
    </row>
    <row r="61" spans="1:6" s="70" customFormat="1" x14ac:dyDescent="0.2">
      <c r="A61" s="55"/>
      <c r="B61" s="39"/>
      <c r="C61" s="45"/>
      <c r="D61" s="22"/>
      <c r="E61" s="36"/>
      <c r="F61" s="36"/>
    </row>
    <row r="62" spans="1:6" s="70" customFormat="1" x14ac:dyDescent="0.2">
      <c r="A62" s="55">
        <f>COUNT($A$3:A60)+1</f>
        <v>10</v>
      </c>
      <c r="B62" s="38" t="s">
        <v>399</v>
      </c>
      <c r="C62" s="37"/>
      <c r="D62" s="22"/>
      <c r="E62" s="36"/>
      <c r="F62" s="36"/>
    </row>
    <row r="63" spans="1:6" s="70" customFormat="1" ht="25.5" x14ac:dyDescent="0.2">
      <c r="A63" s="55"/>
      <c r="B63" s="39" t="s">
        <v>400</v>
      </c>
      <c r="C63" s="45"/>
      <c r="D63" s="22"/>
      <c r="E63" s="36"/>
      <c r="F63" s="36"/>
    </row>
    <row r="64" spans="1:6" s="70" customFormat="1" x14ac:dyDescent="0.2">
      <c r="A64" s="82"/>
      <c r="B64" s="112" t="s">
        <v>156</v>
      </c>
      <c r="C64" s="78"/>
      <c r="D64" s="78"/>
      <c r="E64" s="80"/>
      <c r="F64" s="80"/>
    </row>
    <row r="65" spans="1:6" s="70" customFormat="1" x14ac:dyDescent="0.2">
      <c r="A65" s="82"/>
      <c r="B65" s="112" t="s">
        <v>157</v>
      </c>
      <c r="C65" s="78"/>
      <c r="D65" s="78"/>
      <c r="E65" s="80"/>
      <c r="F65" s="80"/>
    </row>
    <row r="66" spans="1:6" s="70" customFormat="1" x14ac:dyDescent="0.2">
      <c r="A66" s="55"/>
      <c r="B66" s="39" t="s">
        <v>401</v>
      </c>
      <c r="C66" s="45">
        <v>1</v>
      </c>
      <c r="D66" s="22" t="s">
        <v>1</v>
      </c>
      <c r="E66" s="44"/>
      <c r="F66" s="36">
        <f t="shared" ref="F66" si="7">C66*E66</f>
        <v>0</v>
      </c>
    </row>
    <row r="67" spans="1:6" s="70" customFormat="1" x14ac:dyDescent="0.2">
      <c r="A67" s="56"/>
      <c r="B67" s="51"/>
      <c r="C67" s="46"/>
      <c r="D67" s="47"/>
      <c r="E67" s="48"/>
      <c r="F67" s="48"/>
    </row>
    <row r="68" spans="1:6" s="70" customFormat="1" x14ac:dyDescent="0.2">
      <c r="A68" s="54"/>
      <c r="B68" s="50"/>
      <c r="C68" s="33"/>
      <c r="D68" s="34"/>
      <c r="E68" s="35"/>
      <c r="F68" s="33"/>
    </row>
    <row r="69" spans="1:6" s="70" customFormat="1" x14ac:dyDescent="0.2">
      <c r="A69" s="55">
        <f>COUNT($A$6:A68)+1</f>
        <v>11</v>
      </c>
      <c r="B69" s="38" t="s">
        <v>82</v>
      </c>
      <c r="C69" s="37"/>
      <c r="D69" s="22"/>
      <c r="E69" s="36"/>
      <c r="F69" s="36"/>
    </row>
    <row r="70" spans="1:6" s="70" customFormat="1" x14ac:dyDescent="0.2">
      <c r="A70" s="55"/>
      <c r="B70" s="39" t="s">
        <v>96</v>
      </c>
      <c r="C70" s="45"/>
      <c r="D70" s="22"/>
      <c r="E70" s="36"/>
      <c r="F70" s="36"/>
    </row>
    <row r="71" spans="1:6" s="70" customFormat="1" x14ac:dyDescent="0.2">
      <c r="A71" s="55"/>
      <c r="B71" s="39" t="s">
        <v>83</v>
      </c>
      <c r="C71" s="45">
        <v>6</v>
      </c>
      <c r="D71" s="22" t="s">
        <v>1</v>
      </c>
      <c r="E71" s="44"/>
      <c r="F71" s="36">
        <f t="shared" ref="F71" si="8">C71*E71</f>
        <v>0</v>
      </c>
    </row>
    <row r="72" spans="1:6" s="70" customFormat="1" x14ac:dyDescent="0.2">
      <c r="A72" s="56"/>
      <c r="B72" s="51"/>
      <c r="C72" s="46"/>
      <c r="D72" s="47"/>
      <c r="E72" s="48"/>
      <c r="F72" s="48"/>
    </row>
    <row r="73" spans="1:6" s="70" customFormat="1" x14ac:dyDescent="0.2">
      <c r="A73" s="54"/>
      <c r="B73" s="50"/>
      <c r="C73" s="33"/>
      <c r="D73" s="34"/>
      <c r="E73" s="35"/>
      <c r="F73" s="33"/>
    </row>
    <row r="74" spans="1:6" s="70" customFormat="1" x14ac:dyDescent="0.2">
      <c r="A74" s="55">
        <f>COUNT($A$6:A73)+1</f>
        <v>12</v>
      </c>
      <c r="B74" s="38" t="s">
        <v>84</v>
      </c>
      <c r="C74" s="37"/>
      <c r="D74" s="22"/>
      <c r="E74" s="36"/>
      <c r="F74" s="36"/>
    </row>
    <row r="75" spans="1:6" s="70" customFormat="1" ht="38.25" x14ac:dyDescent="0.2">
      <c r="A75" s="55"/>
      <c r="B75" s="39" t="s">
        <v>98</v>
      </c>
      <c r="C75" s="45"/>
      <c r="D75" s="22"/>
      <c r="E75" s="36"/>
      <c r="F75" s="36"/>
    </row>
    <row r="76" spans="1:6" s="70" customFormat="1" ht="14.25" x14ac:dyDescent="0.2">
      <c r="A76" s="55"/>
      <c r="B76" s="39"/>
      <c r="C76" s="45">
        <v>1</v>
      </c>
      <c r="D76" s="22" t="s">
        <v>14</v>
      </c>
      <c r="E76" s="44"/>
      <c r="F76" s="36">
        <f>C76*E76</f>
        <v>0</v>
      </c>
    </row>
    <row r="77" spans="1:6" s="70" customFormat="1" x14ac:dyDescent="0.2">
      <c r="A77" s="56"/>
      <c r="B77" s="51"/>
      <c r="C77" s="46"/>
      <c r="D77" s="47"/>
      <c r="E77" s="48"/>
      <c r="F77" s="48"/>
    </row>
    <row r="78" spans="1:6" s="70" customFormat="1" x14ac:dyDescent="0.2">
      <c r="A78" s="55"/>
      <c r="B78" s="39"/>
      <c r="C78" s="45"/>
      <c r="D78" s="22"/>
      <c r="E78" s="36"/>
      <c r="F78" s="36"/>
    </row>
    <row r="79" spans="1:6" s="70" customFormat="1" x14ac:dyDescent="0.2">
      <c r="A79" s="55">
        <f>COUNT($A$6:A77)+1</f>
        <v>13</v>
      </c>
      <c r="B79" s="38" t="s">
        <v>85</v>
      </c>
      <c r="C79" s="37"/>
      <c r="D79" s="22"/>
      <c r="E79" s="36"/>
      <c r="F79" s="36"/>
    </row>
    <row r="80" spans="1:6" s="70" customFormat="1" ht="108.75" customHeight="1" x14ac:dyDescent="0.2">
      <c r="A80" s="55"/>
      <c r="B80" s="39" t="s">
        <v>86</v>
      </c>
      <c r="C80" s="45"/>
      <c r="D80" s="22"/>
      <c r="E80" s="36"/>
      <c r="F80" s="36"/>
    </row>
    <row r="81" spans="1:6" s="70" customFormat="1" x14ac:dyDescent="0.2">
      <c r="A81" s="76"/>
      <c r="B81" s="81" t="s">
        <v>38</v>
      </c>
      <c r="C81" s="78"/>
      <c r="D81" s="78"/>
      <c r="E81" s="94"/>
      <c r="F81" s="80"/>
    </row>
    <row r="82" spans="1:6" s="115" customFormat="1" ht="14.25" x14ac:dyDescent="0.2">
      <c r="A82" s="55"/>
      <c r="B82" s="39" t="s">
        <v>87</v>
      </c>
      <c r="C82" s="45">
        <v>1</v>
      </c>
      <c r="D82" s="22" t="s">
        <v>14</v>
      </c>
      <c r="E82" s="44"/>
      <c r="F82" s="36">
        <f>C82*E82</f>
        <v>0</v>
      </c>
    </row>
    <row r="83" spans="1:6" s="70" customFormat="1" ht="14.25" x14ac:dyDescent="0.2">
      <c r="A83" s="55"/>
      <c r="B83" s="39" t="s">
        <v>88</v>
      </c>
      <c r="C83" s="45">
        <v>1</v>
      </c>
      <c r="D83" s="22" t="s">
        <v>14</v>
      </c>
      <c r="E83" s="44"/>
      <c r="F83" s="36">
        <f>C83*E83</f>
        <v>0</v>
      </c>
    </row>
    <row r="84" spans="1:6" s="70" customFormat="1" x14ac:dyDescent="0.2">
      <c r="A84" s="56"/>
      <c r="B84" s="51"/>
      <c r="C84" s="46"/>
      <c r="D84" s="47"/>
      <c r="E84" s="48"/>
      <c r="F84" s="48"/>
    </row>
    <row r="85" spans="1:6" s="70" customFormat="1" x14ac:dyDescent="0.2">
      <c r="A85" s="54"/>
      <c r="B85" s="50"/>
      <c r="C85" s="33"/>
      <c r="D85" s="34"/>
      <c r="E85" s="35"/>
      <c r="F85" s="33"/>
    </row>
    <row r="86" spans="1:6" s="70" customFormat="1" x14ac:dyDescent="0.2">
      <c r="A86" s="55">
        <f>COUNT($A$6:A85)+1</f>
        <v>14</v>
      </c>
      <c r="B86" s="38" t="s">
        <v>16</v>
      </c>
      <c r="C86" s="37"/>
      <c r="D86" s="22"/>
      <c r="E86" s="36"/>
      <c r="F86" s="36"/>
    </row>
    <row r="87" spans="1:6" s="70" customFormat="1" ht="38.25" x14ac:dyDescent="0.2">
      <c r="A87" s="55"/>
      <c r="B87" s="39" t="s">
        <v>89</v>
      </c>
      <c r="C87" s="45"/>
      <c r="D87" s="22"/>
      <c r="E87" s="36"/>
      <c r="F87" s="36"/>
    </row>
    <row r="88" spans="1:6" s="70" customFormat="1" x14ac:dyDescent="0.2">
      <c r="B88" s="90"/>
      <c r="C88" s="78"/>
      <c r="D88" s="95">
        <v>0.1</v>
      </c>
      <c r="E88" s="80"/>
      <c r="F88" s="94">
        <f>SUM(F6:F84)*D88</f>
        <v>0</v>
      </c>
    </row>
    <row r="89" spans="1:6" s="70" customFormat="1" x14ac:dyDescent="0.2">
      <c r="A89" s="96"/>
      <c r="B89" s="97"/>
      <c r="C89" s="98"/>
      <c r="D89" s="99"/>
      <c r="E89" s="100"/>
      <c r="F89" s="100"/>
    </row>
    <row r="90" spans="1:6" s="70" customFormat="1" x14ac:dyDescent="0.2">
      <c r="A90" s="40"/>
      <c r="B90" s="52" t="s">
        <v>90</v>
      </c>
      <c r="C90" s="41"/>
      <c r="D90" s="42"/>
      <c r="E90" s="43" t="s">
        <v>13</v>
      </c>
      <c r="F90" s="43">
        <f>SUM(F6:F89)</f>
        <v>0</v>
      </c>
    </row>
  </sheetData>
  <sheetProtection algorithmName="SHA-512" hashValue="79f+eBSVisjFuVuykP/XSpCmRwKeZwXI34zIBOPlmq2bgAOU9u0S2D6rGQqPAFRloGLf8mfaJDBSg/gtXHx9MA==" saltValue="8uEykWbsOf1Ta3gF7dru1g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3" manualBreakCount="3">
    <brk id="20" max="5" man="1"/>
    <brk id="50" max="5" man="1"/>
    <brk id="84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79" zoomScaleNormal="100" zoomScaleSheetLayoutView="115" workbookViewId="0">
      <selection activeCell="B107" sqref="B107"/>
    </sheetView>
  </sheetViews>
  <sheetFormatPr defaultColWidth="9.140625" defaultRowHeight="12.75" x14ac:dyDescent="0.2"/>
  <cols>
    <col min="1" max="1" width="5.7109375" style="28" customWidth="1"/>
    <col min="2" max="2" width="50.7109375" style="53" customWidth="1"/>
    <col min="3" max="3" width="7.7109375" style="31" customWidth="1"/>
    <col min="4" max="4" width="4.7109375" style="32" customWidth="1"/>
    <col min="5" max="5" width="10" style="30" customWidth="1"/>
    <col min="6" max="6" width="10" style="31" customWidth="1"/>
    <col min="7" max="16384" width="9.140625" style="32"/>
  </cols>
  <sheetData>
    <row r="1" spans="1:6" x14ac:dyDescent="0.2">
      <c r="A1" s="27" t="s">
        <v>26</v>
      </c>
      <c r="B1" s="49" t="s">
        <v>5</v>
      </c>
      <c r="C1" s="28"/>
      <c r="D1" s="29"/>
    </row>
    <row r="2" spans="1:6" x14ac:dyDescent="0.2">
      <c r="A2" s="27" t="s">
        <v>91</v>
      </c>
      <c r="B2" s="49" t="s">
        <v>27</v>
      </c>
      <c r="C2" s="28"/>
      <c r="D2" s="29"/>
    </row>
    <row r="3" spans="1:6" x14ac:dyDescent="0.2">
      <c r="A3" s="27" t="s">
        <v>124</v>
      </c>
      <c r="B3" s="49" t="s">
        <v>402</v>
      </c>
      <c r="C3" s="28"/>
      <c r="D3" s="29"/>
    </row>
    <row r="4" spans="1:6" x14ac:dyDescent="0.2">
      <c r="A4" s="27"/>
      <c r="B4" s="49" t="s">
        <v>403</v>
      </c>
      <c r="C4" s="28"/>
      <c r="D4" s="29"/>
    </row>
    <row r="5" spans="1:6" ht="76.5" x14ac:dyDescent="0.2">
      <c r="A5" s="59" t="s">
        <v>0</v>
      </c>
      <c r="B5" s="60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s="70" customFormat="1" x14ac:dyDescent="0.2">
      <c r="A6" s="54"/>
      <c r="B6" s="50"/>
      <c r="C6" s="33"/>
      <c r="D6" s="34"/>
      <c r="E6" s="35"/>
      <c r="F6" s="33"/>
    </row>
    <row r="7" spans="1:6" s="70" customFormat="1" x14ac:dyDescent="0.2">
      <c r="A7" s="55">
        <f>COUNT($A$6:A6)+1</f>
        <v>1</v>
      </c>
      <c r="B7" s="38" t="s">
        <v>37</v>
      </c>
      <c r="C7" s="37"/>
      <c r="D7" s="22"/>
      <c r="E7" s="36"/>
      <c r="F7" s="36"/>
    </row>
    <row r="8" spans="1:6" s="70" customFormat="1" ht="318.75" x14ac:dyDescent="0.2">
      <c r="A8" s="55"/>
      <c r="B8" s="58" t="s">
        <v>363</v>
      </c>
      <c r="C8" s="37"/>
      <c r="D8" s="22"/>
      <c r="E8" s="36"/>
      <c r="F8" s="36"/>
    </row>
    <row r="9" spans="1:6" s="70" customFormat="1" x14ac:dyDescent="0.2">
      <c r="A9" s="76"/>
      <c r="B9" s="77" t="s">
        <v>45</v>
      </c>
      <c r="C9" s="78"/>
      <c r="D9" s="78"/>
      <c r="E9" s="79"/>
      <c r="F9" s="79"/>
    </row>
    <row r="10" spans="1:6" s="70" customFormat="1" x14ac:dyDescent="0.2">
      <c r="A10" s="76"/>
      <c r="B10" s="77" t="s">
        <v>38</v>
      </c>
      <c r="C10" s="78"/>
      <c r="D10" s="78"/>
      <c r="E10" s="79"/>
      <c r="F10" s="79"/>
    </row>
    <row r="11" spans="1:6" s="70" customFormat="1" ht="14.25" x14ac:dyDescent="0.2">
      <c r="A11" s="55"/>
      <c r="B11" s="39" t="s">
        <v>404</v>
      </c>
      <c r="C11" s="45">
        <v>54</v>
      </c>
      <c r="D11" s="22" t="s">
        <v>9</v>
      </c>
      <c r="E11" s="44"/>
      <c r="F11" s="36">
        <f t="shared" ref="F11" si="0">C11*E11</f>
        <v>0</v>
      </c>
    </row>
    <row r="12" spans="1:6" s="70" customFormat="1" x14ac:dyDescent="0.2">
      <c r="A12" s="56"/>
      <c r="B12" s="51"/>
      <c r="C12" s="46"/>
      <c r="D12" s="47"/>
      <c r="E12" s="48"/>
      <c r="F12" s="48"/>
    </row>
    <row r="13" spans="1:6" s="70" customFormat="1" x14ac:dyDescent="0.2">
      <c r="A13" s="54"/>
      <c r="B13" s="50"/>
      <c r="C13" s="33"/>
      <c r="D13" s="34"/>
      <c r="E13" s="35"/>
      <c r="F13" s="33"/>
    </row>
    <row r="14" spans="1:6" s="70" customFormat="1" x14ac:dyDescent="0.2">
      <c r="A14" s="55">
        <f>COUNT($A$6:A13)+1</f>
        <v>2</v>
      </c>
      <c r="B14" s="38" t="s">
        <v>48</v>
      </c>
      <c r="C14" s="37"/>
      <c r="D14" s="22"/>
      <c r="E14" s="36"/>
      <c r="F14" s="36"/>
    </row>
    <row r="15" spans="1:6" s="70" customFormat="1" ht="63.75" x14ac:dyDescent="0.2">
      <c r="A15" s="55"/>
      <c r="B15" s="58" t="s">
        <v>94</v>
      </c>
      <c r="C15" s="37"/>
      <c r="D15" s="22"/>
      <c r="E15" s="36"/>
      <c r="F15" s="36"/>
    </row>
    <row r="16" spans="1:6" s="70" customFormat="1" x14ac:dyDescent="0.2">
      <c r="A16" s="76"/>
      <c r="B16" s="77" t="s">
        <v>45</v>
      </c>
      <c r="C16" s="78"/>
      <c r="D16" s="78"/>
      <c r="E16" s="80"/>
      <c r="F16" s="80"/>
    </row>
    <row r="17" spans="1:6" s="70" customFormat="1" x14ac:dyDescent="0.2">
      <c r="A17" s="76"/>
      <c r="B17" s="81" t="s">
        <v>39</v>
      </c>
      <c r="C17" s="78"/>
      <c r="D17" s="78"/>
      <c r="E17" s="80"/>
      <c r="F17" s="80"/>
    </row>
    <row r="18" spans="1:6" s="70" customFormat="1" x14ac:dyDescent="0.2">
      <c r="A18" s="76"/>
      <c r="B18" s="77" t="s">
        <v>38</v>
      </c>
      <c r="C18" s="78"/>
      <c r="D18" s="78"/>
      <c r="E18" s="80"/>
      <c r="F18" s="80"/>
    </row>
    <row r="19" spans="1:6" s="70" customFormat="1" x14ac:dyDescent="0.2">
      <c r="A19" s="55"/>
      <c r="B19" s="39" t="s">
        <v>405</v>
      </c>
      <c r="C19" s="45">
        <v>8</v>
      </c>
      <c r="D19" s="22" t="s">
        <v>1</v>
      </c>
      <c r="E19" s="44"/>
      <c r="F19" s="36">
        <f t="shared" ref="F19" si="1">C19*E19</f>
        <v>0</v>
      </c>
    </row>
    <row r="20" spans="1:6" s="70" customFormat="1" x14ac:dyDescent="0.2">
      <c r="A20" s="56"/>
      <c r="B20" s="51"/>
      <c r="C20" s="46"/>
      <c r="D20" s="47"/>
      <c r="E20" s="48"/>
      <c r="F20" s="48"/>
    </row>
    <row r="21" spans="1:6" s="70" customFormat="1" x14ac:dyDescent="0.2">
      <c r="A21" s="54"/>
      <c r="B21" s="50"/>
      <c r="C21" s="33"/>
      <c r="D21" s="34"/>
      <c r="E21" s="35"/>
      <c r="F21" s="33"/>
    </row>
    <row r="22" spans="1:6" s="70" customFormat="1" x14ac:dyDescent="0.2">
      <c r="A22" s="55">
        <f>COUNT($A$6:A21)+1</f>
        <v>3</v>
      </c>
      <c r="B22" s="38" t="s">
        <v>406</v>
      </c>
      <c r="C22" s="37"/>
      <c r="D22" s="22"/>
      <c r="E22" s="36"/>
      <c r="F22" s="36"/>
    </row>
    <row r="23" spans="1:6" s="70" customFormat="1" ht="63.75" x14ac:dyDescent="0.2">
      <c r="A23" s="55"/>
      <c r="B23" s="58" t="s">
        <v>407</v>
      </c>
      <c r="C23" s="37"/>
      <c r="D23" s="22"/>
      <c r="E23" s="36"/>
      <c r="F23" s="36"/>
    </row>
    <row r="24" spans="1:6" s="70" customFormat="1" x14ac:dyDescent="0.2">
      <c r="A24" s="55"/>
      <c r="B24" s="39" t="s">
        <v>45</v>
      </c>
      <c r="C24" s="45"/>
      <c r="D24" s="22"/>
      <c r="E24" s="36"/>
      <c r="F24" s="36"/>
    </row>
    <row r="25" spans="1:6" s="70" customFormat="1" x14ac:dyDescent="0.2">
      <c r="A25" s="76"/>
      <c r="B25" s="81" t="s">
        <v>39</v>
      </c>
      <c r="C25" s="78"/>
      <c r="D25" s="78"/>
      <c r="E25" s="80"/>
      <c r="F25" s="80"/>
    </row>
    <row r="26" spans="1:6" s="70" customFormat="1" x14ac:dyDescent="0.2">
      <c r="A26" s="83"/>
      <c r="B26" s="77" t="s">
        <v>38</v>
      </c>
      <c r="C26" s="78"/>
      <c r="D26" s="78"/>
      <c r="E26" s="80"/>
      <c r="F26" s="80"/>
    </row>
    <row r="27" spans="1:6" s="70" customFormat="1" x14ac:dyDescent="0.2">
      <c r="A27" s="55"/>
      <c r="B27" s="39" t="s">
        <v>408</v>
      </c>
      <c r="C27" s="45">
        <v>2</v>
      </c>
      <c r="D27" s="22" t="s">
        <v>1</v>
      </c>
      <c r="E27" s="44"/>
      <c r="F27" s="36">
        <f t="shared" ref="F27" si="2">C27*E27</f>
        <v>0</v>
      </c>
    </row>
    <row r="28" spans="1:6" s="70" customFormat="1" x14ac:dyDescent="0.2">
      <c r="A28" s="56"/>
      <c r="B28" s="51"/>
      <c r="C28" s="46"/>
      <c r="D28" s="47"/>
      <c r="E28" s="48"/>
      <c r="F28" s="48"/>
    </row>
    <row r="29" spans="1:6" s="70" customFormat="1" x14ac:dyDescent="0.2">
      <c r="A29" s="54"/>
      <c r="B29" s="50"/>
      <c r="C29" s="33"/>
      <c r="D29" s="34"/>
      <c r="E29" s="35"/>
      <c r="F29" s="33"/>
    </row>
    <row r="30" spans="1:6" s="70" customFormat="1" x14ac:dyDescent="0.2">
      <c r="A30" s="55">
        <f>COUNT($A$6:A29)+1</f>
        <v>4</v>
      </c>
      <c r="B30" s="38" t="s">
        <v>41</v>
      </c>
      <c r="C30" s="37"/>
      <c r="D30" s="22"/>
      <c r="E30" s="36"/>
      <c r="F30" s="36"/>
    </row>
    <row r="31" spans="1:6" s="70" customFormat="1" ht="51" x14ac:dyDescent="0.2">
      <c r="A31" s="55"/>
      <c r="B31" s="58" t="s">
        <v>95</v>
      </c>
      <c r="C31" s="37"/>
      <c r="D31" s="22"/>
      <c r="E31" s="36"/>
      <c r="F31" s="36"/>
    </row>
    <row r="32" spans="1:6" s="70" customFormat="1" x14ac:dyDescent="0.2">
      <c r="A32" s="83"/>
      <c r="B32" s="77" t="s">
        <v>38</v>
      </c>
      <c r="C32" s="78"/>
      <c r="D32" s="78"/>
      <c r="E32" s="80"/>
      <c r="F32" s="80"/>
    </row>
    <row r="33" spans="1:6" s="70" customFormat="1" x14ac:dyDescent="0.2">
      <c r="A33" s="55"/>
      <c r="B33" s="39" t="s">
        <v>409</v>
      </c>
      <c r="C33" s="45">
        <v>2</v>
      </c>
      <c r="D33" s="22" t="s">
        <v>1</v>
      </c>
      <c r="E33" s="44"/>
      <c r="F33" s="36">
        <f t="shared" ref="F33:F34" si="3">C33*E33</f>
        <v>0</v>
      </c>
    </row>
    <row r="34" spans="1:6" s="70" customFormat="1" x14ac:dyDescent="0.2">
      <c r="A34" s="55"/>
      <c r="B34" s="39" t="s">
        <v>410</v>
      </c>
      <c r="C34" s="45">
        <v>2</v>
      </c>
      <c r="D34" s="22" t="s">
        <v>1</v>
      </c>
      <c r="E34" s="44"/>
      <c r="F34" s="36">
        <f t="shared" si="3"/>
        <v>0</v>
      </c>
    </row>
    <row r="35" spans="1:6" s="70" customFormat="1" x14ac:dyDescent="0.2">
      <c r="A35" s="56"/>
      <c r="B35" s="51"/>
      <c r="C35" s="46"/>
      <c r="D35" s="47"/>
      <c r="E35" s="48"/>
      <c r="F35" s="48"/>
    </row>
    <row r="36" spans="1:6" s="70" customFormat="1" x14ac:dyDescent="0.2">
      <c r="A36" s="54"/>
      <c r="B36" s="50"/>
      <c r="C36" s="33"/>
      <c r="D36" s="34"/>
      <c r="E36" s="35"/>
      <c r="F36" s="33"/>
    </row>
    <row r="37" spans="1:6" s="70" customFormat="1" x14ac:dyDescent="0.2">
      <c r="A37" s="55">
        <f>COUNT($A$6:A36)+1</f>
        <v>5</v>
      </c>
      <c r="B37" s="38" t="s">
        <v>42</v>
      </c>
      <c r="C37" s="37"/>
      <c r="D37" s="22"/>
      <c r="E37" s="36"/>
      <c r="F37" s="36"/>
    </row>
    <row r="38" spans="1:6" s="70" customFormat="1" ht="51" x14ac:dyDescent="0.2">
      <c r="A38" s="55"/>
      <c r="B38" s="58" t="s">
        <v>53</v>
      </c>
      <c r="C38" s="37"/>
      <c r="D38" s="22"/>
      <c r="E38" s="36"/>
      <c r="F38" s="36"/>
    </row>
    <row r="39" spans="1:6" s="70" customFormat="1" x14ac:dyDescent="0.2">
      <c r="A39" s="83"/>
      <c r="B39" s="77" t="s">
        <v>38</v>
      </c>
      <c r="C39" s="78"/>
      <c r="D39" s="78"/>
      <c r="E39" s="80"/>
      <c r="F39" s="80"/>
    </row>
    <row r="40" spans="1:6" s="70" customFormat="1" x14ac:dyDescent="0.2">
      <c r="A40" s="55"/>
      <c r="B40" s="39" t="s">
        <v>411</v>
      </c>
      <c r="C40" s="45">
        <v>2</v>
      </c>
      <c r="D40" s="22" t="s">
        <v>1</v>
      </c>
      <c r="E40" s="44"/>
      <c r="F40" s="36">
        <f t="shared" ref="F40:F41" si="4">C40*E40</f>
        <v>0</v>
      </c>
    </row>
    <row r="41" spans="1:6" s="70" customFormat="1" x14ac:dyDescent="0.2">
      <c r="A41" s="55"/>
      <c r="B41" s="39" t="s">
        <v>412</v>
      </c>
      <c r="C41" s="45">
        <v>2</v>
      </c>
      <c r="D41" s="22" t="s">
        <v>1</v>
      </c>
      <c r="E41" s="44"/>
      <c r="F41" s="36">
        <f t="shared" si="4"/>
        <v>0</v>
      </c>
    </row>
    <row r="42" spans="1:6" s="70" customFormat="1" x14ac:dyDescent="0.2">
      <c r="A42" s="56"/>
      <c r="B42" s="51"/>
      <c r="C42" s="46"/>
      <c r="D42" s="47"/>
      <c r="E42" s="48"/>
      <c r="F42" s="48"/>
    </row>
    <row r="43" spans="1:6" s="70" customFormat="1" x14ac:dyDescent="0.2">
      <c r="A43" s="54"/>
      <c r="B43" s="50"/>
      <c r="C43" s="33"/>
      <c r="D43" s="34"/>
      <c r="E43" s="35"/>
      <c r="F43" s="33"/>
    </row>
    <row r="44" spans="1:6" s="70" customFormat="1" x14ac:dyDescent="0.2">
      <c r="A44" s="55">
        <f>COUNT($A$6:A43)+1</f>
        <v>6</v>
      </c>
      <c r="B44" s="38" t="s">
        <v>43</v>
      </c>
      <c r="C44" s="37"/>
      <c r="D44" s="22"/>
      <c r="E44" s="36"/>
      <c r="F44" s="36"/>
    </row>
    <row r="45" spans="1:6" s="70" customFormat="1" ht="76.5" x14ac:dyDescent="0.2">
      <c r="A45" s="55"/>
      <c r="B45" s="58" t="s">
        <v>413</v>
      </c>
      <c r="C45" s="37"/>
      <c r="D45" s="22"/>
      <c r="E45" s="36"/>
      <c r="F45" s="36"/>
    </row>
    <row r="46" spans="1:6" s="70" customFormat="1" x14ac:dyDescent="0.2">
      <c r="A46" s="83"/>
      <c r="B46" s="77" t="s">
        <v>38</v>
      </c>
      <c r="C46" s="78"/>
      <c r="D46" s="78"/>
      <c r="E46" s="80"/>
      <c r="F46" s="80"/>
    </row>
    <row r="47" spans="1:6" s="70" customFormat="1" x14ac:dyDescent="0.2">
      <c r="A47" s="55"/>
      <c r="B47" s="39" t="s">
        <v>410</v>
      </c>
      <c r="C47" s="45">
        <v>14</v>
      </c>
      <c r="D47" s="22" t="s">
        <v>1</v>
      </c>
      <c r="E47" s="44"/>
      <c r="F47" s="36">
        <f t="shared" ref="F47" si="5">C47*E47</f>
        <v>0</v>
      </c>
    </row>
    <row r="48" spans="1:6" s="70" customFormat="1" x14ac:dyDescent="0.2">
      <c r="A48" s="56"/>
      <c r="B48" s="51"/>
      <c r="C48" s="46"/>
      <c r="D48" s="47"/>
      <c r="E48" s="48"/>
      <c r="F48" s="48"/>
    </row>
    <row r="49" spans="1:6" s="70" customFormat="1" x14ac:dyDescent="0.2">
      <c r="A49" s="54"/>
      <c r="B49" s="50"/>
      <c r="C49" s="33"/>
      <c r="D49" s="34"/>
      <c r="E49" s="35"/>
      <c r="F49" s="33"/>
    </row>
    <row r="50" spans="1:6" s="70" customFormat="1" x14ac:dyDescent="0.2">
      <c r="A50" s="55">
        <f>COUNT($A$6:A49)+1</f>
        <v>7</v>
      </c>
      <c r="B50" s="38" t="s">
        <v>57</v>
      </c>
      <c r="C50" s="37"/>
      <c r="D50" s="22"/>
      <c r="E50" s="36"/>
      <c r="F50" s="36"/>
    </row>
    <row r="51" spans="1:6" s="70" customFormat="1" ht="38.25" x14ac:dyDescent="0.2">
      <c r="A51" s="55"/>
      <c r="B51" s="58" t="s">
        <v>58</v>
      </c>
      <c r="C51" s="37"/>
      <c r="D51" s="22"/>
      <c r="E51" s="36"/>
      <c r="F51" s="36"/>
    </row>
    <row r="52" spans="1:6" s="70" customFormat="1" x14ac:dyDescent="0.2">
      <c r="A52" s="83"/>
      <c r="B52" s="77" t="s">
        <v>38</v>
      </c>
      <c r="C52" s="78"/>
      <c r="D52" s="78"/>
      <c r="E52" s="80"/>
      <c r="F52" s="80"/>
    </row>
    <row r="53" spans="1:6" s="70" customFormat="1" ht="14.25" x14ac:dyDescent="0.2">
      <c r="A53" s="55"/>
      <c r="B53" s="39" t="s">
        <v>59</v>
      </c>
      <c r="C53" s="45">
        <v>17</v>
      </c>
      <c r="D53" s="22" t="s">
        <v>14</v>
      </c>
      <c r="E53" s="44"/>
      <c r="F53" s="36">
        <f>C53*E53</f>
        <v>0</v>
      </c>
    </row>
    <row r="54" spans="1:6" s="70" customFormat="1" x14ac:dyDescent="0.2">
      <c r="A54" s="56"/>
      <c r="B54" s="51"/>
      <c r="C54" s="46"/>
      <c r="D54" s="47"/>
      <c r="E54" s="48"/>
      <c r="F54" s="48"/>
    </row>
    <row r="55" spans="1:6" s="84" customFormat="1" x14ac:dyDescent="0.2">
      <c r="A55" s="54"/>
      <c r="B55" s="50"/>
      <c r="C55" s="33"/>
      <c r="D55" s="34"/>
      <c r="E55" s="35"/>
      <c r="F55" s="33"/>
    </row>
    <row r="56" spans="1:6" s="89" customFormat="1" x14ac:dyDescent="0.2">
      <c r="A56" s="55">
        <f>COUNT($A$5:A55)+1</f>
        <v>8</v>
      </c>
      <c r="B56" s="38" t="s">
        <v>60</v>
      </c>
      <c r="C56" s="37"/>
      <c r="D56" s="22"/>
      <c r="E56" s="36"/>
      <c r="F56" s="36"/>
    </row>
    <row r="57" spans="1:6" s="89" customFormat="1" ht="89.25" x14ac:dyDescent="0.2">
      <c r="A57" s="55"/>
      <c r="B57" s="58" t="s">
        <v>61</v>
      </c>
      <c r="C57" s="37"/>
      <c r="D57" s="22"/>
      <c r="E57" s="36"/>
      <c r="F57" s="36"/>
    </row>
    <row r="58" spans="1:6" s="89" customFormat="1" x14ac:dyDescent="0.2">
      <c r="A58" s="55"/>
      <c r="B58" s="39" t="s">
        <v>62</v>
      </c>
      <c r="C58" s="45">
        <v>1</v>
      </c>
      <c r="D58" s="22" t="s">
        <v>25</v>
      </c>
      <c r="E58" s="44"/>
      <c r="F58" s="36">
        <f>C58*E58</f>
        <v>0</v>
      </c>
    </row>
    <row r="59" spans="1:6" s="89" customFormat="1" x14ac:dyDescent="0.2">
      <c r="A59" s="56"/>
      <c r="B59" s="51"/>
      <c r="C59" s="46"/>
      <c r="D59" s="47"/>
      <c r="E59" s="48"/>
      <c r="F59" s="48"/>
    </row>
    <row r="60" spans="1:6" s="84" customFormat="1" x14ac:dyDescent="0.2">
      <c r="A60" s="54"/>
      <c r="B60" s="50"/>
      <c r="C60" s="33"/>
      <c r="D60" s="34"/>
      <c r="E60" s="35"/>
      <c r="F60" s="33"/>
    </row>
    <row r="61" spans="1:6" s="70" customFormat="1" x14ac:dyDescent="0.2">
      <c r="A61" s="55">
        <f>COUNT($A$5:A60)+1</f>
        <v>9</v>
      </c>
      <c r="B61" s="38" t="s">
        <v>63</v>
      </c>
      <c r="C61" s="37"/>
      <c r="D61" s="22"/>
      <c r="E61" s="36"/>
      <c r="F61" s="36"/>
    </row>
    <row r="62" spans="1:6" s="70" customFormat="1" ht="25.5" x14ac:dyDescent="0.2">
      <c r="A62" s="55"/>
      <c r="B62" s="58" t="s">
        <v>64</v>
      </c>
      <c r="C62" s="37"/>
      <c r="D62" s="22"/>
      <c r="E62" s="36"/>
      <c r="F62" s="36"/>
    </row>
    <row r="63" spans="1:6" s="70" customFormat="1" x14ac:dyDescent="0.2">
      <c r="A63" s="55"/>
      <c r="B63" s="39" t="s">
        <v>40</v>
      </c>
      <c r="C63" s="45">
        <v>1</v>
      </c>
      <c r="D63" s="22" t="s">
        <v>1</v>
      </c>
      <c r="E63" s="44"/>
      <c r="F63" s="36">
        <f>C63*E63</f>
        <v>0</v>
      </c>
    </row>
    <row r="64" spans="1:6" s="70" customFormat="1" x14ac:dyDescent="0.2">
      <c r="A64" s="56"/>
      <c r="B64" s="51"/>
      <c r="C64" s="46"/>
      <c r="D64" s="47"/>
      <c r="E64" s="48"/>
      <c r="F64" s="48"/>
    </row>
    <row r="65" spans="1:6" s="70" customFormat="1" x14ac:dyDescent="0.2">
      <c r="A65" s="54"/>
      <c r="B65" s="50"/>
      <c r="C65" s="33"/>
      <c r="D65" s="34"/>
      <c r="E65" s="35"/>
      <c r="F65" s="33"/>
    </row>
    <row r="66" spans="1:6" s="70" customFormat="1" x14ac:dyDescent="0.2">
      <c r="A66" s="55">
        <f>COUNT($A$6:A65)+1</f>
        <v>10</v>
      </c>
      <c r="B66" s="38" t="s">
        <v>65</v>
      </c>
      <c r="C66" s="37"/>
      <c r="D66" s="22"/>
      <c r="E66" s="36"/>
      <c r="F66" s="36"/>
    </row>
    <row r="67" spans="1:6" s="70" customFormat="1" ht="76.5" x14ac:dyDescent="0.2">
      <c r="A67" s="55"/>
      <c r="B67" s="58" t="s">
        <v>66</v>
      </c>
      <c r="C67" s="37"/>
      <c r="D67" s="22"/>
      <c r="E67" s="36"/>
      <c r="F67" s="36"/>
    </row>
    <row r="68" spans="1:6" s="70" customFormat="1" x14ac:dyDescent="0.2">
      <c r="A68" s="55"/>
      <c r="B68" s="39"/>
      <c r="C68" s="45">
        <v>1</v>
      </c>
      <c r="D68" s="22" t="s">
        <v>1</v>
      </c>
      <c r="E68" s="44"/>
      <c r="F68" s="36">
        <f>C68*E68</f>
        <v>0</v>
      </c>
    </row>
    <row r="69" spans="1:6" s="70" customFormat="1" x14ac:dyDescent="0.2">
      <c r="A69" s="56"/>
      <c r="B69" s="51"/>
      <c r="C69" s="46"/>
      <c r="D69" s="47"/>
      <c r="E69" s="48"/>
      <c r="F69" s="48"/>
    </row>
    <row r="70" spans="1:6" s="70" customFormat="1" x14ac:dyDescent="0.2">
      <c r="A70" s="54"/>
      <c r="B70" s="50"/>
      <c r="C70" s="33"/>
      <c r="D70" s="34"/>
      <c r="E70" s="35"/>
      <c r="F70" s="33"/>
    </row>
    <row r="71" spans="1:6" s="70" customFormat="1" x14ac:dyDescent="0.2">
      <c r="A71" s="55">
        <f>COUNT($A$5:A70)+1</f>
        <v>11</v>
      </c>
      <c r="B71" s="38" t="s">
        <v>67</v>
      </c>
      <c r="C71" s="37"/>
      <c r="D71" s="22"/>
      <c r="E71" s="36"/>
      <c r="F71" s="36"/>
    </row>
    <row r="72" spans="1:6" s="70" customFormat="1" ht="51" x14ac:dyDescent="0.2">
      <c r="A72" s="55"/>
      <c r="B72" s="58" t="s">
        <v>414</v>
      </c>
      <c r="C72" s="37"/>
      <c r="D72" s="22"/>
      <c r="E72" s="36"/>
      <c r="F72" s="36"/>
    </row>
    <row r="73" spans="1:6" s="70" customFormat="1" ht="14.25" x14ac:dyDescent="0.2">
      <c r="A73" s="55"/>
      <c r="B73" s="39" t="s">
        <v>68</v>
      </c>
      <c r="C73" s="45">
        <v>1</v>
      </c>
      <c r="D73" s="22" t="s">
        <v>14</v>
      </c>
      <c r="E73" s="44"/>
      <c r="F73" s="36">
        <f t="shared" ref="F73:F74" si="6">C73*E73</f>
        <v>0</v>
      </c>
    </row>
    <row r="74" spans="1:6" s="70" customFormat="1" ht="14.25" x14ac:dyDescent="0.2">
      <c r="A74" s="55"/>
      <c r="B74" s="39" t="s">
        <v>69</v>
      </c>
      <c r="C74" s="45">
        <v>1</v>
      </c>
      <c r="D74" s="22" t="s">
        <v>14</v>
      </c>
      <c r="E74" s="44"/>
      <c r="F74" s="36">
        <f t="shared" si="6"/>
        <v>0</v>
      </c>
    </row>
    <row r="75" spans="1:6" s="70" customFormat="1" x14ac:dyDescent="0.2">
      <c r="A75" s="56"/>
      <c r="B75" s="51"/>
      <c r="C75" s="46"/>
      <c r="D75" s="47"/>
      <c r="E75" s="48"/>
      <c r="F75" s="48"/>
    </row>
    <row r="76" spans="1:6" s="70" customFormat="1" x14ac:dyDescent="0.2">
      <c r="A76" s="54"/>
      <c r="B76" s="50"/>
      <c r="C76" s="33"/>
      <c r="D76" s="34"/>
      <c r="E76" s="35"/>
      <c r="F76" s="33"/>
    </row>
    <row r="77" spans="1:6" s="70" customFormat="1" x14ac:dyDescent="0.2">
      <c r="A77" s="55">
        <f>COUNT($A$5:A76)+1</f>
        <v>12</v>
      </c>
      <c r="B77" s="38" t="s">
        <v>129</v>
      </c>
      <c r="C77" s="37"/>
      <c r="D77" s="22"/>
      <c r="E77" s="36"/>
      <c r="F77" s="36"/>
    </row>
    <row r="78" spans="1:6" s="70" customFormat="1" ht="38.25" x14ac:dyDescent="0.2">
      <c r="A78" s="55"/>
      <c r="B78" s="58" t="s">
        <v>70</v>
      </c>
      <c r="C78" s="37"/>
      <c r="D78" s="22"/>
      <c r="E78" s="36"/>
      <c r="F78" s="36"/>
    </row>
    <row r="79" spans="1:6" s="70" customFormat="1" ht="14.25" x14ac:dyDescent="0.2">
      <c r="A79" s="55"/>
      <c r="B79" s="39"/>
      <c r="C79" s="45">
        <v>1</v>
      </c>
      <c r="D79" s="22" t="s">
        <v>14</v>
      </c>
      <c r="E79" s="44"/>
      <c r="F79" s="36">
        <f>C79*E79</f>
        <v>0</v>
      </c>
    </row>
    <row r="80" spans="1:6" s="70" customFormat="1" x14ac:dyDescent="0.2">
      <c r="A80" s="56"/>
      <c r="B80" s="51"/>
      <c r="C80" s="46"/>
      <c r="D80" s="47"/>
      <c r="E80" s="48"/>
      <c r="F80" s="48"/>
    </row>
    <row r="81" spans="1:6" s="70" customFormat="1" x14ac:dyDescent="0.2">
      <c r="A81" s="54"/>
      <c r="B81" s="50"/>
      <c r="C81" s="33"/>
      <c r="D81" s="34"/>
      <c r="E81" s="35"/>
      <c r="F81" s="33"/>
    </row>
    <row r="82" spans="1:6" s="70" customFormat="1" x14ac:dyDescent="0.2">
      <c r="A82" s="55">
        <f>COUNT($A$5:A81)+1</f>
        <v>13</v>
      </c>
      <c r="B82" s="85" t="s">
        <v>99</v>
      </c>
      <c r="C82" s="37"/>
      <c r="D82" s="22"/>
      <c r="E82" s="36"/>
      <c r="F82" s="36"/>
    </row>
    <row r="83" spans="1:6" s="70" customFormat="1" ht="63.75" x14ac:dyDescent="0.2">
      <c r="A83" s="55"/>
      <c r="B83" s="90" t="s">
        <v>415</v>
      </c>
      <c r="C83" s="37"/>
      <c r="D83" s="22"/>
      <c r="E83" s="36"/>
      <c r="F83" s="36"/>
    </row>
    <row r="84" spans="1:6" s="70" customFormat="1" x14ac:dyDescent="0.2">
      <c r="A84" s="55"/>
      <c r="B84" s="39" t="s">
        <v>416</v>
      </c>
      <c r="C84" s="45">
        <v>33</v>
      </c>
      <c r="D84" s="22" t="s">
        <v>133</v>
      </c>
      <c r="E84" s="44"/>
      <c r="F84" s="36">
        <f t="shared" ref="F84" si="7">C84*E84</f>
        <v>0</v>
      </c>
    </row>
    <row r="85" spans="1:6" s="70" customFormat="1" x14ac:dyDescent="0.2">
      <c r="A85" s="56"/>
      <c r="B85" s="51"/>
      <c r="C85" s="46"/>
      <c r="D85" s="47"/>
      <c r="E85" s="48"/>
      <c r="F85" s="48"/>
    </row>
    <row r="86" spans="1:6" s="70" customFormat="1" x14ac:dyDescent="0.2">
      <c r="A86" s="54"/>
      <c r="B86" s="50"/>
      <c r="C86" s="33"/>
      <c r="D86" s="34"/>
      <c r="E86" s="35"/>
      <c r="F86" s="33"/>
    </row>
    <row r="87" spans="1:6" s="70" customFormat="1" x14ac:dyDescent="0.2">
      <c r="A87" s="55">
        <f>COUNT($A$6:A86)+1</f>
        <v>14</v>
      </c>
      <c r="B87" s="38" t="s">
        <v>71</v>
      </c>
      <c r="C87" s="37"/>
      <c r="D87" s="22"/>
      <c r="E87" s="36"/>
      <c r="F87" s="36"/>
    </row>
    <row r="88" spans="1:6" s="70" customFormat="1" ht="51" x14ac:dyDescent="0.2">
      <c r="A88" s="55"/>
      <c r="B88" s="39" t="s">
        <v>72</v>
      </c>
      <c r="C88" s="45"/>
      <c r="D88" s="22"/>
      <c r="E88" s="36"/>
      <c r="F88" s="36"/>
    </row>
    <row r="89" spans="1:6" s="70" customFormat="1" x14ac:dyDescent="0.2">
      <c r="A89" s="76"/>
      <c r="B89" s="85" t="s">
        <v>73</v>
      </c>
      <c r="C89" s="92"/>
      <c r="D89" s="93"/>
      <c r="E89" s="94"/>
      <c r="F89" s="88"/>
    </row>
    <row r="90" spans="1:6" s="70" customFormat="1" x14ac:dyDescent="0.2">
      <c r="A90" s="55"/>
      <c r="B90" s="39" t="s">
        <v>417</v>
      </c>
      <c r="C90" s="45">
        <v>2</v>
      </c>
      <c r="D90" s="22" t="s">
        <v>1</v>
      </c>
      <c r="E90" s="44"/>
      <c r="F90" s="36">
        <f>C90*E90</f>
        <v>0</v>
      </c>
    </row>
    <row r="91" spans="1:6" s="70" customFormat="1" x14ac:dyDescent="0.2">
      <c r="A91" s="56"/>
      <c r="B91" s="51"/>
      <c r="C91" s="46"/>
      <c r="D91" s="47"/>
      <c r="E91" s="48"/>
      <c r="F91" s="48"/>
    </row>
    <row r="92" spans="1:6" s="70" customFormat="1" x14ac:dyDescent="0.2">
      <c r="A92" s="54"/>
      <c r="B92" s="50"/>
      <c r="C92" s="33"/>
      <c r="D92" s="34"/>
      <c r="E92" s="35"/>
      <c r="F92" s="33"/>
    </row>
    <row r="93" spans="1:6" s="70" customFormat="1" x14ac:dyDescent="0.2">
      <c r="A93" s="55">
        <f>COUNT($A$6:A92)+1</f>
        <v>15</v>
      </c>
      <c r="B93" s="38" t="s">
        <v>154</v>
      </c>
      <c r="C93" s="37"/>
      <c r="D93" s="22"/>
      <c r="E93" s="36"/>
      <c r="F93" s="36"/>
    </row>
    <row r="94" spans="1:6" s="70" customFormat="1" ht="25.5" x14ac:dyDescent="0.2">
      <c r="A94" s="55"/>
      <c r="B94" s="39" t="s">
        <v>155</v>
      </c>
      <c r="C94" s="45"/>
      <c r="D94" s="22"/>
      <c r="E94" s="36"/>
      <c r="F94" s="36"/>
    </row>
    <row r="95" spans="1:6" s="70" customFormat="1" x14ac:dyDescent="0.2">
      <c r="A95" s="111"/>
      <c r="B95" s="112" t="s">
        <v>156</v>
      </c>
      <c r="C95" s="78"/>
      <c r="D95" s="78"/>
      <c r="E95" s="80"/>
      <c r="F95" s="80"/>
    </row>
    <row r="96" spans="1:6" s="70" customFormat="1" x14ac:dyDescent="0.2">
      <c r="A96" s="111"/>
      <c r="B96" s="112" t="s">
        <v>157</v>
      </c>
    </row>
    <row r="97" spans="1:6" s="70" customFormat="1" x14ac:dyDescent="0.2">
      <c r="A97" s="55"/>
      <c r="B97" s="39" t="s">
        <v>418</v>
      </c>
      <c r="C97" s="45">
        <v>2</v>
      </c>
      <c r="D97" s="22" t="s">
        <v>1</v>
      </c>
      <c r="E97" s="44"/>
      <c r="F97" s="36">
        <f t="shared" ref="F97" si="8">C97*E97</f>
        <v>0</v>
      </c>
    </row>
    <row r="98" spans="1:6" s="70" customFormat="1" x14ac:dyDescent="0.2">
      <c r="A98" s="56"/>
      <c r="B98" s="51"/>
      <c r="C98" s="46"/>
      <c r="D98" s="47"/>
      <c r="E98" s="48"/>
      <c r="F98" s="48"/>
    </row>
    <row r="99" spans="1:6" s="70" customFormat="1" x14ac:dyDescent="0.2">
      <c r="A99" s="54"/>
      <c r="B99" s="50"/>
      <c r="C99" s="33"/>
      <c r="D99" s="34"/>
      <c r="E99" s="35"/>
      <c r="F99" s="33"/>
    </row>
    <row r="100" spans="1:6" s="70" customFormat="1" x14ac:dyDescent="0.2">
      <c r="A100" s="55">
        <f>COUNT($A$6:A99)+1</f>
        <v>16</v>
      </c>
      <c r="B100" s="38" t="s">
        <v>80</v>
      </c>
      <c r="C100" s="37"/>
      <c r="D100" s="22"/>
      <c r="E100" s="36"/>
      <c r="F100" s="36"/>
    </row>
    <row r="101" spans="1:6" s="70" customFormat="1" x14ac:dyDescent="0.2">
      <c r="A101" s="55"/>
      <c r="B101" s="39" t="s">
        <v>81</v>
      </c>
      <c r="C101" s="45"/>
      <c r="D101" s="22"/>
      <c r="E101" s="36"/>
      <c r="F101" s="36"/>
    </row>
    <row r="102" spans="1:6" s="70" customFormat="1" x14ac:dyDescent="0.2">
      <c r="A102" s="76"/>
      <c r="B102" s="81"/>
      <c r="C102" s="78">
        <v>1</v>
      </c>
      <c r="D102" s="22" t="s">
        <v>1</v>
      </c>
      <c r="E102" s="44"/>
      <c r="F102" s="36">
        <f>C102*E102</f>
        <v>0</v>
      </c>
    </row>
    <row r="103" spans="1:6" s="70" customFormat="1" x14ac:dyDescent="0.2">
      <c r="A103" s="56"/>
      <c r="B103" s="51"/>
      <c r="C103" s="46"/>
      <c r="D103" s="47"/>
      <c r="E103" s="48"/>
      <c r="F103" s="48"/>
    </row>
    <row r="104" spans="1:6" s="70" customFormat="1" x14ac:dyDescent="0.2">
      <c r="A104" s="54"/>
      <c r="B104" s="50"/>
      <c r="C104" s="33"/>
      <c r="D104" s="34"/>
      <c r="E104" s="35"/>
      <c r="F104" s="33"/>
    </row>
    <row r="105" spans="1:6" s="70" customFormat="1" x14ac:dyDescent="0.2">
      <c r="A105" s="55">
        <f>COUNT($A$6:A104)+1</f>
        <v>17</v>
      </c>
      <c r="B105" s="38" t="s">
        <v>82</v>
      </c>
      <c r="C105" s="37"/>
      <c r="D105" s="22"/>
      <c r="E105" s="36"/>
      <c r="F105" s="36"/>
    </row>
    <row r="106" spans="1:6" s="70" customFormat="1" x14ac:dyDescent="0.2">
      <c r="A106" s="55"/>
      <c r="B106" s="39" t="s">
        <v>96</v>
      </c>
      <c r="C106" s="45"/>
      <c r="D106" s="22"/>
      <c r="E106" s="36"/>
      <c r="F106" s="36"/>
    </row>
    <row r="107" spans="1:6" s="70" customFormat="1" x14ac:dyDescent="0.2">
      <c r="A107" s="55"/>
      <c r="B107" s="39" t="s">
        <v>297</v>
      </c>
      <c r="C107" s="45">
        <v>8</v>
      </c>
      <c r="D107" s="22" t="s">
        <v>1</v>
      </c>
      <c r="E107" s="44"/>
      <c r="F107" s="36">
        <f t="shared" ref="F107:F108" si="9">C107*E107</f>
        <v>0</v>
      </c>
    </row>
    <row r="108" spans="1:6" s="70" customFormat="1" x14ac:dyDescent="0.2">
      <c r="A108" s="55"/>
      <c r="B108" s="39" t="s">
        <v>419</v>
      </c>
      <c r="C108" s="45">
        <v>2</v>
      </c>
      <c r="D108" s="22" t="s">
        <v>1</v>
      </c>
      <c r="E108" s="44"/>
      <c r="F108" s="36">
        <f t="shared" si="9"/>
        <v>0</v>
      </c>
    </row>
    <row r="109" spans="1:6" s="70" customFormat="1" x14ac:dyDescent="0.2">
      <c r="A109" s="56"/>
      <c r="B109" s="51"/>
      <c r="C109" s="46"/>
      <c r="D109" s="47"/>
      <c r="E109" s="48"/>
      <c r="F109" s="48"/>
    </row>
    <row r="110" spans="1:6" s="70" customFormat="1" x14ac:dyDescent="0.2">
      <c r="A110" s="54"/>
      <c r="B110" s="50"/>
      <c r="C110" s="33"/>
      <c r="D110" s="34"/>
      <c r="E110" s="35"/>
      <c r="F110" s="33"/>
    </row>
    <row r="111" spans="1:6" s="70" customFormat="1" x14ac:dyDescent="0.2">
      <c r="A111" s="55">
        <f>COUNT($A$6:A110)+1</f>
        <v>18</v>
      </c>
      <c r="B111" s="38" t="s">
        <v>84</v>
      </c>
      <c r="C111" s="37"/>
      <c r="D111" s="22"/>
      <c r="E111" s="36"/>
      <c r="F111" s="36"/>
    </row>
    <row r="112" spans="1:6" s="70" customFormat="1" ht="38.25" x14ac:dyDescent="0.2">
      <c r="A112" s="55"/>
      <c r="B112" s="39" t="s">
        <v>98</v>
      </c>
      <c r="C112" s="45"/>
      <c r="D112" s="22"/>
      <c r="E112" s="36"/>
      <c r="F112" s="36"/>
    </row>
    <row r="113" spans="1:6" s="70" customFormat="1" ht="14.25" x14ac:dyDescent="0.2">
      <c r="A113" s="55"/>
      <c r="B113" s="39"/>
      <c r="C113" s="45">
        <v>1</v>
      </c>
      <c r="D113" s="22" t="s">
        <v>14</v>
      </c>
      <c r="E113" s="44"/>
      <c r="F113" s="36">
        <f>C113*E113</f>
        <v>0</v>
      </c>
    </row>
    <row r="114" spans="1:6" s="70" customFormat="1" x14ac:dyDescent="0.2">
      <c r="A114" s="56"/>
      <c r="B114" s="51"/>
      <c r="C114" s="46"/>
      <c r="D114" s="47"/>
      <c r="E114" s="48"/>
      <c r="F114" s="48"/>
    </row>
    <row r="115" spans="1:6" s="70" customFormat="1" x14ac:dyDescent="0.2">
      <c r="A115" s="54"/>
      <c r="B115" s="50"/>
      <c r="C115" s="33"/>
      <c r="D115" s="34"/>
      <c r="E115" s="35"/>
      <c r="F115" s="33"/>
    </row>
    <row r="116" spans="1:6" s="70" customFormat="1" x14ac:dyDescent="0.2">
      <c r="A116" s="55">
        <f>COUNT($A$6:A115)+1</f>
        <v>19</v>
      </c>
      <c r="B116" s="38" t="s">
        <v>85</v>
      </c>
      <c r="C116" s="37"/>
      <c r="D116" s="22"/>
      <c r="E116" s="36"/>
      <c r="F116" s="36"/>
    </row>
    <row r="117" spans="1:6" s="115" customFormat="1" ht="51" x14ac:dyDescent="0.2">
      <c r="A117" s="55"/>
      <c r="B117" s="39" t="s">
        <v>420</v>
      </c>
      <c r="C117" s="45"/>
      <c r="D117" s="22"/>
      <c r="E117" s="36"/>
      <c r="F117" s="36"/>
    </row>
    <row r="118" spans="1:6" s="351" customFormat="1" x14ac:dyDescent="0.2">
      <c r="A118" s="348"/>
      <c r="B118" s="104" t="s">
        <v>38</v>
      </c>
      <c r="C118" s="349"/>
      <c r="D118" s="349"/>
      <c r="E118" s="350"/>
      <c r="F118" s="350"/>
    </row>
    <row r="119" spans="1:6" s="115" customFormat="1" ht="14.25" x14ac:dyDescent="0.2">
      <c r="A119" s="55"/>
      <c r="B119" s="39" t="s">
        <v>421</v>
      </c>
      <c r="C119" s="45">
        <v>2</v>
      </c>
      <c r="D119" s="22" t="s">
        <v>9</v>
      </c>
      <c r="E119" s="44"/>
      <c r="F119" s="36">
        <f t="shared" ref="F119" si="10">C119*E119</f>
        <v>0</v>
      </c>
    </row>
    <row r="120" spans="1:6" s="70" customFormat="1" ht="14.25" x14ac:dyDescent="0.2">
      <c r="A120" s="55"/>
      <c r="B120" s="39" t="s">
        <v>422</v>
      </c>
      <c r="C120" s="45">
        <v>3</v>
      </c>
      <c r="D120" s="22" t="s">
        <v>14</v>
      </c>
      <c r="E120" s="44"/>
      <c r="F120" s="36">
        <f>C120*E120</f>
        <v>0</v>
      </c>
    </row>
    <row r="121" spans="1:6" s="70" customFormat="1" x14ac:dyDescent="0.2">
      <c r="A121" s="55"/>
      <c r="B121" s="39"/>
      <c r="C121" s="45"/>
      <c r="D121" s="22"/>
      <c r="E121" s="198"/>
      <c r="F121" s="36"/>
    </row>
    <row r="122" spans="1:6" s="115" customFormat="1" x14ac:dyDescent="0.2">
      <c r="A122" s="54"/>
      <c r="B122" s="50"/>
      <c r="C122" s="33"/>
      <c r="D122" s="34"/>
      <c r="E122" s="35"/>
      <c r="F122" s="33"/>
    </row>
    <row r="123" spans="1:6" s="70" customFormat="1" x14ac:dyDescent="0.2">
      <c r="A123" s="55">
        <f>COUNT($A$6:A122)+1</f>
        <v>20</v>
      </c>
      <c r="B123" s="38" t="s">
        <v>85</v>
      </c>
      <c r="C123" s="37"/>
      <c r="D123" s="22"/>
      <c r="E123" s="36"/>
      <c r="F123" s="36"/>
    </row>
    <row r="124" spans="1:6" s="70" customFormat="1" ht="114.75" x14ac:dyDescent="0.2">
      <c r="A124" s="55"/>
      <c r="B124" s="39" t="s">
        <v>423</v>
      </c>
      <c r="C124" s="45"/>
      <c r="D124" s="22"/>
      <c r="E124" s="36"/>
      <c r="F124" s="36"/>
    </row>
    <row r="125" spans="1:6" s="70" customFormat="1" x14ac:dyDescent="0.2">
      <c r="A125" s="76"/>
      <c r="B125" s="81" t="s">
        <v>38</v>
      </c>
      <c r="C125" s="78"/>
      <c r="D125" s="78"/>
      <c r="E125" s="80"/>
      <c r="F125" s="80"/>
    </row>
    <row r="126" spans="1:6" s="115" customFormat="1" ht="14.25" x14ac:dyDescent="0.2">
      <c r="A126" s="55"/>
      <c r="B126" s="39" t="s">
        <v>68</v>
      </c>
      <c r="C126" s="45">
        <v>1</v>
      </c>
      <c r="D126" s="22" t="s">
        <v>14</v>
      </c>
      <c r="E126" s="44"/>
      <c r="F126" s="36">
        <f>C126*E126</f>
        <v>0</v>
      </c>
    </row>
    <row r="127" spans="1:6" s="115" customFormat="1" ht="14.25" x14ac:dyDescent="0.2">
      <c r="A127" s="55"/>
      <c r="B127" s="39" t="s">
        <v>69</v>
      </c>
      <c r="C127" s="45">
        <v>1</v>
      </c>
      <c r="D127" s="22" t="s">
        <v>14</v>
      </c>
      <c r="E127" s="44"/>
      <c r="F127" s="36">
        <f>C127*E127</f>
        <v>0</v>
      </c>
    </row>
    <row r="128" spans="1:6" s="115" customFormat="1" x14ac:dyDescent="0.2">
      <c r="A128" s="56"/>
      <c r="B128" s="51"/>
      <c r="C128" s="46"/>
      <c r="D128" s="47"/>
      <c r="E128" s="48"/>
      <c r="F128" s="48"/>
    </row>
    <row r="129" spans="1:6" s="70" customFormat="1" x14ac:dyDescent="0.2">
      <c r="A129" s="54"/>
      <c r="B129" s="50"/>
      <c r="C129" s="33"/>
      <c r="D129" s="34"/>
      <c r="E129" s="35"/>
      <c r="F129" s="33"/>
    </row>
    <row r="130" spans="1:6" s="70" customFormat="1" x14ac:dyDescent="0.2">
      <c r="A130" s="55">
        <f>COUNT($A$6:A129)+1</f>
        <v>21</v>
      </c>
      <c r="B130" s="38" t="s">
        <v>16</v>
      </c>
      <c r="C130" s="37"/>
      <c r="D130" s="22"/>
      <c r="E130" s="36"/>
      <c r="F130" s="36"/>
    </row>
    <row r="131" spans="1:6" s="70" customFormat="1" ht="38.25" x14ac:dyDescent="0.2">
      <c r="A131" s="55"/>
      <c r="B131" s="39" t="s">
        <v>89</v>
      </c>
      <c r="C131" s="45"/>
      <c r="D131" s="22"/>
      <c r="E131" s="36"/>
      <c r="F131" s="36"/>
    </row>
    <row r="132" spans="1:6" s="70" customFormat="1" x14ac:dyDescent="0.2">
      <c r="B132" s="90"/>
      <c r="C132" s="78"/>
      <c r="D132" s="95">
        <v>0.1</v>
      </c>
      <c r="E132" s="80"/>
      <c r="F132" s="94">
        <f>SUM(F6:F128)*D132</f>
        <v>0</v>
      </c>
    </row>
    <row r="133" spans="1:6" s="70" customFormat="1" x14ac:dyDescent="0.2">
      <c r="A133" s="96"/>
      <c r="B133" s="97"/>
      <c r="C133" s="98"/>
      <c r="D133" s="99"/>
      <c r="E133" s="100"/>
      <c r="F133" s="100"/>
    </row>
    <row r="134" spans="1:6" s="70" customFormat="1" x14ac:dyDescent="0.2">
      <c r="A134" s="40"/>
      <c r="B134" s="52" t="s">
        <v>90</v>
      </c>
      <c r="C134" s="41"/>
      <c r="D134" s="42"/>
      <c r="E134" s="43" t="s">
        <v>13</v>
      </c>
      <c r="F134" s="43">
        <f>SUM(F6:F133)</f>
        <v>0</v>
      </c>
    </row>
    <row r="139" spans="1:6" x14ac:dyDescent="0.2">
      <c r="A139" s="32"/>
      <c r="B139" s="32"/>
      <c r="C139" s="346"/>
      <c r="E139" s="32"/>
      <c r="F139" s="32"/>
    </row>
    <row r="140" spans="1:6" x14ac:dyDescent="0.2">
      <c r="A140" s="32"/>
      <c r="B140" s="32"/>
      <c r="C140" s="346"/>
      <c r="E140" s="32"/>
      <c r="F140" s="32"/>
    </row>
    <row r="141" spans="1:6" x14ac:dyDescent="0.2">
      <c r="A141" s="32"/>
      <c r="B141" s="32"/>
      <c r="C141" s="346"/>
      <c r="E141" s="32"/>
      <c r="F141" s="32"/>
    </row>
    <row r="142" spans="1:6" x14ac:dyDescent="0.2">
      <c r="A142" s="32"/>
      <c r="B142" s="32"/>
      <c r="C142" s="346"/>
      <c r="E142" s="32"/>
      <c r="F142" s="32"/>
    </row>
    <row r="143" spans="1:6" x14ac:dyDescent="0.2">
      <c r="A143" s="32"/>
      <c r="B143" s="32"/>
      <c r="C143" s="346"/>
      <c r="E143" s="32"/>
      <c r="F143" s="32"/>
    </row>
    <row r="144" spans="1:6" x14ac:dyDescent="0.2">
      <c r="A144" s="32"/>
      <c r="B144" s="32"/>
      <c r="C144" s="346"/>
      <c r="E144" s="32"/>
      <c r="F144" s="32"/>
    </row>
    <row r="145" spans="1:6" x14ac:dyDescent="0.2">
      <c r="A145" s="32"/>
      <c r="B145" s="32"/>
      <c r="C145" s="346"/>
      <c r="E145" s="32"/>
      <c r="F145" s="32"/>
    </row>
    <row r="146" spans="1:6" x14ac:dyDescent="0.2">
      <c r="A146" s="32"/>
      <c r="B146" s="32"/>
      <c r="C146" s="346"/>
      <c r="E146" s="32"/>
      <c r="F146" s="32"/>
    </row>
    <row r="147" spans="1:6" x14ac:dyDescent="0.2">
      <c r="A147" s="32"/>
      <c r="B147" s="32"/>
      <c r="C147" s="346"/>
      <c r="E147" s="32"/>
      <c r="F147" s="32"/>
    </row>
    <row r="148" spans="1:6" x14ac:dyDescent="0.2">
      <c r="A148" s="32"/>
      <c r="B148" s="32"/>
      <c r="C148" s="346"/>
      <c r="E148" s="32"/>
      <c r="F148" s="32"/>
    </row>
    <row r="149" spans="1:6" x14ac:dyDescent="0.2">
      <c r="A149" s="32"/>
      <c r="B149" s="32"/>
      <c r="C149" s="346"/>
      <c r="E149" s="32"/>
      <c r="F149" s="32"/>
    </row>
  </sheetData>
  <sheetProtection algorithmName="SHA-512" hashValue="UXNpoH2hwmC6nNOVts+Pl5q8t6UZ0XXTIUSbJHZQB4DhArOnTmPWgyNicmZ6iLDQKpFlnhCuRQAmz2TQ4Qj6HA==" saltValue="fEsPwJcNb38yZ2nB2xez0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4" manualBreakCount="4">
    <brk id="20" max="16383" man="1"/>
    <brk id="54" max="16383" man="1"/>
    <brk id="85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showGridLines="0" topLeftCell="A13" zoomScaleNormal="100" zoomScaleSheetLayoutView="100" workbookViewId="0">
      <selection activeCell="C40" sqref="C40"/>
    </sheetView>
  </sheetViews>
  <sheetFormatPr defaultColWidth="8.85546875" defaultRowHeight="12.75" x14ac:dyDescent="0.2"/>
  <cols>
    <col min="1" max="1" width="6.140625" style="1" customWidth="1"/>
    <col min="2" max="2" width="5.5703125" style="1" customWidth="1"/>
    <col min="3" max="3" width="34.42578125" style="1" customWidth="1"/>
    <col min="4" max="4" width="10" style="1" customWidth="1"/>
    <col min="5" max="5" width="11.140625" style="1" bestFit="1" customWidth="1"/>
    <col min="6" max="6" width="10" style="1" bestFit="1" customWidth="1"/>
    <col min="7" max="7" width="16.42578125" style="18" bestFit="1" customWidth="1"/>
    <col min="8" max="16384" width="8.85546875" style="1"/>
  </cols>
  <sheetData>
    <row r="1" spans="1:7" ht="27" customHeight="1" x14ac:dyDescent="0.2">
      <c r="A1" s="26" t="s">
        <v>2</v>
      </c>
      <c r="B1" s="26"/>
      <c r="C1" s="26"/>
      <c r="D1" s="26"/>
      <c r="E1" s="26"/>
      <c r="F1" s="26"/>
      <c r="G1" s="26"/>
    </row>
    <row r="2" spans="1:7" ht="15" customHeight="1" x14ac:dyDescent="0.2">
      <c r="A2" s="366" t="s">
        <v>19</v>
      </c>
      <c r="B2" s="366"/>
      <c r="C2" s="366"/>
      <c r="D2" s="366"/>
      <c r="E2" s="366"/>
      <c r="F2" s="366"/>
      <c r="G2" s="366"/>
    </row>
    <row r="3" spans="1:7" ht="15" customHeight="1" x14ac:dyDescent="0.2">
      <c r="A3" s="367" t="s">
        <v>187</v>
      </c>
      <c r="B3" s="366"/>
      <c r="C3" s="366"/>
      <c r="D3" s="366"/>
      <c r="E3" s="366"/>
      <c r="F3" s="366"/>
      <c r="G3" s="366"/>
    </row>
    <row r="4" spans="1:7" ht="15" customHeight="1" x14ac:dyDescent="0.2">
      <c r="A4" s="366"/>
      <c r="B4" s="366"/>
      <c r="C4" s="366"/>
      <c r="D4" s="366"/>
      <c r="E4" s="366"/>
      <c r="F4" s="366"/>
      <c r="G4" s="366"/>
    </row>
    <row r="5" spans="1:7" ht="25.5" x14ac:dyDescent="0.2">
      <c r="A5" s="6" t="s">
        <v>17</v>
      </c>
      <c r="B5" s="368" t="s">
        <v>27</v>
      </c>
      <c r="C5" s="368"/>
      <c r="D5" s="368"/>
      <c r="E5" s="368"/>
      <c r="F5" s="368"/>
      <c r="G5" s="102" t="s">
        <v>18</v>
      </c>
    </row>
    <row r="6" spans="1:7" x14ac:dyDescent="0.2">
      <c r="A6" s="8" t="s">
        <v>188</v>
      </c>
      <c r="B6" s="364" t="s">
        <v>189</v>
      </c>
      <c r="C6" s="365"/>
      <c r="D6" s="365"/>
      <c r="E6" s="365"/>
      <c r="F6" s="369"/>
      <c r="G6" s="11">
        <f>G7+G8+G9</f>
        <v>0</v>
      </c>
    </row>
    <row r="7" spans="1:7" x14ac:dyDescent="0.2">
      <c r="A7" s="8" t="s">
        <v>190</v>
      </c>
      <c r="B7" s="370" t="s">
        <v>191</v>
      </c>
      <c r="C7" s="370"/>
      <c r="D7" s="370"/>
      <c r="E7" s="370"/>
      <c r="F7" s="370"/>
      <c r="G7" s="9">
        <f>G20</f>
        <v>0</v>
      </c>
    </row>
    <row r="8" spans="1:7" x14ac:dyDescent="0.2">
      <c r="A8" s="10" t="s">
        <v>192</v>
      </c>
      <c r="B8" s="364" t="s">
        <v>193</v>
      </c>
      <c r="C8" s="365"/>
      <c r="D8" s="365"/>
      <c r="E8" s="365"/>
      <c r="F8" s="365"/>
      <c r="G8" s="9">
        <f>G28</f>
        <v>0</v>
      </c>
    </row>
    <row r="9" spans="1:7" x14ac:dyDescent="0.2">
      <c r="A9" s="10" t="s">
        <v>31</v>
      </c>
      <c r="B9" s="364" t="s">
        <v>194</v>
      </c>
      <c r="C9" s="365"/>
      <c r="D9" s="365"/>
      <c r="E9" s="365"/>
      <c r="F9" s="365"/>
      <c r="G9" s="9">
        <f>G34</f>
        <v>0</v>
      </c>
    </row>
    <row r="10" spans="1:7" x14ac:dyDescent="0.2">
      <c r="A10" s="8" t="s">
        <v>30</v>
      </c>
      <c r="B10" s="364" t="s">
        <v>195</v>
      </c>
      <c r="C10" s="365"/>
      <c r="D10" s="365"/>
      <c r="E10" s="365"/>
      <c r="F10" s="365"/>
      <c r="G10" s="9">
        <f>G9/F33</f>
        <v>0</v>
      </c>
    </row>
    <row r="11" spans="1:7" ht="13.5" thickBot="1" x14ac:dyDescent="0.25">
      <c r="A11" s="13"/>
      <c r="B11" s="14"/>
      <c r="C11" s="15"/>
      <c r="D11" s="15"/>
      <c r="E11" s="15"/>
      <c r="F11" s="15"/>
      <c r="G11" s="16"/>
    </row>
    <row r="12" spans="1:7" x14ac:dyDescent="0.2">
      <c r="A12" s="17"/>
      <c r="B12" s="17"/>
      <c r="C12" s="17"/>
      <c r="D12" s="17"/>
      <c r="E12" s="17"/>
      <c r="F12" s="17"/>
      <c r="G12" s="17"/>
    </row>
    <row r="13" spans="1:7" ht="15.75" x14ac:dyDescent="0.25">
      <c r="A13" s="25" t="s">
        <v>196</v>
      </c>
      <c r="B13" s="23"/>
      <c r="C13" s="24"/>
      <c r="D13" s="24"/>
      <c r="E13" s="23"/>
      <c r="F13" s="23"/>
      <c r="G13" s="22"/>
    </row>
    <row r="14" spans="1:7" x14ac:dyDescent="0.2">
      <c r="A14" s="377" t="s">
        <v>197</v>
      </c>
      <c r="B14" s="378"/>
      <c r="C14" s="378"/>
      <c r="D14" s="378"/>
      <c r="E14" s="378"/>
      <c r="F14" s="378"/>
      <c r="G14" s="379"/>
    </row>
    <row r="15" spans="1:7" ht="25.5" x14ac:dyDescent="0.2">
      <c r="A15" s="371" t="s">
        <v>15</v>
      </c>
      <c r="B15" s="373" t="s">
        <v>198</v>
      </c>
      <c r="C15" s="374"/>
      <c r="D15" s="371" t="s">
        <v>199</v>
      </c>
      <c r="E15" s="371" t="s">
        <v>200</v>
      </c>
      <c r="F15" s="101" t="s">
        <v>201</v>
      </c>
      <c r="G15" s="101" t="s">
        <v>3</v>
      </c>
    </row>
    <row r="16" spans="1:7" x14ac:dyDescent="0.2">
      <c r="A16" s="372"/>
      <c r="B16" s="375"/>
      <c r="C16" s="376"/>
      <c r="D16" s="372"/>
      <c r="E16" s="372"/>
      <c r="F16" s="2" t="s">
        <v>4</v>
      </c>
      <c r="G16" s="2" t="s">
        <v>12</v>
      </c>
    </row>
    <row r="17" spans="1:7" x14ac:dyDescent="0.2">
      <c r="A17" s="3" t="s">
        <v>202</v>
      </c>
      <c r="B17" s="380" t="s">
        <v>203</v>
      </c>
      <c r="C17" s="381"/>
      <c r="D17" s="140" t="s">
        <v>204</v>
      </c>
      <c r="E17" s="140" t="s">
        <v>205</v>
      </c>
      <c r="F17" s="19">
        <v>220</v>
      </c>
      <c r="G17" s="4">
        <f>'N-14020_SD'!F75</f>
        <v>0</v>
      </c>
    </row>
    <row r="18" spans="1:7" x14ac:dyDescent="0.2">
      <c r="A18" s="3" t="s">
        <v>206</v>
      </c>
      <c r="B18" s="380" t="s">
        <v>207</v>
      </c>
      <c r="C18" s="381"/>
      <c r="D18" s="140" t="s">
        <v>204</v>
      </c>
      <c r="E18" s="140" t="s">
        <v>208</v>
      </c>
      <c r="F18" s="19">
        <v>46</v>
      </c>
      <c r="G18" s="4">
        <f>'N-14000_SD'!F53</f>
        <v>0</v>
      </c>
    </row>
    <row r="19" spans="1:7" x14ac:dyDescent="0.2">
      <c r="A19" s="3" t="s">
        <v>209</v>
      </c>
      <c r="B19" s="380" t="s">
        <v>210</v>
      </c>
      <c r="C19" s="381"/>
      <c r="D19" s="140" t="s">
        <v>204</v>
      </c>
      <c r="E19" s="140" t="s">
        <v>205</v>
      </c>
      <c r="F19" s="19">
        <v>20</v>
      </c>
      <c r="G19" s="4">
        <f>'N-14120_SD'!F52</f>
        <v>0</v>
      </c>
    </row>
    <row r="20" spans="1:7" x14ac:dyDescent="0.2">
      <c r="A20" s="382" t="s">
        <v>35</v>
      </c>
      <c r="B20" s="382"/>
      <c r="C20" s="382"/>
      <c r="D20" s="382"/>
      <c r="E20" s="382"/>
      <c r="F20" s="382"/>
      <c r="G20" s="5">
        <f>SUM(G17:G18)</f>
        <v>0</v>
      </c>
    </row>
    <row r="21" spans="1:7" x14ac:dyDescent="0.2">
      <c r="A21" s="21"/>
      <c r="B21" s="21"/>
      <c r="C21" s="21"/>
      <c r="D21" s="21"/>
      <c r="E21" s="21"/>
      <c r="F21" s="21"/>
      <c r="G21" s="12"/>
    </row>
    <row r="22" spans="1:7" x14ac:dyDescent="0.2">
      <c r="A22" s="377" t="s">
        <v>211</v>
      </c>
      <c r="B22" s="378"/>
      <c r="C22" s="378"/>
      <c r="D22" s="378"/>
      <c r="E22" s="378"/>
      <c r="F22" s="378"/>
      <c r="G22" s="379"/>
    </row>
    <row r="23" spans="1:7" ht="25.5" x14ac:dyDescent="0.2">
      <c r="A23" s="371" t="s">
        <v>15</v>
      </c>
      <c r="B23" s="373" t="s">
        <v>212</v>
      </c>
      <c r="C23" s="374"/>
      <c r="D23" s="371" t="s">
        <v>213</v>
      </c>
      <c r="E23" s="371" t="s">
        <v>214</v>
      </c>
      <c r="F23" s="101" t="s">
        <v>215</v>
      </c>
      <c r="G23" s="101" t="s">
        <v>3</v>
      </c>
    </row>
    <row r="24" spans="1:7" x14ac:dyDescent="0.2">
      <c r="A24" s="372"/>
      <c r="B24" s="375"/>
      <c r="C24" s="376"/>
      <c r="D24" s="372"/>
      <c r="E24" s="372"/>
      <c r="F24" s="2" t="s">
        <v>4</v>
      </c>
      <c r="G24" s="2" t="s">
        <v>12</v>
      </c>
    </row>
    <row r="25" spans="1:7" x14ac:dyDescent="0.2">
      <c r="A25" s="3" t="s">
        <v>216</v>
      </c>
      <c r="B25" s="380" t="s">
        <v>217</v>
      </c>
      <c r="C25" s="381"/>
      <c r="D25" s="140" t="s">
        <v>204</v>
      </c>
      <c r="E25" s="140" t="s">
        <v>218</v>
      </c>
      <c r="F25" s="19">
        <v>11</v>
      </c>
      <c r="G25" s="4">
        <f>'P-565_SD'!F70</f>
        <v>0</v>
      </c>
    </row>
    <row r="26" spans="1:7" x14ac:dyDescent="0.2">
      <c r="A26" s="3" t="s">
        <v>219</v>
      </c>
      <c r="B26" s="380" t="s">
        <v>220</v>
      </c>
      <c r="C26" s="381"/>
      <c r="D26" s="140" t="s">
        <v>204</v>
      </c>
      <c r="E26" s="140" t="s">
        <v>218</v>
      </c>
      <c r="F26" s="19">
        <v>8</v>
      </c>
      <c r="G26" s="4">
        <f>'P-2369_SD'!F41</f>
        <v>0</v>
      </c>
    </row>
    <row r="27" spans="1:7" x14ac:dyDescent="0.2">
      <c r="A27" s="3" t="s">
        <v>221</v>
      </c>
      <c r="B27" s="380" t="s">
        <v>222</v>
      </c>
      <c r="C27" s="381" t="s">
        <v>222</v>
      </c>
      <c r="D27" s="140" t="s">
        <v>204</v>
      </c>
      <c r="E27" s="140" t="s">
        <v>218</v>
      </c>
      <c r="F27" s="19">
        <v>24</v>
      </c>
      <c r="G27" s="4">
        <f>'P-2373_SD'!F70</f>
        <v>0</v>
      </c>
    </row>
    <row r="28" spans="1:7" x14ac:dyDescent="0.2">
      <c r="A28" s="382" t="s">
        <v>36</v>
      </c>
      <c r="B28" s="382"/>
      <c r="C28" s="382"/>
      <c r="D28" s="382"/>
      <c r="E28" s="382"/>
      <c r="F28" s="382"/>
      <c r="G28" s="5">
        <f>SUM(G25:G27)</f>
        <v>0</v>
      </c>
    </row>
    <row r="29" spans="1:7" x14ac:dyDescent="0.2">
      <c r="A29" s="21"/>
      <c r="B29" s="21"/>
      <c r="C29" s="21"/>
      <c r="D29" s="21"/>
      <c r="E29" s="21"/>
      <c r="F29" s="21"/>
      <c r="G29" s="12"/>
    </row>
    <row r="30" spans="1:7" x14ac:dyDescent="0.2">
      <c r="A30" s="377" t="s">
        <v>223</v>
      </c>
      <c r="B30" s="378"/>
      <c r="C30" s="378"/>
      <c r="D30" s="378"/>
      <c r="E30" s="378"/>
      <c r="F30" s="378"/>
      <c r="G30" s="379"/>
    </row>
    <row r="31" spans="1:7" ht="38.25" x14ac:dyDescent="0.2">
      <c r="A31" s="371" t="s">
        <v>15</v>
      </c>
      <c r="B31" s="373" t="s">
        <v>224</v>
      </c>
      <c r="C31" s="374"/>
      <c r="D31" s="373" t="s">
        <v>225</v>
      </c>
      <c r="E31" s="374"/>
      <c r="F31" s="101" t="s">
        <v>226</v>
      </c>
      <c r="G31" s="101" t="s">
        <v>3</v>
      </c>
    </row>
    <row r="32" spans="1:7" x14ac:dyDescent="0.2">
      <c r="A32" s="372"/>
      <c r="B32" s="375"/>
      <c r="C32" s="376"/>
      <c r="D32" s="375"/>
      <c r="E32" s="376"/>
      <c r="F32" s="2" t="s">
        <v>227</v>
      </c>
      <c r="G32" s="2" t="s">
        <v>12</v>
      </c>
    </row>
    <row r="33" spans="1:7" s="142" customFormat="1" x14ac:dyDescent="0.2">
      <c r="A33" s="141" t="s">
        <v>228</v>
      </c>
      <c r="B33" s="380" t="s">
        <v>229</v>
      </c>
      <c r="C33" s="381"/>
      <c r="D33" s="383" t="s">
        <v>230</v>
      </c>
      <c r="E33" s="384"/>
      <c r="F33" s="19">
        <v>8</v>
      </c>
      <c r="G33" s="4">
        <f>+'PRIKLJUCKI-TIP-I_SD'!F7</f>
        <v>0</v>
      </c>
    </row>
    <row r="34" spans="1:7" s="143" customFormat="1" x14ac:dyDescent="0.2">
      <c r="A34" s="382" t="s">
        <v>231</v>
      </c>
      <c r="B34" s="382"/>
      <c r="C34" s="382"/>
      <c r="D34" s="382"/>
      <c r="E34" s="382"/>
      <c r="F34" s="382"/>
      <c r="G34" s="5">
        <f>SUM(G33:G33)</f>
        <v>0</v>
      </c>
    </row>
    <row r="35" spans="1:7" x14ac:dyDescent="0.2">
      <c r="A35" s="142"/>
      <c r="B35" s="142"/>
      <c r="C35" s="142"/>
      <c r="D35" s="142"/>
      <c r="E35" s="142"/>
      <c r="F35" s="142"/>
      <c r="G35" s="144"/>
    </row>
    <row r="36" spans="1:7" x14ac:dyDescent="0.2">
      <c r="A36" s="142"/>
      <c r="B36" s="142"/>
      <c r="C36" s="142"/>
      <c r="D36" s="142"/>
      <c r="E36" s="142"/>
      <c r="F36" s="142"/>
      <c r="G36" s="144"/>
    </row>
  </sheetData>
  <sheetProtection algorithmName="SHA-512" hashValue="VCgJW9z5cN/GgFz3OaB3DRMuUjj9bPkeNPNlT4sJ7+Q1sNY+35k6NEujrNsdmp9VTju1eexppJ4HdhcijaU04g==" saltValue="tPamp6436meNlgVikBCAnQ==" spinCount="100000" sheet="1" objects="1" scenarios="1"/>
  <mergeCells count="33">
    <mergeCell ref="B33:C33"/>
    <mergeCell ref="D33:E33"/>
    <mergeCell ref="A34:F34"/>
    <mergeCell ref="B25:C25"/>
    <mergeCell ref="B26:C26"/>
    <mergeCell ref="B27:C27"/>
    <mergeCell ref="A28:F28"/>
    <mergeCell ref="A30:G30"/>
    <mergeCell ref="A31:A32"/>
    <mergeCell ref="B31:C32"/>
    <mergeCell ref="D31:E32"/>
    <mergeCell ref="A23:A24"/>
    <mergeCell ref="B23:C24"/>
    <mergeCell ref="D23:D24"/>
    <mergeCell ref="E23:E24"/>
    <mergeCell ref="B9:F9"/>
    <mergeCell ref="B10:F10"/>
    <mergeCell ref="A14:G14"/>
    <mergeCell ref="A15:A16"/>
    <mergeCell ref="B15:C16"/>
    <mergeCell ref="D15:D16"/>
    <mergeCell ref="E15:E16"/>
    <mergeCell ref="B17:C17"/>
    <mergeCell ref="B18:C18"/>
    <mergeCell ref="B19:C19"/>
    <mergeCell ref="A20:F20"/>
    <mergeCell ref="A22:G22"/>
    <mergeCell ref="B8:F8"/>
    <mergeCell ref="A2:G2"/>
    <mergeCell ref="A3:G4"/>
    <mergeCell ref="B5:F5"/>
    <mergeCell ref="B6:F6"/>
    <mergeCell ref="B7:F7"/>
  </mergeCells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40" zoomScaleNormal="100" zoomScaleSheetLayoutView="5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202</v>
      </c>
      <c r="B3" s="145" t="s">
        <v>234</v>
      </c>
      <c r="C3" s="146"/>
      <c r="D3" s="147"/>
      <c r="E3" s="148"/>
      <c r="F3" s="148"/>
    </row>
    <row r="4" spans="1:6" x14ac:dyDescent="0.2">
      <c r="A4" s="150"/>
      <c r="B4" s="49" t="s">
        <v>235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ht="15.75" x14ac:dyDescent="0.25">
      <c r="A7" s="157">
        <f>COUNT(A6+1)</f>
        <v>1</v>
      </c>
      <c r="B7" s="158" t="s">
        <v>236</v>
      </c>
      <c r="C7" s="159"/>
      <c r="D7" s="137"/>
      <c r="E7" s="160"/>
      <c r="F7" s="160"/>
    </row>
    <row r="8" spans="1:6" ht="25.5" x14ac:dyDescent="0.2">
      <c r="A8" s="157"/>
      <c r="B8" s="161" t="s">
        <v>237</v>
      </c>
      <c r="C8" s="162"/>
      <c r="D8" s="163"/>
      <c r="E8" s="164"/>
      <c r="F8" s="164"/>
    </row>
    <row r="9" spans="1:6" ht="14.25" x14ac:dyDescent="0.2">
      <c r="A9" s="157"/>
      <c r="B9" s="165" t="s">
        <v>238</v>
      </c>
      <c r="C9" s="45">
        <v>220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174"/>
      <c r="C11" s="175"/>
      <c r="D11" s="176"/>
      <c r="E11" s="177"/>
      <c r="F11" s="177"/>
    </row>
    <row r="12" spans="1:6" x14ac:dyDescent="0.2">
      <c r="A12" s="178">
        <f>COUNT($A$7:A11)+1</f>
        <v>2</v>
      </c>
      <c r="B12" s="158" t="s">
        <v>239</v>
      </c>
      <c r="C12" s="45"/>
      <c r="D12" s="163"/>
      <c r="E12" s="164"/>
      <c r="F12" s="164"/>
    </row>
    <row r="13" spans="1:6" x14ac:dyDescent="0.2">
      <c r="A13" s="157"/>
      <c r="B13" s="179" t="s">
        <v>240</v>
      </c>
      <c r="C13" s="45"/>
      <c r="D13" s="163"/>
      <c r="E13" s="164"/>
      <c r="F13" s="164"/>
    </row>
    <row r="14" spans="1:6" x14ac:dyDescent="0.2">
      <c r="A14" s="157"/>
      <c r="B14" s="165" t="s">
        <v>241</v>
      </c>
      <c r="C14" s="45">
        <v>1</v>
      </c>
      <c r="D14" s="163" t="s">
        <v>1</v>
      </c>
      <c r="E14" s="167"/>
      <c r="F14" s="168">
        <f t="shared" ref="F14" si="0"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34"/>
      <c r="C16" s="175"/>
      <c r="D16" s="181"/>
      <c r="E16" s="182"/>
      <c r="F16" s="182"/>
    </row>
    <row r="17" spans="1:6" x14ac:dyDescent="0.2">
      <c r="A17" s="178">
        <f>COUNT($A$7:A16)+1</f>
        <v>3</v>
      </c>
      <c r="B17" s="158" t="s">
        <v>242</v>
      </c>
      <c r="C17" s="45"/>
      <c r="D17" s="163"/>
      <c r="E17" s="164"/>
      <c r="F17" s="164"/>
    </row>
    <row r="18" spans="1:6" x14ac:dyDescent="0.2">
      <c r="A18" s="157"/>
      <c r="B18" s="179" t="s">
        <v>243</v>
      </c>
      <c r="C18" s="45"/>
      <c r="D18" s="163"/>
      <c r="E18" s="164"/>
      <c r="F18" s="164"/>
    </row>
    <row r="19" spans="1:6" x14ac:dyDescent="0.2">
      <c r="A19" s="157"/>
      <c r="B19" s="165" t="s">
        <v>241</v>
      </c>
      <c r="C19" s="45">
        <v>4</v>
      </c>
      <c r="D19" s="163" t="s">
        <v>1</v>
      </c>
      <c r="E19" s="167"/>
      <c r="F19" s="168">
        <f t="shared" ref="F19" si="1">C19*E19</f>
        <v>0</v>
      </c>
    </row>
    <row r="20" spans="1:6" x14ac:dyDescent="0.2">
      <c r="A20" s="169"/>
      <c r="B20" s="170"/>
      <c r="C20" s="46"/>
      <c r="D20" s="180"/>
      <c r="E20" s="172"/>
      <c r="F20" s="172"/>
    </row>
    <row r="21" spans="1:6" x14ac:dyDescent="0.2">
      <c r="A21" s="183"/>
      <c r="B21" s="184"/>
      <c r="C21" s="175"/>
      <c r="D21" s="181"/>
      <c r="E21" s="182"/>
      <c r="F21" s="182"/>
    </row>
    <row r="22" spans="1:6" x14ac:dyDescent="0.2">
      <c r="A22" s="178">
        <f>COUNT($A$7:A21)+1</f>
        <v>4</v>
      </c>
      <c r="B22" s="158" t="s">
        <v>244</v>
      </c>
      <c r="C22" s="45"/>
      <c r="D22" s="163"/>
      <c r="E22" s="164"/>
      <c r="F22" s="164"/>
    </row>
    <row r="23" spans="1:6" x14ac:dyDescent="0.2">
      <c r="A23" s="157"/>
      <c r="B23" s="179" t="s">
        <v>245</v>
      </c>
      <c r="C23" s="45"/>
      <c r="D23" s="163"/>
      <c r="E23" s="164"/>
      <c r="F23" s="164"/>
    </row>
    <row r="24" spans="1:6" x14ac:dyDescent="0.2">
      <c r="A24" s="157"/>
      <c r="B24" s="165" t="s">
        <v>246</v>
      </c>
      <c r="C24" s="45">
        <v>5</v>
      </c>
      <c r="D24" s="163" t="s">
        <v>1</v>
      </c>
      <c r="E24" s="167"/>
      <c r="F24" s="168">
        <f t="shared" ref="F24" si="2">C24*E24</f>
        <v>0</v>
      </c>
    </row>
    <row r="25" spans="1:6" x14ac:dyDescent="0.2">
      <c r="A25" s="157"/>
      <c r="B25" s="165"/>
      <c r="C25" s="45"/>
      <c r="D25" s="163"/>
      <c r="E25" s="177"/>
      <c r="F25" s="168"/>
    </row>
    <row r="26" spans="1:6" x14ac:dyDescent="0.2">
      <c r="A26" s="173"/>
      <c r="B26" s="174"/>
      <c r="C26" s="175"/>
      <c r="D26" s="181"/>
      <c r="E26" s="177"/>
      <c r="F26" s="177"/>
    </row>
    <row r="27" spans="1:6" x14ac:dyDescent="0.2">
      <c r="A27" s="178">
        <f>COUNT($A$7:A22)+1</f>
        <v>5</v>
      </c>
      <c r="B27" s="158" t="s">
        <v>247</v>
      </c>
      <c r="C27" s="45"/>
      <c r="D27" s="163"/>
      <c r="E27" s="164"/>
      <c r="F27" s="164"/>
    </row>
    <row r="28" spans="1:6" x14ac:dyDescent="0.2">
      <c r="A28" s="157"/>
      <c r="B28" s="179" t="s">
        <v>248</v>
      </c>
      <c r="C28" s="45"/>
      <c r="D28" s="163"/>
      <c r="E28" s="164"/>
      <c r="F28" s="164"/>
    </row>
    <row r="29" spans="1:6" x14ac:dyDescent="0.2">
      <c r="A29" s="157"/>
      <c r="B29" s="165" t="s">
        <v>249</v>
      </c>
      <c r="C29" s="45">
        <v>1</v>
      </c>
      <c r="D29" s="163" t="s">
        <v>1</v>
      </c>
      <c r="E29" s="167"/>
      <c r="F29" s="168">
        <f>C29*E29</f>
        <v>0</v>
      </c>
    </row>
    <row r="30" spans="1:6" x14ac:dyDescent="0.2">
      <c r="A30" s="169"/>
      <c r="B30" s="170"/>
      <c r="C30" s="46"/>
      <c r="D30" s="180"/>
      <c r="E30" s="172"/>
      <c r="F30" s="172"/>
    </row>
    <row r="31" spans="1:6" x14ac:dyDescent="0.2">
      <c r="A31" s="173"/>
      <c r="B31" s="34"/>
      <c r="C31" s="175"/>
      <c r="D31" s="181"/>
      <c r="E31" s="182"/>
      <c r="F31" s="182"/>
    </row>
    <row r="32" spans="1:6" x14ac:dyDescent="0.2">
      <c r="A32" s="178">
        <f>COUNT($A$7:A31)+1</f>
        <v>6</v>
      </c>
      <c r="B32" s="158" t="s">
        <v>250</v>
      </c>
      <c r="C32" s="45"/>
      <c r="D32" s="163"/>
      <c r="E32" s="164"/>
      <c r="F32" s="164"/>
    </row>
    <row r="33" spans="1:6" ht="25.5" x14ac:dyDescent="0.2">
      <c r="A33" s="157"/>
      <c r="B33" s="179" t="s">
        <v>251</v>
      </c>
      <c r="C33" s="45"/>
      <c r="D33" s="163"/>
      <c r="E33" s="164"/>
      <c r="F33" s="164"/>
    </row>
    <row r="34" spans="1:6" x14ac:dyDescent="0.2">
      <c r="A34" s="157"/>
      <c r="B34" s="165" t="s">
        <v>252</v>
      </c>
      <c r="C34" s="45">
        <v>32</v>
      </c>
      <c r="D34" s="163" t="s">
        <v>1</v>
      </c>
      <c r="E34" s="167"/>
      <c r="F34" s="168">
        <f t="shared" ref="F34" si="3">C34*E34</f>
        <v>0</v>
      </c>
    </row>
    <row r="35" spans="1:6" x14ac:dyDescent="0.2">
      <c r="A35" s="169"/>
      <c r="B35" s="170"/>
      <c r="C35" s="46"/>
      <c r="D35" s="180"/>
      <c r="E35" s="172"/>
      <c r="F35" s="172"/>
    </row>
    <row r="36" spans="1:6" x14ac:dyDescent="0.2">
      <c r="A36" s="173"/>
      <c r="B36" s="174"/>
      <c r="C36" s="175"/>
      <c r="D36" s="181"/>
      <c r="E36" s="177"/>
      <c r="F36" s="177"/>
    </row>
    <row r="37" spans="1:6" x14ac:dyDescent="0.2">
      <c r="A37" s="178">
        <f>COUNT($A$7:A36)+1</f>
        <v>7</v>
      </c>
      <c r="B37" s="158" t="s">
        <v>253</v>
      </c>
      <c r="C37" s="45"/>
      <c r="D37" s="163"/>
      <c r="E37" s="164"/>
      <c r="F37" s="164"/>
    </row>
    <row r="38" spans="1:6" ht="38.25" x14ac:dyDescent="0.2">
      <c r="A38" s="157"/>
      <c r="B38" s="179" t="s">
        <v>254</v>
      </c>
      <c r="C38" s="45"/>
      <c r="D38" s="163"/>
      <c r="E38" s="164"/>
      <c r="F38" s="164"/>
    </row>
    <row r="39" spans="1:6" x14ac:dyDescent="0.2">
      <c r="A39" s="157"/>
      <c r="B39" s="165" t="s">
        <v>241</v>
      </c>
      <c r="C39" s="45">
        <v>1</v>
      </c>
      <c r="D39" s="163" t="s">
        <v>1</v>
      </c>
      <c r="E39" s="167"/>
      <c r="F39" s="168">
        <f>C39*E39</f>
        <v>0</v>
      </c>
    </row>
    <row r="40" spans="1:6" x14ac:dyDescent="0.2">
      <c r="A40" s="169"/>
      <c r="B40" s="170"/>
      <c r="C40" s="46"/>
      <c r="D40" s="180"/>
      <c r="E40" s="172"/>
      <c r="F40" s="172"/>
    </row>
    <row r="41" spans="1:6" x14ac:dyDescent="0.2">
      <c r="A41" s="173"/>
      <c r="B41" s="174"/>
      <c r="C41" s="175"/>
      <c r="D41" s="181"/>
      <c r="E41" s="177"/>
      <c r="F41" s="177"/>
    </row>
    <row r="42" spans="1:6" x14ac:dyDescent="0.2">
      <c r="A42" s="178">
        <f>COUNT($A$7:A41)+1</f>
        <v>8</v>
      </c>
      <c r="B42" s="158" t="s">
        <v>255</v>
      </c>
      <c r="C42" s="45"/>
      <c r="D42" s="163"/>
      <c r="E42" s="164"/>
      <c r="F42" s="164"/>
    </row>
    <row r="43" spans="1:6" ht="25.5" x14ac:dyDescent="0.2">
      <c r="A43" s="157"/>
      <c r="B43" s="179" t="s">
        <v>256</v>
      </c>
      <c r="C43" s="45"/>
      <c r="D43" s="163"/>
      <c r="E43" s="164"/>
      <c r="F43" s="164"/>
    </row>
    <row r="44" spans="1:6" x14ac:dyDescent="0.2">
      <c r="A44" s="157"/>
      <c r="B44" s="185" t="s">
        <v>257</v>
      </c>
      <c r="C44" s="45">
        <v>2</v>
      </c>
      <c r="D44" s="163" t="s">
        <v>1</v>
      </c>
      <c r="E44" s="167"/>
      <c r="F44" s="168">
        <f>C44*E44</f>
        <v>0</v>
      </c>
    </row>
    <row r="45" spans="1:6" x14ac:dyDescent="0.2">
      <c r="A45" s="169"/>
      <c r="B45" s="186"/>
      <c r="C45" s="46"/>
      <c r="D45" s="180"/>
      <c r="E45" s="172"/>
      <c r="F45" s="172"/>
    </row>
    <row r="46" spans="1:6" x14ac:dyDescent="0.2">
      <c r="A46" s="173"/>
      <c r="B46" s="34"/>
      <c r="C46" s="175"/>
      <c r="D46" s="181"/>
      <c r="E46" s="182"/>
      <c r="F46" s="182"/>
    </row>
    <row r="47" spans="1:6" x14ac:dyDescent="0.2">
      <c r="A47" s="178">
        <f>COUNT($A$7:A44)+1</f>
        <v>9</v>
      </c>
      <c r="B47" s="158" t="s">
        <v>258</v>
      </c>
      <c r="C47" s="45"/>
      <c r="D47" s="163"/>
      <c r="E47" s="164"/>
      <c r="F47" s="164"/>
    </row>
    <row r="48" spans="1:6" ht="102" x14ac:dyDescent="0.2">
      <c r="A48" s="157"/>
      <c r="B48" s="179" t="s">
        <v>259</v>
      </c>
      <c r="C48" s="45"/>
      <c r="D48" s="163"/>
      <c r="E48" s="164"/>
      <c r="F48" s="164"/>
    </row>
    <row r="49" spans="1:6" x14ac:dyDescent="0.2">
      <c r="A49" s="157"/>
      <c r="B49" s="185"/>
      <c r="C49" s="45">
        <v>1</v>
      </c>
      <c r="D49" s="163" t="s">
        <v>1</v>
      </c>
      <c r="E49" s="167"/>
      <c r="F49" s="168">
        <f>C49*E49</f>
        <v>0</v>
      </c>
    </row>
    <row r="50" spans="1:6" x14ac:dyDescent="0.2">
      <c r="A50" s="169"/>
      <c r="B50" s="186"/>
      <c r="C50" s="46"/>
      <c r="D50" s="180"/>
      <c r="E50" s="172"/>
      <c r="F50" s="172"/>
    </row>
    <row r="51" spans="1:6" x14ac:dyDescent="0.2">
      <c r="A51" s="173"/>
      <c r="B51" s="34"/>
      <c r="C51" s="175"/>
      <c r="D51" s="181"/>
      <c r="E51" s="177"/>
      <c r="F51" s="177"/>
    </row>
    <row r="52" spans="1:6" x14ac:dyDescent="0.2">
      <c r="A52" s="178">
        <f>COUNT($A$7:A49)+1</f>
        <v>10</v>
      </c>
      <c r="B52" s="158" t="s">
        <v>260</v>
      </c>
      <c r="C52" s="45"/>
      <c r="D52" s="163"/>
      <c r="E52" s="163"/>
      <c r="F52" s="164"/>
    </row>
    <row r="53" spans="1:6" ht="102" x14ac:dyDescent="0.2">
      <c r="A53" s="157"/>
      <c r="B53" s="179" t="s">
        <v>261</v>
      </c>
      <c r="C53" s="45"/>
      <c r="D53" s="163"/>
      <c r="E53" s="164"/>
      <c r="F53" s="164"/>
    </row>
    <row r="54" spans="1:6" x14ac:dyDescent="0.2">
      <c r="A54" s="157"/>
      <c r="B54" s="185"/>
      <c r="C54" s="45">
        <v>1</v>
      </c>
      <c r="D54" s="163" t="s">
        <v>1</v>
      </c>
      <c r="E54" s="167"/>
      <c r="F54" s="168">
        <f>C54*E54</f>
        <v>0</v>
      </c>
    </row>
    <row r="55" spans="1:6" x14ac:dyDescent="0.2">
      <c r="A55" s="169"/>
      <c r="B55" s="186"/>
      <c r="C55" s="46"/>
      <c r="D55" s="180"/>
      <c r="E55" s="172"/>
      <c r="F55" s="172"/>
    </row>
    <row r="56" spans="1:6" x14ac:dyDescent="0.2">
      <c r="A56" s="173"/>
      <c r="B56" s="174"/>
      <c r="C56" s="175"/>
      <c r="D56" s="181"/>
      <c r="E56" s="177"/>
      <c r="F56" s="177"/>
    </row>
    <row r="57" spans="1:6" x14ac:dyDescent="0.2">
      <c r="A57" s="178">
        <f>COUNT($A$7:A56)+1</f>
        <v>11</v>
      </c>
      <c r="B57" s="158" t="s">
        <v>262</v>
      </c>
      <c r="C57" s="45"/>
      <c r="D57" s="163"/>
      <c r="E57" s="168"/>
      <c r="F57" s="168"/>
    </row>
    <row r="58" spans="1:6" ht="89.25" x14ac:dyDescent="0.2">
      <c r="A58" s="157"/>
      <c r="B58" s="179" t="s">
        <v>263</v>
      </c>
      <c r="C58" s="45"/>
      <c r="D58" s="187"/>
      <c r="E58" s="188"/>
      <c r="F58" s="188"/>
    </row>
    <row r="59" spans="1:6" x14ac:dyDescent="0.2">
      <c r="A59" s="157"/>
      <c r="B59" s="189"/>
      <c r="C59" s="45">
        <v>1</v>
      </c>
      <c r="D59" s="187" t="s">
        <v>1</v>
      </c>
      <c r="E59" s="167"/>
      <c r="F59" s="190">
        <f>C59*E59</f>
        <v>0</v>
      </c>
    </row>
    <row r="60" spans="1:6" x14ac:dyDescent="0.2">
      <c r="A60" s="169"/>
      <c r="B60" s="191"/>
      <c r="C60" s="46"/>
      <c r="D60" s="192"/>
      <c r="E60" s="172"/>
      <c r="F60" s="193"/>
    </row>
    <row r="61" spans="1:6" s="1" customFormat="1" x14ac:dyDescent="0.2">
      <c r="A61" s="194"/>
      <c r="B61" s="195"/>
      <c r="C61" s="196"/>
      <c r="D61" s="197"/>
      <c r="E61" s="198"/>
      <c r="F61" s="199"/>
    </row>
    <row r="62" spans="1:6" x14ac:dyDescent="0.2">
      <c r="A62" s="178">
        <f>COUNT($A$7:A61)+1</f>
        <v>12</v>
      </c>
      <c r="B62" s="158" t="s">
        <v>264</v>
      </c>
      <c r="C62" s="162"/>
      <c r="D62" s="163"/>
      <c r="E62" s="164"/>
      <c r="F62" s="168"/>
    </row>
    <row r="63" spans="1:6" ht="25.5" x14ac:dyDescent="0.2">
      <c r="A63" s="157"/>
      <c r="B63" s="179" t="s">
        <v>265</v>
      </c>
      <c r="C63" s="162"/>
      <c r="D63" s="163"/>
      <c r="E63" s="164"/>
      <c r="F63" s="168"/>
    </row>
    <row r="64" spans="1:6" ht="14.25" x14ac:dyDescent="0.2">
      <c r="A64" s="157"/>
      <c r="B64" s="185"/>
      <c r="C64" s="162">
        <v>220</v>
      </c>
      <c r="D64" s="166" t="s">
        <v>9</v>
      </c>
      <c r="E64" s="167"/>
      <c r="F64" s="168">
        <f>C64*E64</f>
        <v>0</v>
      </c>
    </row>
    <row r="65" spans="1:6" x14ac:dyDescent="0.2">
      <c r="A65" s="173"/>
      <c r="B65" s="34"/>
      <c r="C65" s="200"/>
      <c r="D65" s="181"/>
      <c r="E65" s="182"/>
      <c r="F65" s="177"/>
    </row>
    <row r="66" spans="1:6" x14ac:dyDescent="0.2">
      <c r="A66" s="178">
        <f>COUNT($A$7:A64)+1</f>
        <v>13</v>
      </c>
      <c r="B66" s="158" t="s">
        <v>266</v>
      </c>
      <c r="C66" s="162"/>
      <c r="D66" s="163"/>
      <c r="E66" s="164"/>
      <c r="F66" s="168"/>
    </row>
    <row r="67" spans="1:6" ht="38.25" x14ac:dyDescent="0.2">
      <c r="A67" s="157"/>
      <c r="B67" s="179" t="s">
        <v>267</v>
      </c>
      <c r="C67" s="162"/>
      <c r="D67" s="163"/>
      <c r="E67" s="164"/>
      <c r="F67" s="164"/>
    </row>
    <row r="68" spans="1:6" x14ac:dyDescent="0.2">
      <c r="A68" s="157"/>
      <c r="B68" s="185"/>
      <c r="C68" s="162"/>
      <c r="D68" s="201">
        <v>0.02</v>
      </c>
      <c r="E68" s="168"/>
      <c r="F68" s="168">
        <f>D68*(SUM(F9:F64))</f>
        <v>0</v>
      </c>
    </row>
    <row r="69" spans="1:6" x14ac:dyDescent="0.2">
      <c r="A69" s="169"/>
      <c r="B69" s="186"/>
      <c r="C69" s="202"/>
      <c r="D69" s="180"/>
      <c r="E69" s="172"/>
      <c r="F69" s="172"/>
    </row>
    <row r="70" spans="1:6" x14ac:dyDescent="0.2">
      <c r="A70" s="173"/>
      <c r="B70" s="34"/>
      <c r="C70" s="200"/>
      <c r="D70" s="181"/>
      <c r="E70" s="177"/>
      <c r="F70" s="177"/>
    </row>
    <row r="71" spans="1:6" x14ac:dyDescent="0.2">
      <c r="A71" s="178">
        <f>COUNT($A$7:A69)+1</f>
        <v>14</v>
      </c>
      <c r="B71" s="158" t="s">
        <v>268</v>
      </c>
      <c r="C71" s="162"/>
      <c r="D71" s="163"/>
      <c r="E71" s="168"/>
      <c r="F71" s="168"/>
    </row>
    <row r="72" spans="1:6" ht="38.25" x14ac:dyDescent="0.2">
      <c r="A72" s="157"/>
      <c r="B72" s="203" t="s">
        <v>269</v>
      </c>
      <c r="C72" s="162"/>
      <c r="D72" s="163"/>
      <c r="E72" s="164"/>
      <c r="F72" s="168"/>
    </row>
    <row r="73" spans="1:6" x14ac:dyDescent="0.2">
      <c r="A73" s="204"/>
      <c r="B73" s="185"/>
      <c r="C73" s="162"/>
      <c r="D73" s="201">
        <v>0.1</v>
      </c>
      <c r="E73" s="164"/>
      <c r="F73" s="168">
        <f>D73*(SUM(F9:F64))</f>
        <v>0</v>
      </c>
    </row>
    <row r="74" spans="1:6" x14ac:dyDescent="0.2">
      <c r="A74" s="205"/>
      <c r="B74" s="186"/>
      <c r="C74" s="202"/>
      <c r="D74" s="180"/>
      <c r="E74" s="172"/>
      <c r="F74" s="172"/>
    </row>
    <row r="75" spans="1:6" x14ac:dyDescent="0.2">
      <c r="A75" s="206"/>
      <c r="B75" s="207" t="s">
        <v>270</v>
      </c>
      <c r="C75" s="208"/>
      <c r="D75" s="209"/>
      <c r="E75" s="210" t="s">
        <v>13</v>
      </c>
      <c r="F75" s="211">
        <f>SUM(F9:F74)</f>
        <v>0</v>
      </c>
    </row>
  </sheetData>
  <sheetProtection algorithmName="SHA-512" hashValue="5Pj9Ehmb6Owa/CF0vq6ZlGXzA1mx+AxEmKC0yE0dJDpOq9D1N31mz1i/E20bptZgkwxcNHvHN3cyV08W2w0mSw==" saltValue="U9gNjmeZKAgNdovfSZrVx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topLeftCell="A6" zoomScaleNormal="100" zoomScaleSheetLayoutView="5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206</v>
      </c>
      <c r="B3" s="145" t="s">
        <v>271</v>
      </c>
      <c r="C3" s="146"/>
      <c r="D3" s="147"/>
      <c r="E3" s="148"/>
      <c r="F3" s="148"/>
    </row>
    <row r="4" spans="1:6" x14ac:dyDescent="0.2">
      <c r="A4" s="150"/>
      <c r="B4" s="49" t="s">
        <v>235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x14ac:dyDescent="0.2">
      <c r="A7" s="157">
        <f>COUNT(#REF!)+1</f>
        <v>1</v>
      </c>
      <c r="B7" s="158" t="s">
        <v>272</v>
      </c>
      <c r="C7" s="45"/>
      <c r="D7" s="163"/>
      <c r="E7" s="164"/>
      <c r="F7" s="164"/>
    </row>
    <row r="8" spans="1:6" ht="25.5" x14ac:dyDescent="0.2">
      <c r="A8" s="157"/>
      <c r="B8" s="161" t="s">
        <v>273</v>
      </c>
      <c r="C8" s="45"/>
      <c r="D8" s="163"/>
      <c r="E8" s="164"/>
      <c r="F8" s="164"/>
    </row>
    <row r="9" spans="1:6" ht="14.25" x14ac:dyDescent="0.2">
      <c r="A9" s="157"/>
      <c r="B9" s="165" t="s">
        <v>274</v>
      </c>
      <c r="C9" s="45">
        <v>46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174"/>
      <c r="C11" s="175"/>
      <c r="D11" s="176"/>
      <c r="E11" s="177"/>
      <c r="F11" s="177"/>
    </row>
    <row r="12" spans="1:6" x14ac:dyDescent="0.2">
      <c r="A12" s="178">
        <f>COUNT($A$7:A11)+1</f>
        <v>2</v>
      </c>
      <c r="B12" s="158" t="s">
        <v>239</v>
      </c>
      <c r="C12" s="45"/>
      <c r="D12" s="163"/>
      <c r="E12" s="164"/>
      <c r="F12" s="164"/>
    </row>
    <row r="13" spans="1:6" x14ac:dyDescent="0.2">
      <c r="A13" s="157"/>
      <c r="B13" s="179" t="s">
        <v>240</v>
      </c>
      <c r="C13" s="45"/>
      <c r="D13" s="163"/>
      <c r="E13" s="164"/>
      <c r="F13" s="164"/>
    </row>
    <row r="14" spans="1:6" x14ac:dyDescent="0.2">
      <c r="A14" s="157"/>
      <c r="B14" s="165" t="s">
        <v>275</v>
      </c>
      <c r="C14" s="45">
        <v>2</v>
      </c>
      <c r="D14" s="163" t="s">
        <v>1</v>
      </c>
      <c r="E14" s="167"/>
      <c r="F14" s="168">
        <f t="shared" ref="F14" si="0"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34"/>
      <c r="C16" s="175"/>
      <c r="D16" s="181"/>
      <c r="E16" s="182"/>
      <c r="F16" s="182"/>
    </row>
    <row r="17" spans="1:6" x14ac:dyDescent="0.2">
      <c r="A17" s="178">
        <f>COUNT($A$7:A16)+1</f>
        <v>3</v>
      </c>
      <c r="B17" s="158" t="s">
        <v>276</v>
      </c>
      <c r="C17" s="45"/>
      <c r="D17" s="163"/>
      <c r="E17" s="164"/>
      <c r="F17" s="164"/>
    </row>
    <row r="18" spans="1:6" x14ac:dyDescent="0.2">
      <c r="A18" s="157"/>
      <c r="B18" s="179" t="s">
        <v>277</v>
      </c>
      <c r="C18" s="45"/>
      <c r="D18" s="163"/>
      <c r="E18" s="164"/>
      <c r="F18" s="164"/>
    </row>
    <row r="19" spans="1:6" x14ac:dyDescent="0.2">
      <c r="A19" s="157"/>
      <c r="B19" s="165" t="s">
        <v>278</v>
      </c>
      <c r="C19" s="45">
        <v>1</v>
      </c>
      <c r="D19" s="163" t="s">
        <v>1</v>
      </c>
      <c r="E19" s="167"/>
      <c r="F19" s="168">
        <f t="shared" ref="F19" si="1">C19*E19</f>
        <v>0</v>
      </c>
    </row>
    <row r="20" spans="1:6" x14ac:dyDescent="0.2">
      <c r="A20" s="169"/>
      <c r="B20" s="170"/>
      <c r="C20" s="46"/>
      <c r="D20" s="180"/>
      <c r="E20" s="172"/>
      <c r="F20" s="172"/>
    </row>
    <row r="21" spans="1:6" x14ac:dyDescent="0.2">
      <c r="A21" s="173"/>
      <c r="B21" s="174"/>
      <c r="C21" s="175"/>
      <c r="D21" s="181"/>
      <c r="E21" s="177"/>
      <c r="F21" s="177"/>
    </row>
    <row r="22" spans="1:6" x14ac:dyDescent="0.2">
      <c r="A22" s="178">
        <f>COUNT($A$7:A20)+1</f>
        <v>4</v>
      </c>
      <c r="B22" s="158" t="s">
        <v>247</v>
      </c>
      <c r="C22" s="45"/>
      <c r="D22" s="163"/>
      <c r="E22" s="164"/>
      <c r="F22" s="164"/>
    </row>
    <row r="23" spans="1:6" x14ac:dyDescent="0.2">
      <c r="A23" s="157"/>
      <c r="B23" s="179" t="s">
        <v>248</v>
      </c>
      <c r="C23" s="45"/>
      <c r="D23" s="163"/>
      <c r="E23" s="164"/>
      <c r="F23" s="164"/>
    </row>
    <row r="24" spans="1:6" x14ac:dyDescent="0.2">
      <c r="A24" s="157"/>
      <c r="B24" s="165" t="s">
        <v>249</v>
      </c>
      <c r="C24" s="45">
        <v>1</v>
      </c>
      <c r="D24" s="163" t="s">
        <v>1</v>
      </c>
      <c r="E24" s="167"/>
      <c r="F24" s="168">
        <f>C24*E24</f>
        <v>0</v>
      </c>
    </row>
    <row r="25" spans="1:6" x14ac:dyDescent="0.2">
      <c r="A25" s="157"/>
      <c r="B25" s="165"/>
      <c r="C25" s="45"/>
      <c r="D25" s="163"/>
      <c r="E25" s="177"/>
      <c r="F25" s="168"/>
    </row>
    <row r="26" spans="1:6" x14ac:dyDescent="0.2">
      <c r="A26" s="173"/>
      <c r="B26" s="34"/>
      <c r="C26" s="175"/>
      <c r="D26" s="181"/>
      <c r="E26" s="182"/>
      <c r="F26" s="182"/>
    </row>
    <row r="27" spans="1:6" x14ac:dyDescent="0.2">
      <c r="A27" s="178">
        <f>COUNT($A$7:A26)+1</f>
        <v>5</v>
      </c>
      <c r="B27" s="158" t="s">
        <v>279</v>
      </c>
      <c r="C27" s="45"/>
      <c r="D27" s="163"/>
      <c r="E27" s="164"/>
      <c r="F27" s="164"/>
    </row>
    <row r="28" spans="1:6" x14ac:dyDescent="0.2">
      <c r="A28" s="157"/>
      <c r="B28" s="179" t="s">
        <v>280</v>
      </c>
      <c r="C28" s="45"/>
      <c r="D28" s="163"/>
      <c r="E28" s="164"/>
      <c r="F28" s="164"/>
    </row>
    <row r="29" spans="1:6" x14ac:dyDescent="0.2">
      <c r="A29" s="157"/>
      <c r="B29" s="165" t="s">
        <v>281</v>
      </c>
      <c r="C29" s="45">
        <v>2</v>
      </c>
      <c r="D29" s="163" t="s">
        <v>1</v>
      </c>
      <c r="E29" s="167"/>
      <c r="F29" s="168">
        <f>C29*E29</f>
        <v>0</v>
      </c>
    </row>
    <row r="30" spans="1:6" x14ac:dyDescent="0.2">
      <c r="A30" s="169"/>
      <c r="B30" s="170"/>
      <c r="C30" s="46"/>
      <c r="D30" s="180"/>
      <c r="E30" s="172"/>
      <c r="F30" s="172"/>
    </row>
    <row r="31" spans="1:6" x14ac:dyDescent="0.2">
      <c r="A31" s="173"/>
      <c r="B31" s="34"/>
      <c r="C31" s="175"/>
      <c r="D31" s="181"/>
      <c r="E31" s="182"/>
      <c r="F31" s="182"/>
    </row>
    <row r="32" spans="1:6" x14ac:dyDescent="0.2">
      <c r="A32" s="178">
        <f>COUNT($A$7:A31)+1</f>
        <v>6</v>
      </c>
      <c r="B32" s="158" t="s">
        <v>250</v>
      </c>
      <c r="C32" s="45"/>
      <c r="D32" s="163"/>
      <c r="E32" s="164"/>
      <c r="F32" s="164"/>
    </row>
    <row r="33" spans="1:6" ht="25.5" x14ac:dyDescent="0.2">
      <c r="A33" s="157"/>
      <c r="B33" s="179" t="s">
        <v>251</v>
      </c>
      <c r="C33" s="45"/>
      <c r="D33" s="163"/>
      <c r="E33" s="164"/>
      <c r="F33" s="164"/>
    </row>
    <row r="34" spans="1:6" x14ac:dyDescent="0.2">
      <c r="A34" s="157"/>
      <c r="B34" s="165" t="s">
        <v>252</v>
      </c>
      <c r="C34" s="45">
        <v>1</v>
      </c>
      <c r="D34" s="163" t="s">
        <v>1</v>
      </c>
      <c r="E34" s="167"/>
      <c r="F34" s="168">
        <f t="shared" ref="F34:F36" si="2">C34*E34</f>
        <v>0</v>
      </c>
    </row>
    <row r="35" spans="1:6" x14ac:dyDescent="0.2">
      <c r="A35" s="157"/>
      <c r="B35" s="165" t="s">
        <v>282</v>
      </c>
      <c r="C35" s="45">
        <v>1</v>
      </c>
      <c r="D35" s="163" t="s">
        <v>1</v>
      </c>
      <c r="E35" s="167"/>
      <c r="F35" s="168">
        <f t="shared" si="2"/>
        <v>0</v>
      </c>
    </row>
    <row r="36" spans="1:6" x14ac:dyDescent="0.2">
      <c r="A36" s="157"/>
      <c r="B36" s="165" t="s">
        <v>283</v>
      </c>
      <c r="C36" s="45">
        <v>12</v>
      </c>
      <c r="D36" s="163" t="s">
        <v>1</v>
      </c>
      <c r="E36" s="167"/>
      <c r="F36" s="168">
        <f t="shared" si="2"/>
        <v>0</v>
      </c>
    </row>
    <row r="37" spans="1:6" x14ac:dyDescent="0.2">
      <c r="A37" s="169"/>
      <c r="B37" s="170"/>
      <c r="C37" s="46"/>
      <c r="D37" s="180"/>
      <c r="E37" s="172"/>
      <c r="F37" s="172"/>
    </row>
    <row r="38" spans="1:6" x14ac:dyDescent="0.2">
      <c r="A38" s="173"/>
      <c r="B38" s="34"/>
      <c r="C38" s="200"/>
      <c r="D38" s="181"/>
      <c r="E38" s="177"/>
      <c r="F38" s="177"/>
    </row>
    <row r="39" spans="1:6" x14ac:dyDescent="0.2">
      <c r="A39" s="178">
        <f>COUNT($A$7:A37)+1</f>
        <v>7</v>
      </c>
      <c r="B39" s="158" t="s">
        <v>264</v>
      </c>
      <c r="C39" s="162"/>
      <c r="D39" s="163"/>
      <c r="E39" s="164"/>
      <c r="F39" s="168"/>
    </row>
    <row r="40" spans="1:6" ht="25.5" x14ac:dyDescent="0.2">
      <c r="A40" s="157"/>
      <c r="B40" s="179" t="s">
        <v>265</v>
      </c>
      <c r="C40" s="162"/>
      <c r="D40" s="163"/>
      <c r="E40" s="164"/>
      <c r="F40" s="168"/>
    </row>
    <row r="41" spans="1:6" ht="14.25" x14ac:dyDescent="0.2">
      <c r="A41" s="157"/>
      <c r="B41" s="185"/>
      <c r="C41" s="162">
        <v>46</v>
      </c>
      <c r="D41" s="166" t="s">
        <v>9</v>
      </c>
      <c r="E41" s="167"/>
      <c r="F41" s="168">
        <f>C41*E41</f>
        <v>0</v>
      </c>
    </row>
    <row r="42" spans="1:6" x14ac:dyDescent="0.2">
      <c r="A42" s="169"/>
      <c r="B42" s="186"/>
      <c r="C42" s="202"/>
      <c r="D42" s="180"/>
      <c r="E42" s="215"/>
      <c r="F42" s="172"/>
    </row>
    <row r="43" spans="1:6" x14ac:dyDescent="0.2">
      <c r="A43" s="173"/>
      <c r="B43" s="34"/>
      <c r="C43" s="200"/>
      <c r="D43" s="181"/>
      <c r="E43" s="182"/>
      <c r="F43" s="177"/>
    </row>
    <row r="44" spans="1:6" x14ac:dyDescent="0.2">
      <c r="A44" s="178">
        <f>COUNT($A$7:A43)+1</f>
        <v>8</v>
      </c>
      <c r="B44" s="158" t="s">
        <v>266</v>
      </c>
      <c r="C44" s="162"/>
      <c r="D44" s="163"/>
      <c r="E44" s="164"/>
      <c r="F44" s="168"/>
    </row>
    <row r="45" spans="1:6" ht="38.25" x14ac:dyDescent="0.2">
      <c r="A45" s="157"/>
      <c r="B45" s="179" t="s">
        <v>267</v>
      </c>
      <c r="C45" s="162"/>
      <c r="D45" s="163"/>
      <c r="E45" s="164"/>
      <c r="F45" s="164"/>
    </row>
    <row r="46" spans="1:6" x14ac:dyDescent="0.2">
      <c r="A46" s="157"/>
      <c r="B46" s="185"/>
      <c r="C46" s="162"/>
      <c r="D46" s="201">
        <v>0.02</v>
      </c>
      <c r="E46" s="168"/>
      <c r="F46" s="168">
        <f>D46*(SUM(F7:F41))</f>
        <v>0</v>
      </c>
    </row>
    <row r="47" spans="1:6" x14ac:dyDescent="0.2">
      <c r="A47" s="169"/>
      <c r="B47" s="186"/>
      <c r="C47" s="202"/>
      <c r="D47" s="180"/>
      <c r="E47" s="172"/>
      <c r="F47" s="172"/>
    </row>
    <row r="48" spans="1:6" x14ac:dyDescent="0.2">
      <c r="A48" s="173"/>
      <c r="B48" s="34"/>
      <c r="C48" s="200"/>
      <c r="D48" s="181"/>
      <c r="E48" s="177"/>
      <c r="F48" s="177"/>
    </row>
    <row r="49" spans="1:6" x14ac:dyDescent="0.2">
      <c r="A49" s="178">
        <f>COUNT($A$7:A47)+1</f>
        <v>9</v>
      </c>
      <c r="B49" s="158" t="s">
        <v>268</v>
      </c>
      <c r="C49" s="162"/>
      <c r="D49" s="163"/>
      <c r="E49" s="168"/>
      <c r="F49" s="168"/>
    </row>
    <row r="50" spans="1:6" ht="38.25" x14ac:dyDescent="0.2">
      <c r="A50" s="157"/>
      <c r="B50" s="203" t="s">
        <v>269</v>
      </c>
      <c r="C50" s="162"/>
      <c r="D50" s="163"/>
      <c r="E50" s="164"/>
      <c r="F50" s="168"/>
    </row>
    <row r="51" spans="1:6" x14ac:dyDescent="0.2">
      <c r="A51" s="204"/>
      <c r="B51" s="185"/>
      <c r="C51" s="162"/>
      <c r="D51" s="201">
        <v>0.1</v>
      </c>
      <c r="E51" s="164"/>
      <c r="F51" s="168">
        <f>D51*(SUM(F7:F41))</f>
        <v>0</v>
      </c>
    </row>
    <row r="52" spans="1:6" x14ac:dyDescent="0.2">
      <c r="A52" s="205"/>
      <c r="B52" s="186"/>
      <c r="C52" s="202"/>
      <c r="D52" s="180"/>
      <c r="E52" s="172"/>
      <c r="F52" s="172"/>
    </row>
    <row r="53" spans="1:6" x14ac:dyDescent="0.2">
      <c r="A53" s="206"/>
      <c r="B53" s="207" t="s">
        <v>270</v>
      </c>
      <c r="C53" s="208"/>
      <c r="D53" s="209"/>
      <c r="E53" s="210" t="s">
        <v>13</v>
      </c>
      <c r="F53" s="211">
        <f>SUM(F7:F52)</f>
        <v>0</v>
      </c>
    </row>
  </sheetData>
  <sheetProtection algorithmName="SHA-512" hashValue="QhqDBHZVVwhHSyJxg+kHsMswJ5eb/QsyAGUTPL3hdqH0xkoLiDf+mXasr/KXTnMyrPBQen2i7pthyKJdLMFzAw==" saltValue="KI55qHZ1jSGD3ybWNBHy5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5" zoomScaleNormal="100" zoomScaleSheetLayoutView="5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209</v>
      </c>
      <c r="B3" s="145" t="s">
        <v>284</v>
      </c>
      <c r="C3" s="146"/>
      <c r="D3" s="147"/>
      <c r="E3" s="148"/>
      <c r="F3" s="148"/>
    </row>
    <row r="4" spans="1:6" x14ac:dyDescent="0.2">
      <c r="A4" s="150"/>
      <c r="B4" s="49" t="s">
        <v>285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ht="15.75" x14ac:dyDescent="0.25">
      <c r="A7" s="157">
        <f>COUNT(A6+1)</f>
        <v>1</v>
      </c>
      <c r="B7" s="158" t="s">
        <v>236</v>
      </c>
      <c r="C7" s="159"/>
      <c r="D7" s="137"/>
      <c r="E7" s="160"/>
      <c r="F7" s="160"/>
    </row>
    <row r="8" spans="1:6" ht="25.5" x14ac:dyDescent="0.2">
      <c r="A8" s="157"/>
      <c r="B8" s="161" t="s">
        <v>237</v>
      </c>
      <c r="C8" s="162"/>
      <c r="D8" s="163"/>
      <c r="E8" s="164"/>
      <c r="F8" s="164"/>
    </row>
    <row r="9" spans="1:6" ht="14.25" x14ac:dyDescent="0.2">
      <c r="A9" s="157"/>
      <c r="B9" s="165" t="s">
        <v>238</v>
      </c>
      <c r="C9" s="45">
        <v>20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34"/>
      <c r="C11" s="175"/>
      <c r="D11" s="181"/>
      <c r="E11" s="182"/>
      <c r="F11" s="182"/>
    </row>
    <row r="12" spans="1:6" x14ac:dyDescent="0.2">
      <c r="A12" s="178">
        <f>COUNT($A$7:A11)+1</f>
        <v>2</v>
      </c>
      <c r="B12" s="158" t="s">
        <v>279</v>
      </c>
      <c r="C12" s="45"/>
      <c r="D12" s="163"/>
      <c r="E12" s="164"/>
      <c r="F12" s="164"/>
    </row>
    <row r="13" spans="1:6" x14ac:dyDescent="0.2">
      <c r="A13" s="157"/>
      <c r="B13" s="179" t="s">
        <v>280</v>
      </c>
      <c r="C13" s="45"/>
      <c r="D13" s="163"/>
      <c r="E13" s="164"/>
      <c r="F13" s="164"/>
    </row>
    <row r="14" spans="1:6" x14ac:dyDescent="0.2">
      <c r="A14" s="157"/>
      <c r="B14" s="165" t="s">
        <v>286</v>
      </c>
      <c r="C14" s="45">
        <v>1</v>
      </c>
      <c r="D14" s="163" t="s">
        <v>1</v>
      </c>
      <c r="E14" s="167"/>
      <c r="F14" s="168">
        <f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34"/>
      <c r="C16" s="175"/>
      <c r="D16" s="181"/>
      <c r="E16" s="182"/>
      <c r="F16" s="182"/>
    </row>
    <row r="17" spans="1:6" x14ac:dyDescent="0.2">
      <c r="A17" s="178">
        <f>COUNT($A$7:A16)+1</f>
        <v>3</v>
      </c>
      <c r="B17" s="158" t="s">
        <v>250</v>
      </c>
      <c r="C17" s="45"/>
      <c r="D17" s="163"/>
      <c r="E17" s="164"/>
      <c r="F17" s="164"/>
    </row>
    <row r="18" spans="1:6" ht="25.5" x14ac:dyDescent="0.2">
      <c r="A18" s="157"/>
      <c r="B18" s="179" t="s">
        <v>251</v>
      </c>
      <c r="C18" s="45"/>
      <c r="D18" s="163"/>
      <c r="E18" s="164"/>
      <c r="F18" s="164"/>
    </row>
    <row r="19" spans="1:6" x14ac:dyDescent="0.2">
      <c r="A19" s="157"/>
      <c r="B19" s="165" t="s">
        <v>252</v>
      </c>
      <c r="C19" s="45">
        <v>4</v>
      </c>
      <c r="D19" s="163" t="s">
        <v>1</v>
      </c>
      <c r="E19" s="167"/>
      <c r="F19" s="168">
        <f t="shared" ref="F19:F20" si="0">C19*E19</f>
        <v>0</v>
      </c>
    </row>
    <row r="20" spans="1:6" x14ac:dyDescent="0.2">
      <c r="A20" s="157"/>
      <c r="B20" s="165" t="s">
        <v>282</v>
      </c>
      <c r="C20" s="45">
        <v>1</v>
      </c>
      <c r="D20" s="163" t="s">
        <v>1</v>
      </c>
      <c r="E20" s="167"/>
      <c r="F20" s="168">
        <f t="shared" si="0"/>
        <v>0</v>
      </c>
    </row>
    <row r="21" spans="1:6" x14ac:dyDescent="0.2">
      <c r="A21" s="157"/>
      <c r="B21" s="165"/>
      <c r="C21" s="45"/>
      <c r="D21" s="163"/>
      <c r="E21" s="177"/>
      <c r="F21" s="168"/>
    </row>
    <row r="22" spans="1:6" x14ac:dyDescent="0.2">
      <c r="A22" s="173"/>
      <c r="B22" s="174"/>
      <c r="C22" s="175"/>
      <c r="D22" s="181"/>
      <c r="E22" s="177"/>
      <c r="F22" s="177"/>
    </row>
    <row r="23" spans="1:6" x14ac:dyDescent="0.2">
      <c r="A23" s="178">
        <f>COUNT($A$7:A17)+1</f>
        <v>4</v>
      </c>
      <c r="B23" s="158" t="s">
        <v>247</v>
      </c>
      <c r="C23" s="45"/>
      <c r="D23" s="163"/>
      <c r="E23" s="164"/>
      <c r="F23" s="164"/>
    </row>
    <row r="24" spans="1:6" x14ac:dyDescent="0.2">
      <c r="A24" s="157"/>
      <c r="B24" s="179" t="s">
        <v>248</v>
      </c>
      <c r="C24" s="45"/>
      <c r="D24" s="163"/>
      <c r="E24" s="164"/>
      <c r="F24" s="164"/>
    </row>
    <row r="25" spans="1:6" x14ac:dyDescent="0.2">
      <c r="A25" s="157"/>
      <c r="B25" s="165" t="s">
        <v>249</v>
      </c>
      <c r="C25" s="45">
        <v>1</v>
      </c>
      <c r="D25" s="163" t="s">
        <v>1</v>
      </c>
      <c r="E25" s="167"/>
      <c r="F25" s="168">
        <f>C25*E25</f>
        <v>0</v>
      </c>
    </row>
    <row r="26" spans="1:6" x14ac:dyDescent="0.2">
      <c r="A26" s="169"/>
      <c r="B26" s="170"/>
      <c r="C26" s="46"/>
      <c r="D26" s="180"/>
      <c r="E26" s="172"/>
      <c r="F26" s="172"/>
    </row>
    <row r="27" spans="1:6" x14ac:dyDescent="0.2">
      <c r="A27" s="173"/>
      <c r="B27" s="174"/>
      <c r="C27" s="175"/>
      <c r="D27" s="181"/>
      <c r="E27" s="177"/>
      <c r="F27" s="177"/>
    </row>
    <row r="28" spans="1:6" x14ac:dyDescent="0.2">
      <c r="A28" s="178">
        <f>COUNT($A$7:A27)+1</f>
        <v>5</v>
      </c>
      <c r="B28" s="158" t="s">
        <v>253</v>
      </c>
      <c r="C28" s="45"/>
      <c r="D28" s="163"/>
      <c r="E28" s="164"/>
      <c r="F28" s="164"/>
    </row>
    <row r="29" spans="1:6" ht="38.25" x14ac:dyDescent="0.2">
      <c r="A29" s="157"/>
      <c r="B29" s="179" t="s">
        <v>254</v>
      </c>
      <c r="C29" s="45"/>
      <c r="D29" s="163"/>
      <c r="E29" s="164"/>
      <c r="F29" s="164"/>
    </row>
    <row r="30" spans="1:6" x14ac:dyDescent="0.2">
      <c r="A30" s="157"/>
      <c r="B30" s="165" t="s">
        <v>241</v>
      </c>
      <c r="C30" s="45">
        <v>1</v>
      </c>
      <c r="D30" s="163" t="s">
        <v>1</v>
      </c>
      <c r="E30" s="167"/>
      <c r="F30" s="168">
        <f>C30*E30</f>
        <v>0</v>
      </c>
    </row>
    <row r="31" spans="1:6" x14ac:dyDescent="0.2">
      <c r="A31" s="169"/>
      <c r="B31" s="170"/>
      <c r="C31" s="46"/>
      <c r="D31" s="180"/>
      <c r="E31" s="172"/>
      <c r="F31" s="172"/>
    </row>
    <row r="32" spans="1:6" x14ac:dyDescent="0.2">
      <c r="A32" s="173"/>
      <c r="B32" s="174"/>
      <c r="C32" s="175"/>
      <c r="D32" s="181"/>
      <c r="E32" s="177"/>
      <c r="F32" s="177"/>
    </row>
    <row r="33" spans="1:6" x14ac:dyDescent="0.2">
      <c r="A33" s="178">
        <f>COUNT($A$7:A32)+1</f>
        <v>6</v>
      </c>
      <c r="B33" s="158" t="s">
        <v>255</v>
      </c>
      <c r="C33" s="45"/>
      <c r="D33" s="163"/>
      <c r="E33" s="164"/>
      <c r="F33" s="164"/>
    </row>
    <row r="34" spans="1:6" ht="25.5" x14ac:dyDescent="0.2">
      <c r="A34" s="157"/>
      <c r="B34" s="179" t="s">
        <v>256</v>
      </c>
      <c r="C34" s="45"/>
      <c r="D34" s="163"/>
      <c r="E34" s="164"/>
      <c r="F34" s="164"/>
    </row>
    <row r="35" spans="1:6" x14ac:dyDescent="0.2">
      <c r="A35" s="157"/>
      <c r="B35" s="185" t="s">
        <v>257</v>
      </c>
      <c r="C35" s="45">
        <v>1</v>
      </c>
      <c r="D35" s="163" t="s">
        <v>1</v>
      </c>
      <c r="E35" s="167"/>
      <c r="F35" s="168">
        <f>C35*E35</f>
        <v>0</v>
      </c>
    </row>
    <row r="36" spans="1:6" x14ac:dyDescent="0.2">
      <c r="A36" s="169"/>
      <c r="B36" s="186"/>
      <c r="C36" s="46"/>
      <c r="D36" s="180"/>
      <c r="E36" s="172"/>
      <c r="F36" s="172"/>
    </row>
    <row r="37" spans="1:6" s="1" customFormat="1" x14ac:dyDescent="0.2">
      <c r="A37" s="194"/>
      <c r="B37" s="195"/>
      <c r="C37" s="196"/>
      <c r="D37" s="197"/>
      <c r="E37" s="198"/>
      <c r="F37" s="199"/>
    </row>
    <row r="38" spans="1:6" x14ac:dyDescent="0.2">
      <c r="A38" s="178">
        <f>COUNT($A$7:A37)+1</f>
        <v>7</v>
      </c>
      <c r="B38" s="158" t="s">
        <v>264</v>
      </c>
      <c r="C38" s="162"/>
      <c r="D38" s="163"/>
      <c r="E38" s="164"/>
      <c r="F38" s="168"/>
    </row>
    <row r="39" spans="1:6" ht="25.5" x14ac:dyDescent="0.2">
      <c r="A39" s="157"/>
      <c r="B39" s="179" t="s">
        <v>265</v>
      </c>
      <c r="C39" s="162"/>
      <c r="D39" s="163"/>
      <c r="E39" s="164"/>
      <c r="F39" s="168"/>
    </row>
    <row r="40" spans="1:6" ht="14.25" x14ac:dyDescent="0.2">
      <c r="A40" s="157"/>
      <c r="B40" s="185"/>
      <c r="C40" s="162">
        <v>20</v>
      </c>
      <c r="D40" s="166" t="s">
        <v>9</v>
      </c>
      <c r="E40" s="167"/>
      <c r="F40" s="168">
        <f>C40*E40</f>
        <v>0</v>
      </c>
    </row>
    <row r="41" spans="1:6" x14ac:dyDescent="0.2">
      <c r="A41" s="169"/>
      <c r="B41" s="186"/>
      <c r="C41" s="202"/>
      <c r="D41" s="180"/>
      <c r="E41" s="215"/>
      <c r="F41" s="172"/>
    </row>
    <row r="42" spans="1:6" x14ac:dyDescent="0.2">
      <c r="A42" s="173"/>
      <c r="B42" s="34"/>
      <c r="C42" s="200"/>
      <c r="D42" s="181"/>
      <c r="E42" s="182"/>
      <c r="F42" s="177"/>
    </row>
    <row r="43" spans="1:6" x14ac:dyDescent="0.2">
      <c r="A43" s="178">
        <f>COUNT($A$7:A42)+1</f>
        <v>8</v>
      </c>
      <c r="B43" s="158" t="s">
        <v>266</v>
      </c>
      <c r="C43" s="162"/>
      <c r="D43" s="163"/>
      <c r="E43" s="164"/>
      <c r="F43" s="168"/>
    </row>
    <row r="44" spans="1:6" ht="38.25" x14ac:dyDescent="0.2">
      <c r="A44" s="157"/>
      <c r="B44" s="179" t="s">
        <v>267</v>
      </c>
      <c r="C44" s="162"/>
      <c r="D44" s="163"/>
      <c r="E44" s="164"/>
      <c r="F44" s="164"/>
    </row>
    <row r="45" spans="1:6" x14ac:dyDescent="0.2">
      <c r="A45" s="157"/>
      <c r="B45" s="185"/>
      <c r="C45" s="162"/>
      <c r="D45" s="201">
        <v>0.02</v>
      </c>
      <c r="E45" s="168"/>
      <c r="F45" s="168">
        <f>D45*(SUM(F9:F40))</f>
        <v>0</v>
      </c>
    </row>
    <row r="46" spans="1:6" x14ac:dyDescent="0.2">
      <c r="A46" s="169"/>
      <c r="B46" s="186"/>
      <c r="C46" s="202"/>
      <c r="D46" s="180"/>
      <c r="E46" s="172"/>
      <c r="F46" s="172"/>
    </row>
    <row r="47" spans="1:6" x14ac:dyDescent="0.2">
      <c r="A47" s="173"/>
      <c r="B47" s="34"/>
      <c r="C47" s="200"/>
      <c r="D47" s="181"/>
      <c r="E47" s="177"/>
      <c r="F47" s="177"/>
    </row>
    <row r="48" spans="1:6" x14ac:dyDescent="0.2">
      <c r="A48" s="178">
        <f>COUNT($A$7:A46)+1</f>
        <v>9</v>
      </c>
      <c r="B48" s="158" t="s">
        <v>268</v>
      </c>
      <c r="C48" s="162"/>
      <c r="D48" s="163"/>
      <c r="E48" s="168"/>
      <c r="F48" s="168"/>
    </row>
    <row r="49" spans="1:6" ht="38.25" x14ac:dyDescent="0.2">
      <c r="A49" s="157"/>
      <c r="B49" s="203" t="s">
        <v>269</v>
      </c>
      <c r="C49" s="162"/>
      <c r="D49" s="163"/>
      <c r="E49" s="164"/>
      <c r="F49" s="168"/>
    </row>
    <row r="50" spans="1:6" x14ac:dyDescent="0.2">
      <c r="A50" s="204"/>
      <c r="B50" s="185"/>
      <c r="C50" s="162"/>
      <c r="D50" s="201">
        <v>0.1</v>
      </c>
      <c r="E50" s="164"/>
      <c r="F50" s="168">
        <f>D50*(SUM(F9:F40))</f>
        <v>0</v>
      </c>
    </row>
    <row r="51" spans="1:6" x14ac:dyDescent="0.2">
      <c r="A51" s="205"/>
      <c r="B51" s="186"/>
      <c r="C51" s="202"/>
      <c r="D51" s="180"/>
      <c r="E51" s="172"/>
      <c r="F51" s="172"/>
    </row>
    <row r="52" spans="1:6" x14ac:dyDescent="0.2">
      <c r="A52" s="206"/>
      <c r="B52" s="207" t="s">
        <v>270</v>
      </c>
      <c r="C52" s="208"/>
      <c r="D52" s="209"/>
      <c r="E52" s="210" t="s">
        <v>13</v>
      </c>
      <c r="F52" s="211">
        <f>SUM(F9:F51)</f>
        <v>0</v>
      </c>
    </row>
  </sheetData>
  <sheetProtection algorithmName="SHA-512" hashValue="imrcGLOlxiG5fmL0FVCZKYG+sfptlQWqYGdygMFb0sD0eTI/2DtOED/ZONcd+VZd4TiGLdtEf9j/JB/h0ojQoA==" saltValue="d09FYJeqevnL3MpGtIfooA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opLeftCell="A40" zoomScaleNormal="100" zoomScaleSheetLayoutView="7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216</v>
      </c>
      <c r="B3" s="49" t="s">
        <v>287</v>
      </c>
      <c r="C3" s="146"/>
      <c r="D3" s="147"/>
      <c r="E3" s="148"/>
      <c r="F3" s="148"/>
    </row>
    <row r="4" spans="1:6" x14ac:dyDescent="0.2">
      <c r="A4" s="150"/>
      <c r="B4" s="49" t="s">
        <v>288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ht="15.75" x14ac:dyDescent="0.25">
      <c r="A7" s="157">
        <f>COUNT(A6+1)</f>
        <v>1</v>
      </c>
      <c r="B7" s="158" t="s">
        <v>236</v>
      </c>
      <c r="C7" s="159"/>
      <c r="D7" s="137"/>
      <c r="E7" s="160"/>
      <c r="F7" s="160"/>
    </row>
    <row r="8" spans="1:6" ht="25.5" x14ac:dyDescent="0.2">
      <c r="A8" s="157"/>
      <c r="B8" s="161" t="s">
        <v>237</v>
      </c>
      <c r="C8" s="162"/>
      <c r="D8" s="163"/>
      <c r="E8" s="164"/>
      <c r="F8" s="164"/>
    </row>
    <row r="9" spans="1:6" ht="14.25" x14ac:dyDescent="0.2">
      <c r="A9" s="157"/>
      <c r="B9" s="165" t="s">
        <v>238</v>
      </c>
      <c r="C9" s="45">
        <v>11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34"/>
      <c r="C11" s="175"/>
      <c r="D11" s="181"/>
      <c r="E11" s="182"/>
      <c r="F11" s="182"/>
    </row>
    <row r="12" spans="1:6" x14ac:dyDescent="0.2">
      <c r="A12" s="178">
        <f>COUNT($A$7:A11)+1</f>
        <v>2</v>
      </c>
      <c r="B12" s="158" t="s">
        <v>250</v>
      </c>
      <c r="C12" s="45"/>
      <c r="D12" s="163"/>
      <c r="E12" s="164"/>
      <c r="F12" s="164"/>
    </row>
    <row r="13" spans="1:6" ht="25.5" x14ac:dyDescent="0.2">
      <c r="A13" s="157"/>
      <c r="B13" s="179" t="s">
        <v>251</v>
      </c>
      <c r="C13" s="45"/>
      <c r="D13" s="163"/>
      <c r="E13" s="164"/>
      <c r="F13" s="164"/>
    </row>
    <row r="14" spans="1:6" x14ac:dyDescent="0.2">
      <c r="A14" s="157"/>
      <c r="B14" s="165" t="s">
        <v>252</v>
      </c>
      <c r="C14" s="45">
        <v>4</v>
      </c>
      <c r="D14" s="163" t="s">
        <v>1</v>
      </c>
      <c r="E14" s="167"/>
      <c r="F14" s="168">
        <f t="shared" ref="F14" si="0"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174"/>
      <c r="C16" s="175"/>
      <c r="D16" s="181"/>
      <c r="E16" s="177"/>
      <c r="F16" s="177"/>
    </row>
    <row r="17" spans="1:9" x14ac:dyDescent="0.2">
      <c r="A17" s="178">
        <f>COUNT($A$7:A16)+1</f>
        <v>3</v>
      </c>
      <c r="B17" s="158" t="s">
        <v>253</v>
      </c>
      <c r="C17" s="45"/>
      <c r="D17" s="163"/>
      <c r="E17" s="164"/>
      <c r="F17" s="164"/>
    </row>
    <row r="18" spans="1:9" ht="38.25" x14ac:dyDescent="0.2">
      <c r="A18" s="178"/>
      <c r="B18" s="179" t="s">
        <v>254</v>
      </c>
      <c r="C18" s="45"/>
      <c r="D18" s="163"/>
      <c r="E18" s="164"/>
      <c r="F18" s="164"/>
    </row>
    <row r="19" spans="1:9" x14ac:dyDescent="0.2">
      <c r="A19" s="178"/>
      <c r="B19" s="165" t="s">
        <v>241</v>
      </c>
      <c r="C19" s="45">
        <v>1</v>
      </c>
      <c r="D19" s="163" t="s">
        <v>1</v>
      </c>
      <c r="E19" s="167"/>
      <c r="F19" s="168">
        <f>C19*E19</f>
        <v>0</v>
      </c>
    </row>
    <row r="20" spans="1:9" x14ac:dyDescent="0.2">
      <c r="A20" s="178"/>
      <c r="B20" s="170"/>
      <c r="C20" s="46"/>
      <c r="D20" s="180"/>
      <c r="E20" s="172"/>
      <c r="F20" s="172"/>
    </row>
    <row r="21" spans="1:9" x14ac:dyDescent="0.2">
      <c r="A21" s="216"/>
      <c r="B21" s="216"/>
      <c r="C21" s="175"/>
      <c r="D21" s="217"/>
      <c r="E21" s="218"/>
      <c r="F21" s="177"/>
    </row>
    <row r="22" spans="1:9" x14ac:dyDescent="0.2">
      <c r="A22" s="178">
        <f>COUNT($A$7:A21)+1</f>
        <v>4</v>
      </c>
      <c r="B22" s="219" t="s">
        <v>289</v>
      </c>
      <c r="C22" s="45"/>
      <c r="D22" s="220"/>
      <c r="E22" s="221"/>
      <c r="F22" s="168"/>
    </row>
    <row r="23" spans="1:9" ht="76.5" x14ac:dyDescent="0.2">
      <c r="A23" s="178"/>
      <c r="B23" s="222" t="s">
        <v>290</v>
      </c>
      <c r="C23" s="45"/>
      <c r="D23" s="220"/>
      <c r="E23" s="221"/>
      <c r="F23" s="223"/>
    </row>
    <row r="24" spans="1:9" x14ac:dyDescent="0.2">
      <c r="A24" s="178"/>
      <c r="B24" s="224" t="s">
        <v>291</v>
      </c>
      <c r="C24" s="45">
        <v>1</v>
      </c>
      <c r="D24" s="220" t="s">
        <v>1</v>
      </c>
      <c r="E24" s="167"/>
      <c r="F24" s="168">
        <f>C24*E24</f>
        <v>0</v>
      </c>
    </row>
    <row r="25" spans="1:9" x14ac:dyDescent="0.2">
      <c r="A25" s="178"/>
      <c r="B25" s="225"/>
      <c r="C25" s="46"/>
      <c r="D25" s="226"/>
      <c r="E25" s="172"/>
      <c r="F25" s="172"/>
    </row>
    <row r="26" spans="1:9" x14ac:dyDescent="0.2">
      <c r="A26" s="216"/>
      <c r="B26" s="216"/>
      <c r="C26" s="175"/>
      <c r="D26" s="217"/>
      <c r="E26" s="218"/>
      <c r="F26" s="177"/>
    </row>
    <row r="27" spans="1:9" x14ac:dyDescent="0.2">
      <c r="A27" s="178">
        <f>COUNT($A$7:A26)+1</f>
        <v>5</v>
      </c>
      <c r="B27" s="145" t="s">
        <v>292</v>
      </c>
      <c r="E27" s="227"/>
      <c r="F27" s="227"/>
      <c r="I27" s="214"/>
    </row>
    <row r="28" spans="1:9" ht="38.25" x14ac:dyDescent="0.2">
      <c r="A28" s="228"/>
      <c r="B28" s="229" t="s">
        <v>293</v>
      </c>
      <c r="E28" s="227"/>
      <c r="F28" s="227"/>
      <c r="I28" s="214"/>
    </row>
    <row r="29" spans="1:9" ht="14.25" x14ac:dyDescent="0.2">
      <c r="A29" s="228"/>
      <c r="B29" s="230" t="s">
        <v>294</v>
      </c>
      <c r="C29" s="45">
        <v>1</v>
      </c>
      <c r="D29" s="149" t="s">
        <v>9</v>
      </c>
      <c r="E29" s="167"/>
      <c r="F29" s="227">
        <f t="shared" ref="F29" si="1">C29*E29</f>
        <v>0</v>
      </c>
      <c r="I29" s="214"/>
    </row>
    <row r="30" spans="1:9" x14ac:dyDescent="0.2">
      <c r="A30" s="169"/>
      <c r="B30" s="225"/>
      <c r="C30" s="46"/>
      <c r="D30" s="226"/>
      <c r="E30" s="172"/>
      <c r="F30" s="172"/>
    </row>
    <row r="31" spans="1:9" x14ac:dyDescent="0.2">
      <c r="A31" s="216"/>
      <c r="B31" s="216"/>
      <c r="C31" s="175"/>
      <c r="D31" s="217"/>
      <c r="E31" s="218"/>
      <c r="F31" s="177"/>
    </row>
    <row r="32" spans="1:9" x14ac:dyDescent="0.2">
      <c r="A32" s="178">
        <f>COUNT($A$7:A31)+1</f>
        <v>6</v>
      </c>
      <c r="B32" s="145" t="s">
        <v>295</v>
      </c>
      <c r="E32" s="227"/>
      <c r="F32" s="227"/>
      <c r="I32" s="214"/>
    </row>
    <row r="33" spans="1:9" ht="25.5" x14ac:dyDescent="0.2">
      <c r="A33" s="228"/>
      <c r="B33" s="229" t="s">
        <v>296</v>
      </c>
      <c r="E33" s="227"/>
      <c r="F33" s="227"/>
      <c r="I33" s="214"/>
    </row>
    <row r="34" spans="1:9" x14ac:dyDescent="0.2">
      <c r="A34" s="228"/>
      <c r="B34" s="230" t="s">
        <v>297</v>
      </c>
      <c r="C34" s="45">
        <v>3</v>
      </c>
      <c r="D34" s="149" t="s">
        <v>1</v>
      </c>
      <c r="E34" s="167"/>
      <c r="F34" s="227">
        <f t="shared" ref="F34" si="2">C34*E34</f>
        <v>0</v>
      </c>
      <c r="I34" s="214"/>
    </row>
    <row r="35" spans="1:9" x14ac:dyDescent="0.2">
      <c r="A35" s="169"/>
      <c r="B35" s="225"/>
      <c r="C35" s="46"/>
      <c r="D35" s="226"/>
      <c r="E35" s="172"/>
      <c r="F35" s="172"/>
    </row>
    <row r="36" spans="1:9" x14ac:dyDescent="0.2">
      <c r="A36" s="157"/>
      <c r="B36" s="224"/>
      <c r="C36" s="45"/>
      <c r="D36" s="220"/>
      <c r="E36" s="168"/>
      <c r="F36" s="168"/>
    </row>
    <row r="37" spans="1:9" x14ac:dyDescent="0.2">
      <c r="A37" s="178">
        <f>COUNT($A$7:A36)+1</f>
        <v>7</v>
      </c>
      <c r="B37" s="145" t="s">
        <v>298</v>
      </c>
      <c r="E37" s="227"/>
      <c r="F37" s="227"/>
      <c r="I37" s="214"/>
    </row>
    <row r="38" spans="1:9" ht="38.25" x14ac:dyDescent="0.2">
      <c r="A38" s="228"/>
      <c r="B38" s="229" t="s">
        <v>299</v>
      </c>
      <c r="E38" s="227"/>
      <c r="F38" s="227"/>
      <c r="I38" s="214"/>
    </row>
    <row r="39" spans="1:9" x14ac:dyDescent="0.2">
      <c r="A39" s="228"/>
      <c r="B39" s="230" t="s">
        <v>300</v>
      </c>
      <c r="C39" s="45">
        <v>1</v>
      </c>
      <c r="D39" s="149" t="s">
        <v>1</v>
      </c>
      <c r="E39" s="167"/>
      <c r="F39" s="227">
        <f>C39*E39</f>
        <v>0</v>
      </c>
      <c r="I39" s="214"/>
    </row>
    <row r="40" spans="1:9" x14ac:dyDescent="0.2">
      <c r="A40" s="169"/>
      <c r="B40" s="225"/>
      <c r="C40" s="46"/>
      <c r="D40" s="226"/>
      <c r="E40" s="172"/>
      <c r="F40" s="172"/>
    </row>
    <row r="41" spans="1:9" x14ac:dyDescent="0.2">
      <c r="A41" s="157"/>
      <c r="B41" s="224"/>
      <c r="C41" s="45"/>
      <c r="D41" s="220"/>
      <c r="E41" s="168"/>
      <c r="F41" s="168"/>
    </row>
    <row r="42" spans="1:9" x14ac:dyDescent="0.2">
      <c r="A42" s="178">
        <f>COUNT($A$7:A41)+1</f>
        <v>8</v>
      </c>
      <c r="B42" s="145" t="s">
        <v>301</v>
      </c>
      <c r="D42" s="231"/>
      <c r="E42" s="232"/>
      <c r="F42" s="232"/>
      <c r="I42" s="214"/>
    </row>
    <row r="43" spans="1:9" ht="25.5" x14ac:dyDescent="0.2">
      <c r="A43" s="233"/>
      <c r="B43" s="229" t="s">
        <v>302</v>
      </c>
      <c r="D43" s="231"/>
      <c r="E43" s="232"/>
      <c r="F43" s="232"/>
      <c r="I43" s="214"/>
    </row>
    <row r="44" spans="1:9" ht="14.25" x14ac:dyDescent="0.2">
      <c r="A44" s="233"/>
      <c r="B44" s="234"/>
      <c r="C44" s="45">
        <v>1</v>
      </c>
      <c r="D44" s="231" t="s">
        <v>14</v>
      </c>
      <c r="E44" s="167"/>
      <c r="F44" s="227">
        <f>C44*E44</f>
        <v>0</v>
      </c>
      <c r="I44" s="214"/>
    </row>
    <row r="45" spans="1:9" x14ac:dyDescent="0.2">
      <c r="A45" s="173"/>
      <c r="B45" s="174"/>
      <c r="C45" s="175"/>
      <c r="D45" s="181"/>
      <c r="E45" s="177"/>
      <c r="F45" s="177"/>
    </row>
    <row r="46" spans="1:9" x14ac:dyDescent="0.2">
      <c r="A46" s="178">
        <f>COUNT($A$7:A45)+1</f>
        <v>9</v>
      </c>
      <c r="B46" s="158" t="s">
        <v>255</v>
      </c>
      <c r="C46" s="45"/>
      <c r="D46" s="163"/>
      <c r="E46" s="164"/>
      <c r="F46" s="164"/>
    </row>
    <row r="47" spans="1:9" ht="25.5" x14ac:dyDescent="0.2">
      <c r="A47" s="157"/>
      <c r="B47" s="179" t="s">
        <v>256</v>
      </c>
      <c r="C47" s="45"/>
      <c r="D47" s="163"/>
      <c r="E47" s="164"/>
      <c r="F47" s="164"/>
    </row>
    <row r="48" spans="1:9" x14ac:dyDescent="0.2">
      <c r="A48" s="157"/>
      <c r="B48" s="185" t="s">
        <v>257</v>
      </c>
      <c r="C48" s="45">
        <v>1</v>
      </c>
      <c r="D48" s="163" t="s">
        <v>1</v>
      </c>
      <c r="E48" s="167"/>
      <c r="F48" s="168">
        <f>C48*E48</f>
        <v>0</v>
      </c>
    </row>
    <row r="49" spans="1:9" x14ac:dyDescent="0.2">
      <c r="A49" s="169"/>
      <c r="B49" s="186"/>
      <c r="C49" s="46"/>
      <c r="D49" s="180"/>
      <c r="E49" s="172"/>
      <c r="F49" s="172"/>
    </row>
    <row r="50" spans="1:9" s="1" customFormat="1" x14ac:dyDescent="0.2">
      <c r="A50" s="194"/>
      <c r="B50" s="195"/>
      <c r="C50" s="196"/>
      <c r="D50" s="197"/>
      <c r="E50" s="198"/>
      <c r="F50" s="199"/>
    </row>
    <row r="51" spans="1:9" x14ac:dyDescent="0.2">
      <c r="A51" s="233">
        <f>COUNT($A$7:A50)+1</f>
        <v>10</v>
      </c>
      <c r="B51" s="235" t="s">
        <v>303</v>
      </c>
      <c r="C51" s="149"/>
    </row>
    <row r="52" spans="1:9" ht="38.25" x14ac:dyDescent="0.2">
      <c r="A52" s="233"/>
      <c r="B52" s="236" t="s">
        <v>304</v>
      </c>
      <c r="C52" s="149"/>
    </row>
    <row r="53" spans="1:9" ht="14.25" x14ac:dyDescent="0.2">
      <c r="A53" s="233"/>
      <c r="B53" s="237"/>
      <c r="C53" s="45">
        <v>11</v>
      </c>
      <c r="D53" s="238" t="s">
        <v>9</v>
      </c>
      <c r="E53" s="167"/>
      <c r="F53" s="227">
        <f>C53*E53</f>
        <v>0</v>
      </c>
    </row>
    <row r="54" spans="1:9" x14ac:dyDescent="0.2">
      <c r="A54" s="169"/>
      <c r="B54" s="186"/>
      <c r="C54" s="202"/>
      <c r="D54" s="180"/>
      <c r="E54" s="172"/>
      <c r="F54" s="172"/>
    </row>
    <row r="55" spans="1:9" x14ac:dyDescent="0.2">
      <c r="A55" s="157"/>
      <c r="B55" s="185"/>
      <c r="C55" s="162"/>
      <c r="D55" s="163"/>
      <c r="E55" s="168"/>
      <c r="F55" s="168"/>
    </row>
    <row r="56" spans="1:9" x14ac:dyDescent="0.2">
      <c r="A56" s="233">
        <f>COUNT($A$7:A55)+1</f>
        <v>11</v>
      </c>
      <c r="B56" s="145" t="s">
        <v>305</v>
      </c>
      <c r="D56" s="231"/>
      <c r="E56" s="232"/>
      <c r="F56" s="227"/>
      <c r="I56" s="214"/>
    </row>
    <row r="57" spans="1:9" ht="25.5" x14ac:dyDescent="0.2">
      <c r="A57" s="233"/>
      <c r="B57" s="229" t="s">
        <v>306</v>
      </c>
      <c r="D57" s="231"/>
      <c r="E57" s="232"/>
      <c r="F57" s="227"/>
      <c r="I57" s="214"/>
    </row>
    <row r="58" spans="1:9" x14ac:dyDescent="0.2">
      <c r="A58" s="233"/>
      <c r="B58" s="234"/>
      <c r="C58" s="45">
        <v>1</v>
      </c>
      <c r="D58" s="231" t="s">
        <v>307</v>
      </c>
      <c r="E58" s="167"/>
      <c r="F58" s="227">
        <f>E58*C58</f>
        <v>0</v>
      </c>
      <c r="I58" s="214"/>
    </row>
    <row r="59" spans="1:9" x14ac:dyDescent="0.2">
      <c r="A59" s="169"/>
      <c r="B59" s="186"/>
      <c r="C59" s="202"/>
      <c r="D59" s="180"/>
      <c r="E59" s="172"/>
      <c r="F59" s="172"/>
    </row>
    <row r="60" spans="1:9" x14ac:dyDescent="0.2">
      <c r="A60" s="157"/>
      <c r="B60" s="185"/>
      <c r="C60" s="162"/>
      <c r="D60" s="163"/>
      <c r="E60" s="168"/>
      <c r="F60" s="168"/>
    </row>
    <row r="61" spans="1:9" x14ac:dyDescent="0.2">
      <c r="A61" s="233">
        <f>COUNT($A$7:A60)+1</f>
        <v>12</v>
      </c>
      <c r="B61" s="235" t="s">
        <v>308</v>
      </c>
      <c r="E61" s="227"/>
    </row>
    <row r="62" spans="1:9" ht="25.5" x14ac:dyDescent="0.2">
      <c r="A62" s="233"/>
      <c r="B62" s="236" t="s">
        <v>309</v>
      </c>
      <c r="E62" s="227"/>
    </row>
    <row r="63" spans="1:9" x14ac:dyDescent="0.2">
      <c r="A63" s="233"/>
      <c r="B63" s="237"/>
      <c r="D63" s="239">
        <v>0.03</v>
      </c>
      <c r="E63" s="227"/>
      <c r="F63" s="227">
        <f>SUM(F9:F59)*D63</f>
        <v>0</v>
      </c>
    </row>
    <row r="64" spans="1:9" x14ac:dyDescent="0.2">
      <c r="A64" s="169"/>
      <c r="B64" s="186"/>
      <c r="C64" s="202"/>
      <c r="D64" s="180"/>
      <c r="E64" s="172"/>
      <c r="F64" s="172"/>
    </row>
    <row r="65" spans="1:6" x14ac:dyDescent="0.2">
      <c r="A65" s="157"/>
      <c r="B65" s="185"/>
      <c r="C65" s="162"/>
      <c r="D65" s="163"/>
      <c r="E65" s="168"/>
      <c r="F65" s="168"/>
    </row>
    <row r="66" spans="1:6" x14ac:dyDescent="0.2">
      <c r="A66" s="233">
        <f>COUNT($A$7:A65)+1</f>
        <v>13</v>
      </c>
      <c r="B66" s="235" t="s">
        <v>310</v>
      </c>
      <c r="E66" s="227"/>
    </row>
    <row r="67" spans="1:6" ht="38.25" x14ac:dyDescent="0.2">
      <c r="A67" s="233"/>
      <c r="B67" s="240" t="s">
        <v>269</v>
      </c>
      <c r="E67" s="227"/>
      <c r="F67" s="227"/>
    </row>
    <row r="68" spans="1:6" x14ac:dyDescent="0.2">
      <c r="B68" s="241"/>
      <c r="D68" s="239">
        <v>0.1</v>
      </c>
      <c r="E68" s="227"/>
      <c r="F68" s="227">
        <f>SUM(F9:F58)*D68</f>
        <v>0</v>
      </c>
    </row>
    <row r="69" spans="1:6" x14ac:dyDescent="0.2">
      <c r="A69" s="205"/>
      <c r="B69" s="186"/>
      <c r="C69" s="202"/>
      <c r="D69" s="180"/>
      <c r="E69" s="172"/>
      <c r="F69" s="172"/>
    </row>
    <row r="70" spans="1:6" x14ac:dyDescent="0.2">
      <c r="A70" s="206"/>
      <c r="B70" s="207" t="s">
        <v>270</v>
      </c>
      <c r="C70" s="208"/>
      <c r="D70" s="209"/>
      <c r="E70" s="210" t="s">
        <v>13</v>
      </c>
      <c r="F70" s="211">
        <f>SUM(F9:F69)</f>
        <v>0</v>
      </c>
    </row>
    <row r="71" spans="1:6" ht="15.75" x14ac:dyDescent="0.25">
      <c r="A71" s="242">
        <v>1</v>
      </c>
      <c r="B71" s="243"/>
      <c r="C71" s="159"/>
      <c r="D71" s="137"/>
      <c r="E71" s="160"/>
      <c r="F71" s="160"/>
    </row>
  </sheetData>
  <sheetProtection algorithmName="SHA-512" hashValue="xIIPz9hmq27sDF4UepUL8//DSjC9oNAVEqBElGxaDQ+i4+MMBcC37fL+qDRuEV6nVZGVwpfGaYIoeZSKKFNiRg==" saltValue="9mXDkXRKkQhkxQiwq6H6Vw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1" manualBreakCount="1">
    <brk id="3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opLeftCell="A19" zoomScaleNormal="10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219</v>
      </c>
      <c r="B3" s="49" t="s">
        <v>311</v>
      </c>
      <c r="C3" s="146"/>
      <c r="D3" s="147"/>
      <c r="E3" s="148"/>
      <c r="F3" s="148"/>
    </row>
    <row r="4" spans="1:6" x14ac:dyDescent="0.2">
      <c r="A4" s="150"/>
      <c r="B4" s="49" t="s">
        <v>312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ht="15.75" x14ac:dyDescent="0.25">
      <c r="A7" s="157">
        <f>COUNT(A6+1)</f>
        <v>1</v>
      </c>
      <c r="B7" s="158" t="s">
        <v>236</v>
      </c>
      <c r="C7" s="159"/>
      <c r="D7" s="137"/>
      <c r="E7" s="160"/>
      <c r="F7" s="160"/>
    </row>
    <row r="8" spans="1:6" ht="25.5" x14ac:dyDescent="0.2">
      <c r="A8" s="157"/>
      <c r="B8" s="161" t="s">
        <v>237</v>
      </c>
      <c r="C8" s="162"/>
      <c r="D8" s="163"/>
      <c r="E8" s="164"/>
      <c r="F8" s="164"/>
    </row>
    <row r="9" spans="1:6" ht="14.25" x14ac:dyDescent="0.2">
      <c r="A9" s="157"/>
      <c r="B9" s="165" t="s">
        <v>238</v>
      </c>
      <c r="C9" s="45">
        <v>8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34"/>
      <c r="C11" s="175"/>
      <c r="D11" s="181"/>
      <c r="E11" s="182"/>
      <c r="F11" s="182"/>
    </row>
    <row r="12" spans="1:6" x14ac:dyDescent="0.2">
      <c r="A12" s="178">
        <f>COUNT($A$7:A11)+1</f>
        <v>2</v>
      </c>
      <c r="B12" s="158" t="s">
        <v>250</v>
      </c>
      <c r="C12" s="45"/>
      <c r="D12" s="163"/>
      <c r="E12" s="164"/>
      <c r="F12" s="164"/>
    </row>
    <row r="13" spans="1:6" ht="25.5" x14ac:dyDescent="0.2">
      <c r="A13" s="157"/>
      <c r="B13" s="179" t="s">
        <v>251</v>
      </c>
      <c r="C13" s="45"/>
      <c r="D13" s="163"/>
      <c r="E13" s="164"/>
      <c r="F13" s="164"/>
    </row>
    <row r="14" spans="1:6" x14ac:dyDescent="0.2">
      <c r="A14" s="157"/>
      <c r="B14" s="165" t="s">
        <v>252</v>
      </c>
      <c r="C14" s="45">
        <v>4</v>
      </c>
      <c r="D14" s="163" t="s">
        <v>1</v>
      </c>
      <c r="E14" s="167"/>
      <c r="F14" s="168">
        <f t="shared" ref="F14" si="0"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174"/>
      <c r="C16" s="175"/>
      <c r="D16" s="181"/>
      <c r="E16" s="177"/>
      <c r="F16" s="177"/>
    </row>
    <row r="17" spans="1:6" x14ac:dyDescent="0.2">
      <c r="A17" s="178">
        <f>COUNT($A$7:A16)+1</f>
        <v>3</v>
      </c>
      <c r="B17" s="158" t="s">
        <v>253</v>
      </c>
      <c r="C17" s="45"/>
      <c r="D17" s="163"/>
      <c r="E17" s="164"/>
      <c r="F17" s="164"/>
    </row>
    <row r="18" spans="1:6" ht="38.25" x14ac:dyDescent="0.2">
      <c r="A18" s="157"/>
      <c r="B18" s="179" t="s">
        <v>254</v>
      </c>
      <c r="C18" s="45"/>
      <c r="D18" s="163"/>
      <c r="E18" s="164"/>
      <c r="F18" s="164"/>
    </row>
    <row r="19" spans="1:6" x14ac:dyDescent="0.2">
      <c r="A19" s="157"/>
      <c r="B19" s="165" t="s">
        <v>241</v>
      </c>
      <c r="C19" s="45">
        <v>1</v>
      </c>
      <c r="D19" s="163" t="s">
        <v>1</v>
      </c>
      <c r="E19" s="167"/>
      <c r="F19" s="168">
        <f>C19*E19</f>
        <v>0</v>
      </c>
    </row>
    <row r="20" spans="1:6" x14ac:dyDescent="0.2">
      <c r="A20" s="169"/>
      <c r="B20" s="170"/>
      <c r="C20" s="46"/>
      <c r="D20" s="180"/>
      <c r="E20" s="172"/>
      <c r="F20" s="172"/>
    </row>
    <row r="21" spans="1:6" x14ac:dyDescent="0.2">
      <c r="A21" s="173"/>
      <c r="B21" s="174"/>
      <c r="C21" s="175"/>
      <c r="D21" s="181"/>
      <c r="E21" s="177"/>
      <c r="F21" s="177"/>
    </row>
    <row r="22" spans="1:6" x14ac:dyDescent="0.2">
      <c r="A22" s="178">
        <f>COUNT($A$7:A21)+1</f>
        <v>4</v>
      </c>
      <c r="B22" s="158" t="s">
        <v>255</v>
      </c>
      <c r="C22" s="45"/>
      <c r="D22" s="163"/>
      <c r="E22" s="164"/>
      <c r="F22" s="164"/>
    </row>
    <row r="23" spans="1:6" ht="25.5" x14ac:dyDescent="0.2">
      <c r="A23" s="157"/>
      <c r="B23" s="179" t="s">
        <v>256</v>
      </c>
      <c r="C23" s="45"/>
      <c r="D23" s="163"/>
      <c r="E23" s="164"/>
      <c r="F23" s="164"/>
    </row>
    <row r="24" spans="1:6" x14ac:dyDescent="0.2">
      <c r="A24" s="157"/>
      <c r="B24" s="185" t="s">
        <v>257</v>
      </c>
      <c r="C24" s="45">
        <v>1</v>
      </c>
      <c r="D24" s="163" t="s">
        <v>1</v>
      </c>
      <c r="E24" s="167"/>
      <c r="F24" s="168">
        <f>C24*E24</f>
        <v>0</v>
      </c>
    </row>
    <row r="25" spans="1:6" x14ac:dyDescent="0.2">
      <c r="A25" s="169"/>
      <c r="B25" s="186"/>
      <c r="C25" s="46"/>
      <c r="D25" s="180"/>
      <c r="E25" s="172"/>
      <c r="F25" s="172"/>
    </row>
    <row r="26" spans="1:6" s="1" customFormat="1" x14ac:dyDescent="0.2">
      <c r="A26" s="194"/>
      <c r="B26" s="195"/>
      <c r="C26" s="196"/>
      <c r="D26" s="197"/>
      <c r="E26" s="198"/>
      <c r="F26" s="199"/>
    </row>
    <row r="27" spans="1:6" x14ac:dyDescent="0.2">
      <c r="A27" s="233">
        <f>COUNT($A$12:A26)+1</f>
        <v>4</v>
      </c>
      <c r="B27" s="235" t="s">
        <v>303</v>
      </c>
      <c r="C27" s="149"/>
    </row>
    <row r="28" spans="1:6" ht="38.25" x14ac:dyDescent="0.2">
      <c r="A28" s="233"/>
      <c r="B28" s="236" t="s">
        <v>304</v>
      </c>
      <c r="C28" s="149"/>
    </row>
    <row r="29" spans="1:6" ht="14.25" x14ac:dyDescent="0.2">
      <c r="A29" s="233"/>
      <c r="B29" s="237"/>
      <c r="C29" s="45">
        <v>8</v>
      </c>
      <c r="D29" s="238" t="s">
        <v>9</v>
      </c>
      <c r="E29" s="167"/>
      <c r="F29" s="227">
        <f>C29*E29</f>
        <v>0</v>
      </c>
    </row>
    <row r="30" spans="1:6" x14ac:dyDescent="0.2">
      <c r="A30" s="169"/>
      <c r="B30" s="186"/>
      <c r="C30" s="202"/>
      <c r="D30" s="180"/>
      <c r="E30" s="172"/>
      <c r="F30" s="172"/>
    </row>
    <row r="31" spans="1:6" x14ac:dyDescent="0.2">
      <c r="A31" s="157"/>
      <c r="B31" s="185"/>
      <c r="C31" s="162"/>
      <c r="D31" s="163"/>
      <c r="E31" s="168"/>
      <c r="F31" s="168"/>
    </row>
    <row r="32" spans="1:6" x14ac:dyDescent="0.2">
      <c r="A32" s="233">
        <f>COUNT($A$12:A31)+1</f>
        <v>5</v>
      </c>
      <c r="B32" s="235" t="s">
        <v>308</v>
      </c>
      <c r="E32" s="227"/>
    </row>
    <row r="33" spans="1:6" ht="25.5" x14ac:dyDescent="0.2">
      <c r="A33" s="233"/>
      <c r="B33" s="236" t="s">
        <v>309</v>
      </c>
      <c r="E33" s="227"/>
    </row>
    <row r="34" spans="1:6" x14ac:dyDescent="0.2">
      <c r="A34" s="233"/>
      <c r="B34" s="237"/>
      <c r="D34" s="239">
        <v>0.03</v>
      </c>
      <c r="E34" s="227"/>
      <c r="F34" s="227">
        <f>SUM(F9:F29)*D34</f>
        <v>0</v>
      </c>
    </row>
    <row r="35" spans="1:6" x14ac:dyDescent="0.2">
      <c r="A35" s="169"/>
      <c r="B35" s="186"/>
      <c r="C35" s="202"/>
      <c r="D35" s="180"/>
      <c r="E35" s="172"/>
      <c r="F35" s="172"/>
    </row>
    <row r="36" spans="1:6" x14ac:dyDescent="0.2">
      <c r="A36" s="173"/>
      <c r="B36" s="34"/>
      <c r="C36" s="200"/>
      <c r="D36" s="181"/>
      <c r="E36" s="177"/>
      <c r="F36" s="177"/>
    </row>
    <row r="37" spans="1:6" x14ac:dyDescent="0.2">
      <c r="A37" s="178">
        <f>COUNT($A$7:A35)+1</f>
        <v>7</v>
      </c>
      <c r="B37" s="158" t="s">
        <v>268</v>
      </c>
      <c r="C37" s="162"/>
      <c r="D37" s="163"/>
      <c r="E37" s="168"/>
      <c r="F37" s="168"/>
    </row>
    <row r="38" spans="1:6" ht="38.25" x14ac:dyDescent="0.2">
      <c r="A38" s="157"/>
      <c r="B38" s="203" t="s">
        <v>269</v>
      </c>
      <c r="C38" s="162"/>
      <c r="D38" s="163"/>
      <c r="E38" s="164"/>
      <c r="F38" s="168"/>
    </row>
    <row r="39" spans="1:6" x14ac:dyDescent="0.2">
      <c r="A39" s="204"/>
      <c r="B39" s="185"/>
      <c r="C39" s="162"/>
      <c r="D39" s="201">
        <v>0.1</v>
      </c>
      <c r="E39" s="164"/>
      <c r="F39" s="168">
        <f>D39*(SUM(F9:F26))</f>
        <v>0</v>
      </c>
    </row>
    <row r="40" spans="1:6" x14ac:dyDescent="0.2">
      <c r="A40" s="205"/>
      <c r="B40" s="186"/>
      <c r="C40" s="202"/>
      <c r="D40" s="180"/>
      <c r="E40" s="172"/>
      <c r="F40" s="172"/>
    </row>
    <row r="41" spans="1:6" x14ac:dyDescent="0.2">
      <c r="A41" s="206"/>
      <c r="B41" s="207" t="s">
        <v>270</v>
      </c>
      <c r="C41" s="208"/>
      <c r="D41" s="209"/>
      <c r="E41" s="210" t="s">
        <v>13</v>
      </c>
      <c r="F41" s="211">
        <f>SUM(F9:F40)</f>
        <v>0</v>
      </c>
    </row>
    <row r="42" spans="1:6" ht="15.75" x14ac:dyDescent="0.25">
      <c r="A42" s="242">
        <v>1</v>
      </c>
      <c r="B42" s="243"/>
      <c r="C42" s="159"/>
      <c r="D42" s="137"/>
      <c r="E42" s="160"/>
      <c r="F42" s="160"/>
    </row>
  </sheetData>
  <sheetProtection algorithmName="SHA-512" hashValue="MTG09zacgFOqZ/HEfAonvpUJ5P8zAre2zrNL8Ds4t6aOrTYjves6qekhVqmWbKc/VulOVxDQgR2sjxMVUk1Y9w==" saltValue="AlmFEyhQayzV7yAuJksju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1" manualBreakCount="1">
    <brk id="3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opLeftCell="A39" zoomScaleNormal="100" zoomScaleSheetLayoutView="70" workbookViewId="0">
      <selection activeCell="C40" sqref="C40"/>
    </sheetView>
  </sheetViews>
  <sheetFormatPr defaultColWidth="9.140625" defaultRowHeight="12.75" x14ac:dyDescent="0.2"/>
  <cols>
    <col min="1" max="1" width="5.7109375" style="212" customWidth="1"/>
    <col min="2" max="2" width="50.7109375" style="32" customWidth="1"/>
    <col min="3" max="3" width="7.7109375" style="213" customWidth="1"/>
    <col min="4" max="4" width="4.7109375" style="149" customWidth="1"/>
    <col min="5" max="5" width="11.7109375" style="214" customWidth="1"/>
    <col min="6" max="6" width="12.7109375" style="214" customWidth="1"/>
    <col min="7" max="16384" width="9.140625" style="149"/>
  </cols>
  <sheetData>
    <row r="1" spans="1:6" x14ac:dyDescent="0.2">
      <c r="A1" s="27" t="s">
        <v>232</v>
      </c>
      <c r="B1" s="145" t="s">
        <v>5</v>
      </c>
      <c r="C1" s="146"/>
      <c r="D1" s="147"/>
      <c r="E1" s="148"/>
      <c r="F1" s="148"/>
    </row>
    <row r="2" spans="1:6" x14ac:dyDescent="0.2">
      <c r="A2" s="27" t="s">
        <v>233</v>
      </c>
      <c r="B2" s="145" t="s">
        <v>27</v>
      </c>
      <c r="C2" s="146"/>
      <c r="D2" s="147"/>
      <c r="E2" s="148"/>
      <c r="F2" s="148"/>
    </row>
    <row r="3" spans="1:6" x14ac:dyDescent="0.2">
      <c r="A3" s="27" t="s">
        <v>221</v>
      </c>
      <c r="B3" s="49" t="s">
        <v>313</v>
      </c>
      <c r="C3" s="146"/>
      <c r="D3" s="147"/>
      <c r="E3" s="148"/>
      <c r="F3" s="148"/>
    </row>
    <row r="4" spans="1:6" x14ac:dyDescent="0.2">
      <c r="A4" s="150"/>
      <c r="B4" s="49" t="s">
        <v>314</v>
      </c>
      <c r="C4" s="146"/>
      <c r="D4" s="147"/>
      <c r="E4" s="148"/>
      <c r="F4" s="148"/>
    </row>
    <row r="5" spans="1:6" s="32" customFormat="1" ht="76.5" x14ac:dyDescent="0.2">
      <c r="A5" s="59" t="s">
        <v>0</v>
      </c>
      <c r="B5" s="151" t="s">
        <v>8</v>
      </c>
      <c r="C5" s="61" t="s">
        <v>6</v>
      </c>
      <c r="D5" s="61" t="s">
        <v>7</v>
      </c>
      <c r="E5" s="62" t="s">
        <v>10</v>
      </c>
      <c r="F5" s="62" t="s">
        <v>11</v>
      </c>
    </row>
    <row r="6" spans="1:6" ht="15.75" x14ac:dyDescent="0.25">
      <c r="A6" s="152">
        <v>1</v>
      </c>
      <c r="B6" s="153"/>
      <c r="C6" s="154"/>
      <c r="D6" s="155"/>
      <c r="E6" s="156"/>
      <c r="F6" s="156"/>
    </row>
    <row r="7" spans="1:6" ht="15.75" x14ac:dyDescent="0.25">
      <c r="A7" s="157">
        <f>COUNT(A6+1)</f>
        <v>1</v>
      </c>
      <c r="B7" s="158" t="s">
        <v>236</v>
      </c>
      <c r="C7" s="159"/>
      <c r="D7" s="137"/>
      <c r="E7" s="160"/>
      <c r="F7" s="160"/>
    </row>
    <row r="8" spans="1:6" ht="25.5" x14ac:dyDescent="0.2">
      <c r="A8" s="157"/>
      <c r="B8" s="161" t="s">
        <v>237</v>
      </c>
      <c r="C8" s="162"/>
      <c r="D8" s="163"/>
      <c r="E8" s="164"/>
      <c r="F8" s="164"/>
    </row>
    <row r="9" spans="1:6" ht="14.25" x14ac:dyDescent="0.2">
      <c r="A9" s="157"/>
      <c r="B9" s="165" t="s">
        <v>238</v>
      </c>
      <c r="C9" s="45">
        <v>24</v>
      </c>
      <c r="D9" s="166" t="s">
        <v>9</v>
      </c>
      <c r="E9" s="167"/>
      <c r="F9" s="168">
        <f>C9*E9</f>
        <v>0</v>
      </c>
    </row>
    <row r="10" spans="1:6" x14ac:dyDescent="0.2">
      <c r="A10" s="169"/>
      <c r="B10" s="170"/>
      <c r="C10" s="46"/>
      <c r="D10" s="171"/>
      <c r="E10" s="172"/>
      <c r="F10" s="172"/>
    </row>
    <row r="11" spans="1:6" x14ac:dyDescent="0.2">
      <c r="A11" s="173"/>
      <c r="B11" s="34"/>
      <c r="C11" s="175"/>
      <c r="D11" s="181"/>
      <c r="E11" s="182"/>
      <c r="F11" s="182"/>
    </row>
    <row r="12" spans="1:6" x14ac:dyDescent="0.2">
      <c r="A12" s="178">
        <f>COUNT($A$7:A11)+1</f>
        <v>2</v>
      </c>
      <c r="B12" s="158" t="s">
        <v>242</v>
      </c>
      <c r="C12" s="45"/>
      <c r="D12" s="163"/>
      <c r="E12" s="164"/>
      <c r="F12" s="164"/>
    </row>
    <row r="13" spans="1:6" x14ac:dyDescent="0.2">
      <c r="A13" s="157"/>
      <c r="B13" s="179" t="s">
        <v>243</v>
      </c>
      <c r="C13" s="45"/>
      <c r="D13" s="163"/>
      <c r="E13" s="164"/>
      <c r="F13" s="164"/>
    </row>
    <row r="14" spans="1:6" x14ac:dyDescent="0.2">
      <c r="A14" s="157"/>
      <c r="B14" s="165" t="s">
        <v>241</v>
      </c>
      <c r="C14" s="45">
        <v>2</v>
      </c>
      <c r="D14" s="163" t="s">
        <v>1</v>
      </c>
      <c r="E14" s="167"/>
      <c r="F14" s="168">
        <f t="shared" ref="F14" si="0">C14*E14</f>
        <v>0</v>
      </c>
    </row>
    <row r="15" spans="1:6" x14ac:dyDescent="0.2">
      <c r="A15" s="169"/>
      <c r="B15" s="170"/>
      <c r="C15" s="46"/>
      <c r="D15" s="180"/>
      <c r="E15" s="172"/>
      <c r="F15" s="172"/>
    </row>
    <row r="16" spans="1:6" x14ac:dyDescent="0.2">
      <c r="A16" s="173"/>
      <c r="B16" s="34"/>
      <c r="C16" s="175"/>
      <c r="D16" s="181"/>
      <c r="E16" s="182"/>
      <c r="F16" s="182"/>
    </row>
    <row r="17" spans="1:9" x14ac:dyDescent="0.2">
      <c r="A17" s="178">
        <f>COUNT($A$7:A16)+1</f>
        <v>3</v>
      </c>
      <c r="B17" s="158" t="s">
        <v>250</v>
      </c>
      <c r="C17" s="45"/>
      <c r="D17" s="163"/>
      <c r="E17" s="164"/>
      <c r="F17" s="164"/>
    </row>
    <row r="18" spans="1:9" ht="25.5" x14ac:dyDescent="0.2">
      <c r="A18" s="157"/>
      <c r="B18" s="179" t="s">
        <v>251</v>
      </c>
      <c r="C18" s="45"/>
      <c r="D18" s="163"/>
      <c r="E18" s="164"/>
      <c r="F18" s="164"/>
    </row>
    <row r="19" spans="1:9" x14ac:dyDescent="0.2">
      <c r="A19" s="157"/>
      <c r="B19" s="165" t="s">
        <v>252</v>
      </c>
      <c r="C19" s="45">
        <v>10</v>
      </c>
      <c r="D19" s="163" t="s">
        <v>1</v>
      </c>
      <c r="E19" s="167"/>
      <c r="F19" s="168">
        <f t="shared" ref="F19" si="1">C19*E19</f>
        <v>0</v>
      </c>
    </row>
    <row r="20" spans="1:9" x14ac:dyDescent="0.2">
      <c r="A20" s="169"/>
      <c r="B20" s="170"/>
      <c r="C20" s="46"/>
      <c r="D20" s="180"/>
      <c r="E20" s="172"/>
      <c r="F20" s="172"/>
    </row>
    <row r="21" spans="1:9" x14ac:dyDescent="0.2">
      <c r="A21" s="173"/>
      <c r="B21" s="174"/>
      <c r="C21" s="175"/>
      <c r="D21" s="181"/>
      <c r="E21" s="177"/>
      <c r="F21" s="177"/>
    </row>
    <row r="22" spans="1:9" x14ac:dyDescent="0.2">
      <c r="A22" s="178">
        <f>COUNT($A$7:A21)+1</f>
        <v>4</v>
      </c>
      <c r="B22" s="158" t="s">
        <v>253</v>
      </c>
      <c r="C22" s="45"/>
      <c r="D22" s="163"/>
      <c r="E22" s="164"/>
      <c r="F22" s="164"/>
    </row>
    <row r="23" spans="1:9" ht="38.25" x14ac:dyDescent="0.2">
      <c r="A23" s="178"/>
      <c r="B23" s="179" t="s">
        <v>254</v>
      </c>
      <c r="C23" s="45"/>
      <c r="D23" s="163"/>
      <c r="E23" s="164"/>
      <c r="F23" s="164"/>
    </row>
    <row r="24" spans="1:9" x14ac:dyDescent="0.2">
      <c r="A24" s="178"/>
      <c r="B24" s="165" t="s">
        <v>241</v>
      </c>
      <c r="C24" s="45">
        <v>1</v>
      </c>
      <c r="D24" s="163" t="s">
        <v>1</v>
      </c>
      <c r="E24" s="167"/>
      <c r="F24" s="168">
        <f>C24*E24</f>
        <v>0</v>
      </c>
    </row>
    <row r="25" spans="1:9" x14ac:dyDescent="0.2">
      <c r="A25" s="178"/>
      <c r="B25" s="170"/>
      <c r="C25" s="46"/>
      <c r="D25" s="180"/>
      <c r="E25" s="172"/>
      <c r="F25" s="172"/>
    </row>
    <row r="26" spans="1:9" x14ac:dyDescent="0.2">
      <c r="A26" s="216"/>
      <c r="B26" s="216"/>
      <c r="C26" s="175"/>
      <c r="D26" s="217"/>
      <c r="E26" s="218"/>
      <c r="F26" s="177"/>
    </row>
    <row r="27" spans="1:9" x14ac:dyDescent="0.2">
      <c r="A27" s="178">
        <f>COUNT($A$7:A26)+1</f>
        <v>5</v>
      </c>
      <c r="B27" s="219" t="s">
        <v>289</v>
      </c>
      <c r="C27" s="45"/>
      <c r="D27" s="220"/>
      <c r="E27" s="221"/>
      <c r="F27" s="168"/>
    </row>
    <row r="28" spans="1:9" ht="76.5" x14ac:dyDescent="0.2">
      <c r="A28" s="178"/>
      <c r="B28" s="222" t="s">
        <v>290</v>
      </c>
      <c r="C28" s="45"/>
      <c r="D28" s="220"/>
      <c r="E28" s="221"/>
      <c r="F28" s="223"/>
    </row>
    <row r="29" spans="1:9" x14ac:dyDescent="0.2">
      <c r="A29" s="178"/>
      <c r="B29" s="224" t="s">
        <v>291</v>
      </c>
      <c r="C29" s="45">
        <v>1</v>
      </c>
      <c r="D29" s="220" t="s">
        <v>1</v>
      </c>
      <c r="E29" s="167"/>
      <c r="F29" s="168">
        <f>C29*E29</f>
        <v>0</v>
      </c>
    </row>
    <row r="30" spans="1:9" x14ac:dyDescent="0.2">
      <c r="A30" s="178"/>
      <c r="B30" s="225"/>
      <c r="C30" s="46"/>
      <c r="D30" s="226"/>
      <c r="E30" s="172"/>
      <c r="F30" s="172"/>
    </row>
    <row r="31" spans="1:9" x14ac:dyDescent="0.2">
      <c r="A31" s="216"/>
      <c r="B31" s="216"/>
      <c r="C31" s="175"/>
      <c r="D31" s="217"/>
      <c r="E31" s="218"/>
      <c r="F31" s="177"/>
    </row>
    <row r="32" spans="1:9" x14ac:dyDescent="0.2">
      <c r="A32" s="178">
        <f>COUNT($A$7:A31)+1</f>
        <v>6</v>
      </c>
      <c r="B32" s="145" t="s">
        <v>292</v>
      </c>
      <c r="E32" s="227"/>
      <c r="F32" s="227"/>
      <c r="I32" s="214"/>
    </row>
    <row r="33" spans="1:9" ht="38.25" x14ac:dyDescent="0.2">
      <c r="A33" s="228"/>
      <c r="B33" s="229" t="s">
        <v>293</v>
      </c>
      <c r="E33" s="227"/>
      <c r="F33" s="227"/>
      <c r="I33" s="214"/>
    </row>
    <row r="34" spans="1:9" ht="14.25" x14ac:dyDescent="0.2">
      <c r="A34" s="228"/>
      <c r="B34" s="230" t="s">
        <v>294</v>
      </c>
      <c r="C34" s="45">
        <v>1</v>
      </c>
      <c r="D34" s="149" t="s">
        <v>9</v>
      </c>
      <c r="E34" s="167"/>
      <c r="F34" s="227">
        <f t="shared" ref="F34" si="2">C34*E34</f>
        <v>0</v>
      </c>
      <c r="I34" s="214"/>
    </row>
    <row r="35" spans="1:9" x14ac:dyDescent="0.2">
      <c r="A35" s="169"/>
      <c r="B35" s="225"/>
      <c r="C35" s="46"/>
      <c r="D35" s="226"/>
      <c r="E35" s="172"/>
      <c r="F35" s="172"/>
    </row>
    <row r="36" spans="1:9" x14ac:dyDescent="0.2">
      <c r="A36" s="216"/>
      <c r="B36" s="216"/>
      <c r="C36" s="175"/>
      <c r="D36" s="217"/>
      <c r="E36" s="218"/>
      <c r="F36" s="177"/>
    </row>
    <row r="37" spans="1:9" x14ac:dyDescent="0.2">
      <c r="A37" s="178">
        <f>COUNT($A$7:A36)+1</f>
        <v>7</v>
      </c>
      <c r="B37" s="145" t="s">
        <v>295</v>
      </c>
      <c r="E37" s="227"/>
      <c r="F37" s="227"/>
      <c r="I37" s="214"/>
    </row>
    <row r="38" spans="1:9" ht="25.5" x14ac:dyDescent="0.2">
      <c r="A38" s="228"/>
      <c r="B38" s="229" t="s">
        <v>296</v>
      </c>
      <c r="E38" s="227"/>
      <c r="F38" s="227"/>
      <c r="I38" s="214"/>
    </row>
    <row r="39" spans="1:9" x14ac:dyDescent="0.2">
      <c r="A39" s="228"/>
      <c r="B39" s="230" t="s">
        <v>297</v>
      </c>
      <c r="C39" s="45">
        <v>3</v>
      </c>
      <c r="D39" s="149" t="s">
        <v>1</v>
      </c>
      <c r="E39" s="167"/>
      <c r="F39" s="227">
        <f t="shared" ref="F39" si="3">C39*E39</f>
        <v>0</v>
      </c>
      <c r="I39" s="214"/>
    </row>
    <row r="40" spans="1:9" x14ac:dyDescent="0.2">
      <c r="A40" s="169"/>
      <c r="B40" s="225"/>
      <c r="C40" s="46"/>
      <c r="D40" s="226"/>
      <c r="E40" s="172"/>
      <c r="F40" s="172"/>
    </row>
    <row r="41" spans="1:9" x14ac:dyDescent="0.2">
      <c r="A41" s="157"/>
      <c r="B41" s="224"/>
      <c r="C41" s="45"/>
      <c r="D41" s="220"/>
      <c r="E41" s="168"/>
      <c r="F41" s="168"/>
    </row>
    <row r="42" spans="1:9" x14ac:dyDescent="0.2">
      <c r="A42" s="178">
        <f>COUNT($A$7:A41)+1</f>
        <v>8</v>
      </c>
      <c r="B42" s="145" t="s">
        <v>301</v>
      </c>
      <c r="D42" s="231"/>
      <c r="E42" s="232"/>
      <c r="F42" s="232"/>
      <c r="I42" s="214"/>
    </row>
    <row r="43" spans="1:9" ht="25.5" x14ac:dyDescent="0.2">
      <c r="A43" s="233"/>
      <c r="B43" s="229" t="s">
        <v>302</v>
      </c>
      <c r="D43" s="231"/>
      <c r="E43" s="232"/>
      <c r="F43" s="232"/>
      <c r="I43" s="214"/>
    </row>
    <row r="44" spans="1:9" ht="14.25" x14ac:dyDescent="0.2">
      <c r="A44" s="233"/>
      <c r="B44" s="234"/>
      <c r="C44" s="45">
        <v>1</v>
      </c>
      <c r="D44" s="231" t="s">
        <v>14</v>
      </c>
      <c r="E44" s="244"/>
      <c r="F44" s="227">
        <f>C44*E44</f>
        <v>0</v>
      </c>
      <c r="I44" s="214"/>
    </row>
    <row r="45" spans="1:9" x14ac:dyDescent="0.2">
      <c r="A45" s="173"/>
      <c r="B45" s="174"/>
      <c r="C45" s="175"/>
      <c r="D45" s="181"/>
      <c r="E45" s="177"/>
      <c r="F45" s="177"/>
    </row>
    <row r="46" spans="1:9" x14ac:dyDescent="0.2">
      <c r="A46" s="178">
        <f>COUNT($A$7:A45)+1</f>
        <v>9</v>
      </c>
      <c r="B46" s="158" t="s">
        <v>255</v>
      </c>
      <c r="C46" s="45"/>
      <c r="D46" s="163"/>
      <c r="E46" s="164"/>
      <c r="F46" s="164"/>
    </row>
    <row r="47" spans="1:9" ht="25.5" x14ac:dyDescent="0.2">
      <c r="A47" s="157"/>
      <c r="B47" s="179" t="s">
        <v>256</v>
      </c>
      <c r="C47" s="45"/>
      <c r="D47" s="163"/>
      <c r="E47" s="164"/>
      <c r="F47" s="164"/>
    </row>
    <row r="48" spans="1:9" x14ac:dyDescent="0.2">
      <c r="A48" s="157"/>
      <c r="B48" s="185" t="s">
        <v>257</v>
      </c>
      <c r="C48" s="45">
        <v>1</v>
      </c>
      <c r="D48" s="163" t="s">
        <v>1</v>
      </c>
      <c r="E48" s="167"/>
      <c r="F48" s="168">
        <f>C48*E48</f>
        <v>0</v>
      </c>
    </row>
    <row r="49" spans="1:9" x14ac:dyDescent="0.2">
      <c r="A49" s="169"/>
      <c r="B49" s="186"/>
      <c r="C49" s="46"/>
      <c r="D49" s="180"/>
      <c r="E49" s="172"/>
      <c r="F49" s="172"/>
    </row>
    <row r="50" spans="1:9" s="1" customFormat="1" x14ac:dyDescent="0.2">
      <c r="A50" s="194"/>
      <c r="B50" s="195"/>
      <c r="C50" s="196"/>
      <c r="D50" s="197"/>
      <c r="E50" s="198"/>
      <c r="F50" s="199"/>
    </row>
    <row r="51" spans="1:9" x14ac:dyDescent="0.2">
      <c r="A51" s="233">
        <f>COUNT($A$17:A50)+1</f>
        <v>8</v>
      </c>
      <c r="B51" s="235" t="s">
        <v>303</v>
      </c>
      <c r="C51" s="149"/>
    </row>
    <row r="52" spans="1:9" ht="38.25" x14ac:dyDescent="0.2">
      <c r="A52" s="233"/>
      <c r="B52" s="236" t="s">
        <v>304</v>
      </c>
      <c r="C52" s="149"/>
    </row>
    <row r="53" spans="1:9" ht="14.25" x14ac:dyDescent="0.2">
      <c r="A53" s="233"/>
      <c r="B53" s="237"/>
      <c r="C53" s="45">
        <v>11</v>
      </c>
      <c r="D53" s="238" t="s">
        <v>9</v>
      </c>
      <c r="E53" s="167"/>
      <c r="F53" s="227">
        <f>C53*E53</f>
        <v>0</v>
      </c>
    </row>
    <row r="54" spans="1:9" x14ac:dyDescent="0.2">
      <c r="A54" s="169"/>
      <c r="B54" s="186"/>
      <c r="C54" s="202"/>
      <c r="D54" s="180"/>
      <c r="E54" s="172"/>
      <c r="F54" s="172"/>
    </row>
    <row r="55" spans="1:9" x14ac:dyDescent="0.2">
      <c r="A55" s="157"/>
      <c r="B55" s="185"/>
      <c r="C55" s="162"/>
      <c r="D55" s="163"/>
      <c r="E55" s="168"/>
      <c r="F55" s="168"/>
    </row>
    <row r="56" spans="1:9" x14ac:dyDescent="0.2">
      <c r="A56" s="233">
        <f>COUNT($A$17:A55)+1</f>
        <v>9</v>
      </c>
      <c r="B56" s="145" t="s">
        <v>305</v>
      </c>
      <c r="D56" s="231"/>
      <c r="E56" s="232"/>
      <c r="F56" s="227"/>
      <c r="I56" s="214"/>
    </row>
    <row r="57" spans="1:9" ht="25.5" x14ac:dyDescent="0.2">
      <c r="A57" s="233"/>
      <c r="B57" s="229" t="s">
        <v>306</v>
      </c>
      <c r="D57" s="231"/>
      <c r="E57" s="232"/>
      <c r="F57" s="227"/>
      <c r="I57" s="214"/>
    </row>
    <row r="58" spans="1:9" x14ac:dyDescent="0.2">
      <c r="A58" s="233"/>
      <c r="B58" s="234"/>
      <c r="C58" s="45">
        <v>1</v>
      </c>
      <c r="D58" s="231" t="s">
        <v>307</v>
      </c>
      <c r="E58" s="167"/>
      <c r="F58" s="227">
        <f>C58*E58</f>
        <v>0</v>
      </c>
      <c r="I58" s="214"/>
    </row>
    <row r="59" spans="1:9" x14ac:dyDescent="0.2">
      <c r="A59" s="169"/>
      <c r="B59" s="186"/>
      <c r="C59" s="202"/>
      <c r="D59" s="180"/>
      <c r="E59" s="172"/>
      <c r="F59" s="172"/>
    </row>
    <row r="60" spans="1:9" x14ac:dyDescent="0.2">
      <c r="A60" s="157"/>
      <c r="B60" s="185"/>
      <c r="C60" s="162"/>
      <c r="D60" s="163"/>
      <c r="E60" s="168"/>
      <c r="F60" s="168"/>
    </row>
    <row r="61" spans="1:9" x14ac:dyDescent="0.2">
      <c r="A61" s="233">
        <f>COUNT($A$17:A60)+1</f>
        <v>10</v>
      </c>
      <c r="B61" s="235" t="s">
        <v>308</v>
      </c>
      <c r="E61" s="227"/>
    </row>
    <row r="62" spans="1:9" ht="25.5" x14ac:dyDescent="0.2">
      <c r="A62" s="233"/>
      <c r="B62" s="236" t="s">
        <v>309</v>
      </c>
      <c r="E62" s="227"/>
    </row>
    <row r="63" spans="1:9" x14ac:dyDescent="0.2">
      <c r="A63" s="233"/>
      <c r="B63" s="237"/>
      <c r="D63" s="239">
        <v>0.03</v>
      </c>
      <c r="E63" s="227"/>
      <c r="F63" s="227">
        <f>SUM(F9:F59)*D63</f>
        <v>0</v>
      </c>
    </row>
    <row r="64" spans="1:9" x14ac:dyDescent="0.2">
      <c r="A64" s="169"/>
      <c r="B64" s="186"/>
      <c r="C64" s="202"/>
      <c r="D64" s="180"/>
      <c r="E64" s="172"/>
      <c r="F64" s="172"/>
    </row>
    <row r="65" spans="1:6" x14ac:dyDescent="0.2">
      <c r="A65" s="157"/>
      <c r="B65" s="185"/>
      <c r="C65" s="162"/>
      <c r="D65" s="163"/>
      <c r="E65" s="168"/>
      <c r="F65" s="168"/>
    </row>
    <row r="66" spans="1:6" x14ac:dyDescent="0.2">
      <c r="A66" s="233">
        <f>COUNT($A$17:A65)+1</f>
        <v>11</v>
      </c>
      <c r="B66" s="235" t="s">
        <v>310</v>
      </c>
      <c r="E66" s="227"/>
    </row>
    <row r="67" spans="1:6" ht="38.25" x14ac:dyDescent="0.2">
      <c r="A67" s="233"/>
      <c r="B67" s="240" t="s">
        <v>269</v>
      </c>
      <c r="E67" s="227"/>
      <c r="F67" s="227"/>
    </row>
    <row r="68" spans="1:6" x14ac:dyDescent="0.2">
      <c r="B68" s="241"/>
      <c r="D68" s="239">
        <v>0.1</v>
      </c>
      <c r="E68" s="227"/>
      <c r="F68" s="227">
        <f>SUM(F9:F58)*D68</f>
        <v>0</v>
      </c>
    </row>
    <row r="69" spans="1:6" x14ac:dyDescent="0.2">
      <c r="A69" s="205"/>
      <c r="B69" s="186"/>
      <c r="C69" s="202"/>
      <c r="D69" s="180"/>
      <c r="E69" s="172"/>
      <c r="F69" s="172"/>
    </row>
    <row r="70" spans="1:6" x14ac:dyDescent="0.2">
      <c r="A70" s="206"/>
      <c r="B70" s="207" t="s">
        <v>270</v>
      </c>
      <c r="C70" s="208"/>
      <c r="D70" s="209"/>
      <c r="E70" s="210" t="s">
        <v>13</v>
      </c>
      <c r="F70" s="211">
        <f>SUM(F9:F69)</f>
        <v>0</v>
      </c>
    </row>
    <row r="71" spans="1:6" ht="15.75" x14ac:dyDescent="0.25">
      <c r="A71" s="242">
        <v>1</v>
      </c>
      <c r="B71" s="243"/>
      <c r="C71" s="159"/>
      <c r="D71" s="137"/>
      <c r="E71" s="160"/>
      <c r="F71" s="160"/>
    </row>
  </sheetData>
  <sheetProtection algorithmName="SHA-512" hashValue="ukgB6+qJoJp6TRgYMCB6x3iAzBYj9RFFX3iuHIBVxKdaEvhWtb5RNova3VXBLIZsPJ8tgFvyC9x0R94maDjHmA==" saltValue="JRKEMCmYuqyDTipu+U2eQQ==" spinCount="100000" sheet="1" objects="1" scenarios="1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showGridLines="0" topLeftCell="A13" zoomScaleNormal="100" zoomScaleSheetLayoutView="40" workbookViewId="0">
      <selection activeCell="C40" sqref="C40"/>
    </sheetView>
  </sheetViews>
  <sheetFormatPr defaultColWidth="9" defaultRowHeight="12.75" x14ac:dyDescent="0.2"/>
  <cols>
    <col min="1" max="1" width="5.7109375" style="212" customWidth="1"/>
    <col min="2" max="2" width="50.7109375" style="241" customWidth="1"/>
    <col min="3" max="3" width="7.7109375" style="213" customWidth="1"/>
    <col min="4" max="4" width="4.7109375" style="234" customWidth="1"/>
    <col min="5" max="5" width="11.7109375" style="214" customWidth="1"/>
    <col min="6" max="6" width="12.7109375" style="214" customWidth="1"/>
    <col min="7" max="256" width="9" style="149"/>
    <col min="257" max="257" width="6.7109375" style="149" bestFit="1" customWidth="1"/>
    <col min="258" max="258" width="41.28515625" style="149" customWidth="1"/>
    <col min="259" max="259" width="6" style="149" bestFit="1" customWidth="1"/>
    <col min="260" max="260" width="3.7109375" style="149" customWidth="1"/>
    <col min="261" max="261" width="15.28515625" style="149" customWidth="1"/>
    <col min="262" max="262" width="13.42578125" style="149" customWidth="1"/>
    <col min="263" max="512" width="9" style="149"/>
    <col min="513" max="513" width="6.7109375" style="149" bestFit="1" customWidth="1"/>
    <col min="514" max="514" width="41.28515625" style="149" customWidth="1"/>
    <col min="515" max="515" width="6" style="149" bestFit="1" customWidth="1"/>
    <col min="516" max="516" width="3.7109375" style="149" customWidth="1"/>
    <col min="517" max="517" width="15.28515625" style="149" customWidth="1"/>
    <col min="518" max="518" width="13.42578125" style="149" customWidth="1"/>
    <col min="519" max="768" width="9" style="149"/>
    <col min="769" max="769" width="6.7109375" style="149" bestFit="1" customWidth="1"/>
    <col min="770" max="770" width="41.28515625" style="149" customWidth="1"/>
    <col min="771" max="771" width="6" style="149" bestFit="1" customWidth="1"/>
    <col min="772" max="772" width="3.7109375" style="149" customWidth="1"/>
    <col min="773" max="773" width="15.28515625" style="149" customWidth="1"/>
    <col min="774" max="774" width="13.42578125" style="149" customWidth="1"/>
    <col min="775" max="1024" width="9" style="149"/>
    <col min="1025" max="1025" width="6.7109375" style="149" bestFit="1" customWidth="1"/>
    <col min="1026" max="1026" width="41.28515625" style="149" customWidth="1"/>
    <col min="1027" max="1027" width="6" style="149" bestFit="1" customWidth="1"/>
    <col min="1028" max="1028" width="3.7109375" style="149" customWidth="1"/>
    <col min="1029" max="1029" width="15.28515625" style="149" customWidth="1"/>
    <col min="1030" max="1030" width="13.42578125" style="149" customWidth="1"/>
    <col min="1031" max="1280" width="9" style="149"/>
    <col min="1281" max="1281" width="6.7109375" style="149" bestFit="1" customWidth="1"/>
    <col min="1282" max="1282" width="41.28515625" style="149" customWidth="1"/>
    <col min="1283" max="1283" width="6" style="149" bestFit="1" customWidth="1"/>
    <col min="1284" max="1284" width="3.7109375" style="149" customWidth="1"/>
    <col min="1285" max="1285" width="15.28515625" style="149" customWidth="1"/>
    <col min="1286" max="1286" width="13.42578125" style="149" customWidth="1"/>
    <col min="1287" max="1536" width="9" style="149"/>
    <col min="1537" max="1537" width="6.7109375" style="149" bestFit="1" customWidth="1"/>
    <col min="1538" max="1538" width="41.28515625" style="149" customWidth="1"/>
    <col min="1539" max="1539" width="6" style="149" bestFit="1" customWidth="1"/>
    <col min="1540" max="1540" width="3.7109375" style="149" customWidth="1"/>
    <col min="1541" max="1541" width="15.28515625" style="149" customWidth="1"/>
    <col min="1542" max="1542" width="13.42578125" style="149" customWidth="1"/>
    <col min="1543" max="1792" width="9" style="149"/>
    <col min="1793" max="1793" width="6.7109375" style="149" bestFit="1" customWidth="1"/>
    <col min="1794" max="1794" width="41.28515625" style="149" customWidth="1"/>
    <col min="1795" max="1795" width="6" style="149" bestFit="1" customWidth="1"/>
    <col min="1796" max="1796" width="3.7109375" style="149" customWidth="1"/>
    <col min="1797" max="1797" width="15.28515625" style="149" customWidth="1"/>
    <col min="1798" max="1798" width="13.42578125" style="149" customWidth="1"/>
    <col min="1799" max="2048" width="9" style="149"/>
    <col min="2049" max="2049" width="6.7109375" style="149" bestFit="1" customWidth="1"/>
    <col min="2050" max="2050" width="41.28515625" style="149" customWidth="1"/>
    <col min="2051" max="2051" width="6" style="149" bestFit="1" customWidth="1"/>
    <col min="2052" max="2052" width="3.7109375" style="149" customWidth="1"/>
    <col min="2053" max="2053" width="15.28515625" style="149" customWidth="1"/>
    <col min="2054" max="2054" width="13.42578125" style="149" customWidth="1"/>
    <col min="2055" max="2304" width="9" style="149"/>
    <col min="2305" max="2305" width="6.7109375" style="149" bestFit="1" customWidth="1"/>
    <col min="2306" max="2306" width="41.28515625" style="149" customWidth="1"/>
    <col min="2307" max="2307" width="6" style="149" bestFit="1" customWidth="1"/>
    <col min="2308" max="2308" width="3.7109375" style="149" customWidth="1"/>
    <col min="2309" max="2309" width="15.28515625" style="149" customWidth="1"/>
    <col min="2310" max="2310" width="13.42578125" style="149" customWidth="1"/>
    <col min="2311" max="2560" width="9" style="149"/>
    <col min="2561" max="2561" width="6.7109375" style="149" bestFit="1" customWidth="1"/>
    <col min="2562" max="2562" width="41.28515625" style="149" customWidth="1"/>
    <col min="2563" max="2563" width="6" style="149" bestFit="1" customWidth="1"/>
    <col min="2564" max="2564" width="3.7109375" style="149" customWidth="1"/>
    <col min="2565" max="2565" width="15.28515625" style="149" customWidth="1"/>
    <col min="2566" max="2566" width="13.42578125" style="149" customWidth="1"/>
    <col min="2567" max="2816" width="9" style="149"/>
    <col min="2817" max="2817" width="6.7109375" style="149" bestFit="1" customWidth="1"/>
    <col min="2818" max="2818" width="41.28515625" style="149" customWidth="1"/>
    <col min="2819" max="2819" width="6" style="149" bestFit="1" customWidth="1"/>
    <col min="2820" max="2820" width="3.7109375" style="149" customWidth="1"/>
    <col min="2821" max="2821" width="15.28515625" style="149" customWidth="1"/>
    <col min="2822" max="2822" width="13.42578125" style="149" customWidth="1"/>
    <col min="2823" max="3072" width="9" style="149"/>
    <col min="3073" max="3073" width="6.7109375" style="149" bestFit="1" customWidth="1"/>
    <col min="3074" max="3074" width="41.28515625" style="149" customWidth="1"/>
    <col min="3075" max="3075" width="6" style="149" bestFit="1" customWidth="1"/>
    <col min="3076" max="3076" width="3.7109375" style="149" customWidth="1"/>
    <col min="3077" max="3077" width="15.28515625" style="149" customWidth="1"/>
    <col min="3078" max="3078" width="13.42578125" style="149" customWidth="1"/>
    <col min="3079" max="3328" width="9" style="149"/>
    <col min="3329" max="3329" width="6.7109375" style="149" bestFit="1" customWidth="1"/>
    <col min="3330" max="3330" width="41.28515625" style="149" customWidth="1"/>
    <col min="3331" max="3331" width="6" style="149" bestFit="1" customWidth="1"/>
    <col min="3332" max="3332" width="3.7109375" style="149" customWidth="1"/>
    <col min="3333" max="3333" width="15.28515625" style="149" customWidth="1"/>
    <col min="3334" max="3334" width="13.42578125" style="149" customWidth="1"/>
    <col min="3335" max="3584" width="9" style="149"/>
    <col min="3585" max="3585" width="6.7109375" style="149" bestFit="1" customWidth="1"/>
    <col min="3586" max="3586" width="41.28515625" style="149" customWidth="1"/>
    <col min="3587" max="3587" width="6" style="149" bestFit="1" customWidth="1"/>
    <col min="3588" max="3588" width="3.7109375" style="149" customWidth="1"/>
    <col min="3589" max="3589" width="15.28515625" style="149" customWidth="1"/>
    <col min="3590" max="3590" width="13.42578125" style="149" customWidth="1"/>
    <col min="3591" max="3840" width="9" style="149"/>
    <col min="3841" max="3841" width="6.7109375" style="149" bestFit="1" customWidth="1"/>
    <col min="3842" max="3842" width="41.28515625" style="149" customWidth="1"/>
    <col min="3843" max="3843" width="6" style="149" bestFit="1" customWidth="1"/>
    <col min="3844" max="3844" width="3.7109375" style="149" customWidth="1"/>
    <col min="3845" max="3845" width="15.28515625" style="149" customWidth="1"/>
    <col min="3846" max="3846" width="13.42578125" style="149" customWidth="1"/>
    <col min="3847" max="4096" width="9" style="149"/>
    <col min="4097" max="4097" width="6.7109375" style="149" bestFit="1" customWidth="1"/>
    <col min="4098" max="4098" width="41.28515625" style="149" customWidth="1"/>
    <col min="4099" max="4099" width="6" style="149" bestFit="1" customWidth="1"/>
    <col min="4100" max="4100" width="3.7109375" style="149" customWidth="1"/>
    <col min="4101" max="4101" width="15.28515625" style="149" customWidth="1"/>
    <col min="4102" max="4102" width="13.42578125" style="149" customWidth="1"/>
    <col min="4103" max="4352" width="9" style="149"/>
    <col min="4353" max="4353" width="6.7109375" style="149" bestFit="1" customWidth="1"/>
    <col min="4354" max="4354" width="41.28515625" style="149" customWidth="1"/>
    <col min="4355" max="4355" width="6" style="149" bestFit="1" customWidth="1"/>
    <col min="4356" max="4356" width="3.7109375" style="149" customWidth="1"/>
    <col min="4357" max="4357" width="15.28515625" style="149" customWidth="1"/>
    <col min="4358" max="4358" width="13.42578125" style="149" customWidth="1"/>
    <col min="4359" max="4608" width="9" style="149"/>
    <col min="4609" max="4609" width="6.7109375" style="149" bestFit="1" customWidth="1"/>
    <col min="4610" max="4610" width="41.28515625" style="149" customWidth="1"/>
    <col min="4611" max="4611" width="6" style="149" bestFit="1" customWidth="1"/>
    <col min="4612" max="4612" width="3.7109375" style="149" customWidth="1"/>
    <col min="4613" max="4613" width="15.28515625" style="149" customWidth="1"/>
    <col min="4614" max="4614" width="13.42578125" style="149" customWidth="1"/>
    <col min="4615" max="4864" width="9" style="149"/>
    <col min="4865" max="4865" width="6.7109375" style="149" bestFit="1" customWidth="1"/>
    <col min="4866" max="4866" width="41.28515625" style="149" customWidth="1"/>
    <col min="4867" max="4867" width="6" style="149" bestFit="1" customWidth="1"/>
    <col min="4868" max="4868" width="3.7109375" style="149" customWidth="1"/>
    <col min="4869" max="4869" width="15.28515625" style="149" customWidth="1"/>
    <col min="4870" max="4870" width="13.42578125" style="149" customWidth="1"/>
    <col min="4871" max="5120" width="9" style="149"/>
    <col min="5121" max="5121" width="6.7109375" style="149" bestFit="1" customWidth="1"/>
    <col min="5122" max="5122" width="41.28515625" style="149" customWidth="1"/>
    <col min="5123" max="5123" width="6" style="149" bestFit="1" customWidth="1"/>
    <col min="5124" max="5124" width="3.7109375" style="149" customWidth="1"/>
    <col min="5125" max="5125" width="15.28515625" style="149" customWidth="1"/>
    <col min="5126" max="5126" width="13.42578125" style="149" customWidth="1"/>
    <col min="5127" max="5376" width="9" style="149"/>
    <col min="5377" max="5377" width="6.7109375" style="149" bestFit="1" customWidth="1"/>
    <col min="5378" max="5378" width="41.28515625" style="149" customWidth="1"/>
    <col min="5379" max="5379" width="6" style="149" bestFit="1" customWidth="1"/>
    <col min="5380" max="5380" width="3.7109375" style="149" customWidth="1"/>
    <col min="5381" max="5381" width="15.28515625" style="149" customWidth="1"/>
    <col min="5382" max="5382" width="13.42578125" style="149" customWidth="1"/>
    <col min="5383" max="5632" width="9" style="149"/>
    <col min="5633" max="5633" width="6.7109375" style="149" bestFit="1" customWidth="1"/>
    <col min="5634" max="5634" width="41.28515625" style="149" customWidth="1"/>
    <col min="5635" max="5635" width="6" style="149" bestFit="1" customWidth="1"/>
    <col min="5636" max="5636" width="3.7109375" style="149" customWidth="1"/>
    <col min="5637" max="5637" width="15.28515625" style="149" customWidth="1"/>
    <col min="5638" max="5638" width="13.42578125" style="149" customWidth="1"/>
    <col min="5639" max="5888" width="9" style="149"/>
    <col min="5889" max="5889" width="6.7109375" style="149" bestFit="1" customWidth="1"/>
    <col min="5890" max="5890" width="41.28515625" style="149" customWidth="1"/>
    <col min="5891" max="5891" width="6" style="149" bestFit="1" customWidth="1"/>
    <col min="5892" max="5892" width="3.7109375" style="149" customWidth="1"/>
    <col min="5893" max="5893" width="15.28515625" style="149" customWidth="1"/>
    <col min="5894" max="5894" width="13.42578125" style="149" customWidth="1"/>
    <col min="5895" max="6144" width="9" style="149"/>
    <col min="6145" max="6145" width="6.7109375" style="149" bestFit="1" customWidth="1"/>
    <col min="6146" max="6146" width="41.28515625" style="149" customWidth="1"/>
    <col min="6147" max="6147" width="6" style="149" bestFit="1" customWidth="1"/>
    <col min="6148" max="6148" width="3.7109375" style="149" customWidth="1"/>
    <col min="6149" max="6149" width="15.28515625" style="149" customWidth="1"/>
    <col min="6150" max="6150" width="13.42578125" style="149" customWidth="1"/>
    <col min="6151" max="6400" width="9" style="149"/>
    <col min="6401" max="6401" width="6.7109375" style="149" bestFit="1" customWidth="1"/>
    <col min="6402" max="6402" width="41.28515625" style="149" customWidth="1"/>
    <col min="6403" max="6403" width="6" style="149" bestFit="1" customWidth="1"/>
    <col min="6404" max="6404" width="3.7109375" style="149" customWidth="1"/>
    <col min="6405" max="6405" width="15.28515625" style="149" customWidth="1"/>
    <col min="6406" max="6406" width="13.42578125" style="149" customWidth="1"/>
    <col min="6407" max="6656" width="9" style="149"/>
    <col min="6657" max="6657" width="6.7109375" style="149" bestFit="1" customWidth="1"/>
    <col min="6658" max="6658" width="41.28515625" style="149" customWidth="1"/>
    <col min="6659" max="6659" width="6" style="149" bestFit="1" customWidth="1"/>
    <col min="6660" max="6660" width="3.7109375" style="149" customWidth="1"/>
    <col min="6661" max="6661" width="15.28515625" style="149" customWidth="1"/>
    <col min="6662" max="6662" width="13.42578125" style="149" customWidth="1"/>
    <col min="6663" max="6912" width="9" style="149"/>
    <col min="6913" max="6913" width="6.7109375" style="149" bestFit="1" customWidth="1"/>
    <col min="6914" max="6914" width="41.28515625" style="149" customWidth="1"/>
    <col min="6915" max="6915" width="6" style="149" bestFit="1" customWidth="1"/>
    <col min="6916" max="6916" width="3.7109375" style="149" customWidth="1"/>
    <col min="6917" max="6917" width="15.28515625" style="149" customWidth="1"/>
    <col min="6918" max="6918" width="13.42578125" style="149" customWidth="1"/>
    <col min="6919" max="7168" width="9" style="149"/>
    <col min="7169" max="7169" width="6.7109375" style="149" bestFit="1" customWidth="1"/>
    <col min="7170" max="7170" width="41.28515625" style="149" customWidth="1"/>
    <col min="7171" max="7171" width="6" style="149" bestFit="1" customWidth="1"/>
    <col min="7172" max="7172" width="3.7109375" style="149" customWidth="1"/>
    <col min="7173" max="7173" width="15.28515625" style="149" customWidth="1"/>
    <col min="7174" max="7174" width="13.42578125" style="149" customWidth="1"/>
    <col min="7175" max="7424" width="9" style="149"/>
    <col min="7425" max="7425" width="6.7109375" style="149" bestFit="1" customWidth="1"/>
    <col min="7426" max="7426" width="41.28515625" style="149" customWidth="1"/>
    <col min="7427" max="7427" width="6" style="149" bestFit="1" customWidth="1"/>
    <col min="7428" max="7428" width="3.7109375" style="149" customWidth="1"/>
    <col min="7429" max="7429" width="15.28515625" style="149" customWidth="1"/>
    <col min="7430" max="7430" width="13.42578125" style="149" customWidth="1"/>
    <col min="7431" max="7680" width="9" style="149"/>
    <col min="7681" max="7681" width="6.7109375" style="149" bestFit="1" customWidth="1"/>
    <col min="7682" max="7682" width="41.28515625" style="149" customWidth="1"/>
    <col min="7683" max="7683" width="6" style="149" bestFit="1" customWidth="1"/>
    <col min="7684" max="7684" width="3.7109375" style="149" customWidth="1"/>
    <col min="7685" max="7685" width="15.28515625" style="149" customWidth="1"/>
    <col min="7686" max="7686" width="13.42578125" style="149" customWidth="1"/>
    <col min="7687" max="7936" width="9" style="149"/>
    <col min="7937" max="7937" width="6.7109375" style="149" bestFit="1" customWidth="1"/>
    <col min="7938" max="7938" width="41.28515625" style="149" customWidth="1"/>
    <col min="7939" max="7939" width="6" style="149" bestFit="1" customWidth="1"/>
    <col min="7940" max="7940" width="3.7109375" style="149" customWidth="1"/>
    <col min="7941" max="7941" width="15.28515625" style="149" customWidth="1"/>
    <col min="7942" max="7942" width="13.42578125" style="149" customWidth="1"/>
    <col min="7943" max="8192" width="9" style="149"/>
    <col min="8193" max="8193" width="6.7109375" style="149" bestFit="1" customWidth="1"/>
    <col min="8194" max="8194" width="41.28515625" style="149" customWidth="1"/>
    <col min="8195" max="8195" width="6" style="149" bestFit="1" customWidth="1"/>
    <col min="8196" max="8196" width="3.7109375" style="149" customWidth="1"/>
    <col min="8197" max="8197" width="15.28515625" style="149" customWidth="1"/>
    <col min="8198" max="8198" width="13.42578125" style="149" customWidth="1"/>
    <col min="8199" max="8448" width="9" style="149"/>
    <col min="8449" max="8449" width="6.7109375" style="149" bestFit="1" customWidth="1"/>
    <col min="8450" max="8450" width="41.28515625" style="149" customWidth="1"/>
    <col min="8451" max="8451" width="6" style="149" bestFit="1" customWidth="1"/>
    <col min="8452" max="8452" width="3.7109375" style="149" customWidth="1"/>
    <col min="8453" max="8453" width="15.28515625" style="149" customWidth="1"/>
    <col min="8454" max="8454" width="13.42578125" style="149" customWidth="1"/>
    <col min="8455" max="8704" width="9" style="149"/>
    <col min="8705" max="8705" width="6.7109375" style="149" bestFit="1" customWidth="1"/>
    <col min="8706" max="8706" width="41.28515625" style="149" customWidth="1"/>
    <col min="8707" max="8707" width="6" style="149" bestFit="1" customWidth="1"/>
    <col min="8708" max="8708" width="3.7109375" style="149" customWidth="1"/>
    <col min="8709" max="8709" width="15.28515625" style="149" customWidth="1"/>
    <col min="8710" max="8710" width="13.42578125" style="149" customWidth="1"/>
    <col min="8711" max="8960" width="9" style="149"/>
    <col min="8961" max="8961" width="6.7109375" style="149" bestFit="1" customWidth="1"/>
    <col min="8962" max="8962" width="41.28515625" style="149" customWidth="1"/>
    <col min="8963" max="8963" width="6" style="149" bestFit="1" customWidth="1"/>
    <col min="8964" max="8964" width="3.7109375" style="149" customWidth="1"/>
    <col min="8965" max="8965" width="15.28515625" style="149" customWidth="1"/>
    <col min="8966" max="8966" width="13.42578125" style="149" customWidth="1"/>
    <col min="8967" max="9216" width="9" style="149"/>
    <col min="9217" max="9217" width="6.7109375" style="149" bestFit="1" customWidth="1"/>
    <col min="9218" max="9218" width="41.28515625" style="149" customWidth="1"/>
    <col min="9219" max="9219" width="6" style="149" bestFit="1" customWidth="1"/>
    <col min="9220" max="9220" width="3.7109375" style="149" customWidth="1"/>
    <col min="9221" max="9221" width="15.28515625" style="149" customWidth="1"/>
    <col min="9222" max="9222" width="13.42578125" style="149" customWidth="1"/>
    <col min="9223" max="9472" width="9" style="149"/>
    <col min="9473" max="9473" width="6.7109375" style="149" bestFit="1" customWidth="1"/>
    <col min="9474" max="9474" width="41.28515625" style="149" customWidth="1"/>
    <col min="9475" max="9475" width="6" style="149" bestFit="1" customWidth="1"/>
    <col min="9476" max="9476" width="3.7109375" style="149" customWidth="1"/>
    <col min="9477" max="9477" width="15.28515625" style="149" customWidth="1"/>
    <col min="9478" max="9478" width="13.42578125" style="149" customWidth="1"/>
    <col min="9479" max="9728" width="9" style="149"/>
    <col min="9729" max="9729" width="6.7109375" style="149" bestFit="1" customWidth="1"/>
    <col min="9730" max="9730" width="41.28515625" style="149" customWidth="1"/>
    <col min="9731" max="9731" width="6" style="149" bestFit="1" customWidth="1"/>
    <col min="9732" max="9732" width="3.7109375" style="149" customWidth="1"/>
    <col min="9733" max="9733" width="15.28515625" style="149" customWidth="1"/>
    <col min="9734" max="9734" width="13.42578125" style="149" customWidth="1"/>
    <col min="9735" max="9984" width="9" style="149"/>
    <col min="9985" max="9985" width="6.7109375" style="149" bestFit="1" customWidth="1"/>
    <col min="9986" max="9986" width="41.28515625" style="149" customWidth="1"/>
    <col min="9987" max="9987" width="6" style="149" bestFit="1" customWidth="1"/>
    <col min="9988" max="9988" width="3.7109375" style="149" customWidth="1"/>
    <col min="9989" max="9989" width="15.28515625" style="149" customWidth="1"/>
    <col min="9990" max="9990" width="13.42578125" style="149" customWidth="1"/>
    <col min="9991" max="10240" width="9" style="149"/>
    <col min="10241" max="10241" width="6.7109375" style="149" bestFit="1" customWidth="1"/>
    <col min="10242" max="10242" width="41.28515625" style="149" customWidth="1"/>
    <col min="10243" max="10243" width="6" style="149" bestFit="1" customWidth="1"/>
    <col min="10244" max="10244" width="3.7109375" style="149" customWidth="1"/>
    <col min="10245" max="10245" width="15.28515625" style="149" customWidth="1"/>
    <col min="10246" max="10246" width="13.42578125" style="149" customWidth="1"/>
    <col min="10247" max="10496" width="9" style="149"/>
    <col min="10497" max="10497" width="6.7109375" style="149" bestFit="1" customWidth="1"/>
    <col min="10498" max="10498" width="41.28515625" style="149" customWidth="1"/>
    <col min="10499" max="10499" width="6" style="149" bestFit="1" customWidth="1"/>
    <col min="10500" max="10500" width="3.7109375" style="149" customWidth="1"/>
    <col min="10501" max="10501" width="15.28515625" style="149" customWidth="1"/>
    <col min="10502" max="10502" width="13.42578125" style="149" customWidth="1"/>
    <col min="10503" max="10752" width="9" style="149"/>
    <col min="10753" max="10753" width="6.7109375" style="149" bestFit="1" customWidth="1"/>
    <col min="10754" max="10754" width="41.28515625" style="149" customWidth="1"/>
    <col min="10755" max="10755" width="6" style="149" bestFit="1" customWidth="1"/>
    <col min="10756" max="10756" width="3.7109375" style="149" customWidth="1"/>
    <col min="10757" max="10757" width="15.28515625" style="149" customWidth="1"/>
    <col min="10758" max="10758" width="13.42578125" style="149" customWidth="1"/>
    <col min="10759" max="11008" width="9" style="149"/>
    <col min="11009" max="11009" width="6.7109375" style="149" bestFit="1" customWidth="1"/>
    <col min="11010" max="11010" width="41.28515625" style="149" customWidth="1"/>
    <col min="11011" max="11011" width="6" style="149" bestFit="1" customWidth="1"/>
    <col min="11012" max="11012" width="3.7109375" style="149" customWidth="1"/>
    <col min="11013" max="11013" width="15.28515625" style="149" customWidth="1"/>
    <col min="11014" max="11014" width="13.42578125" style="149" customWidth="1"/>
    <col min="11015" max="11264" width="9" style="149"/>
    <col min="11265" max="11265" width="6.7109375" style="149" bestFit="1" customWidth="1"/>
    <col min="11266" max="11266" width="41.28515625" style="149" customWidth="1"/>
    <col min="11267" max="11267" width="6" style="149" bestFit="1" customWidth="1"/>
    <col min="11268" max="11268" width="3.7109375" style="149" customWidth="1"/>
    <col min="11269" max="11269" width="15.28515625" style="149" customWidth="1"/>
    <col min="11270" max="11270" width="13.42578125" style="149" customWidth="1"/>
    <col min="11271" max="11520" width="9" style="149"/>
    <col min="11521" max="11521" width="6.7109375" style="149" bestFit="1" customWidth="1"/>
    <col min="11522" max="11522" width="41.28515625" style="149" customWidth="1"/>
    <col min="11523" max="11523" width="6" style="149" bestFit="1" customWidth="1"/>
    <col min="11524" max="11524" width="3.7109375" style="149" customWidth="1"/>
    <col min="11525" max="11525" width="15.28515625" style="149" customWidth="1"/>
    <col min="11526" max="11526" width="13.42578125" style="149" customWidth="1"/>
    <col min="11527" max="11776" width="9" style="149"/>
    <col min="11777" max="11777" width="6.7109375" style="149" bestFit="1" customWidth="1"/>
    <col min="11778" max="11778" width="41.28515625" style="149" customWidth="1"/>
    <col min="11779" max="11779" width="6" style="149" bestFit="1" customWidth="1"/>
    <col min="11780" max="11780" width="3.7109375" style="149" customWidth="1"/>
    <col min="11781" max="11781" width="15.28515625" style="149" customWidth="1"/>
    <col min="11782" max="11782" width="13.42578125" style="149" customWidth="1"/>
    <col min="11783" max="12032" width="9" style="149"/>
    <col min="12033" max="12033" width="6.7109375" style="149" bestFit="1" customWidth="1"/>
    <col min="12034" max="12034" width="41.28515625" style="149" customWidth="1"/>
    <col min="12035" max="12035" width="6" style="149" bestFit="1" customWidth="1"/>
    <col min="12036" max="12036" width="3.7109375" style="149" customWidth="1"/>
    <col min="12037" max="12037" width="15.28515625" style="149" customWidth="1"/>
    <col min="12038" max="12038" width="13.42578125" style="149" customWidth="1"/>
    <col min="12039" max="12288" width="9" style="149"/>
    <col min="12289" max="12289" width="6.7109375" style="149" bestFit="1" customWidth="1"/>
    <col min="12290" max="12290" width="41.28515625" style="149" customWidth="1"/>
    <col min="12291" max="12291" width="6" style="149" bestFit="1" customWidth="1"/>
    <col min="12292" max="12292" width="3.7109375" style="149" customWidth="1"/>
    <col min="12293" max="12293" width="15.28515625" style="149" customWidth="1"/>
    <col min="12294" max="12294" width="13.42578125" style="149" customWidth="1"/>
    <col min="12295" max="12544" width="9" style="149"/>
    <col min="12545" max="12545" width="6.7109375" style="149" bestFit="1" customWidth="1"/>
    <col min="12546" max="12546" width="41.28515625" style="149" customWidth="1"/>
    <col min="12547" max="12547" width="6" style="149" bestFit="1" customWidth="1"/>
    <col min="12548" max="12548" width="3.7109375" style="149" customWidth="1"/>
    <col min="12549" max="12549" width="15.28515625" style="149" customWidth="1"/>
    <col min="12550" max="12550" width="13.42578125" style="149" customWidth="1"/>
    <col min="12551" max="12800" width="9" style="149"/>
    <col min="12801" max="12801" width="6.7109375" style="149" bestFit="1" customWidth="1"/>
    <col min="12802" max="12802" width="41.28515625" style="149" customWidth="1"/>
    <col min="12803" max="12803" width="6" style="149" bestFit="1" customWidth="1"/>
    <col min="12804" max="12804" width="3.7109375" style="149" customWidth="1"/>
    <col min="12805" max="12805" width="15.28515625" style="149" customWidth="1"/>
    <col min="12806" max="12806" width="13.42578125" style="149" customWidth="1"/>
    <col min="12807" max="13056" width="9" style="149"/>
    <col min="13057" max="13057" width="6.7109375" style="149" bestFit="1" customWidth="1"/>
    <col min="13058" max="13058" width="41.28515625" style="149" customWidth="1"/>
    <col min="13059" max="13059" width="6" style="149" bestFit="1" customWidth="1"/>
    <col min="13060" max="13060" width="3.7109375" style="149" customWidth="1"/>
    <col min="13061" max="13061" width="15.28515625" style="149" customWidth="1"/>
    <col min="13062" max="13062" width="13.42578125" style="149" customWidth="1"/>
    <col min="13063" max="13312" width="9" style="149"/>
    <col min="13313" max="13313" width="6.7109375" style="149" bestFit="1" customWidth="1"/>
    <col min="13314" max="13314" width="41.28515625" style="149" customWidth="1"/>
    <col min="13315" max="13315" width="6" style="149" bestFit="1" customWidth="1"/>
    <col min="13316" max="13316" width="3.7109375" style="149" customWidth="1"/>
    <col min="13317" max="13317" width="15.28515625" style="149" customWidth="1"/>
    <col min="13318" max="13318" width="13.42578125" style="149" customWidth="1"/>
    <col min="13319" max="13568" width="9" style="149"/>
    <col min="13569" max="13569" width="6.7109375" style="149" bestFit="1" customWidth="1"/>
    <col min="13570" max="13570" width="41.28515625" style="149" customWidth="1"/>
    <col min="13571" max="13571" width="6" style="149" bestFit="1" customWidth="1"/>
    <col min="13572" max="13572" width="3.7109375" style="149" customWidth="1"/>
    <col min="13573" max="13573" width="15.28515625" style="149" customWidth="1"/>
    <col min="13574" max="13574" width="13.42578125" style="149" customWidth="1"/>
    <col min="13575" max="13824" width="9" style="149"/>
    <col min="13825" max="13825" width="6.7109375" style="149" bestFit="1" customWidth="1"/>
    <col min="13826" max="13826" width="41.28515625" style="149" customWidth="1"/>
    <col min="13827" max="13827" width="6" style="149" bestFit="1" customWidth="1"/>
    <col min="13828" max="13828" width="3.7109375" style="149" customWidth="1"/>
    <col min="13829" max="13829" width="15.28515625" style="149" customWidth="1"/>
    <col min="13830" max="13830" width="13.42578125" style="149" customWidth="1"/>
    <col min="13831" max="14080" width="9" style="149"/>
    <col min="14081" max="14081" width="6.7109375" style="149" bestFit="1" customWidth="1"/>
    <col min="14082" max="14082" width="41.28515625" style="149" customWidth="1"/>
    <col min="14083" max="14083" width="6" style="149" bestFit="1" customWidth="1"/>
    <col min="14084" max="14084" width="3.7109375" style="149" customWidth="1"/>
    <col min="14085" max="14085" width="15.28515625" style="149" customWidth="1"/>
    <col min="14086" max="14086" width="13.42578125" style="149" customWidth="1"/>
    <col min="14087" max="14336" width="9" style="149"/>
    <col min="14337" max="14337" width="6.7109375" style="149" bestFit="1" customWidth="1"/>
    <col min="14338" max="14338" width="41.28515625" style="149" customWidth="1"/>
    <col min="14339" max="14339" width="6" style="149" bestFit="1" customWidth="1"/>
    <col min="14340" max="14340" width="3.7109375" style="149" customWidth="1"/>
    <col min="14341" max="14341" width="15.28515625" style="149" customWidth="1"/>
    <col min="14342" max="14342" width="13.42578125" style="149" customWidth="1"/>
    <col min="14343" max="14592" width="9" style="149"/>
    <col min="14593" max="14593" width="6.7109375" style="149" bestFit="1" customWidth="1"/>
    <col min="14594" max="14594" width="41.28515625" style="149" customWidth="1"/>
    <col min="14595" max="14595" width="6" style="149" bestFit="1" customWidth="1"/>
    <col min="14596" max="14596" width="3.7109375" style="149" customWidth="1"/>
    <col min="14597" max="14597" width="15.28515625" style="149" customWidth="1"/>
    <col min="14598" max="14598" width="13.42578125" style="149" customWidth="1"/>
    <col min="14599" max="14848" width="9" style="149"/>
    <col min="14849" max="14849" width="6.7109375" style="149" bestFit="1" customWidth="1"/>
    <col min="14850" max="14850" width="41.28515625" style="149" customWidth="1"/>
    <col min="14851" max="14851" width="6" style="149" bestFit="1" customWidth="1"/>
    <col min="14852" max="14852" width="3.7109375" style="149" customWidth="1"/>
    <col min="14853" max="14853" width="15.28515625" style="149" customWidth="1"/>
    <col min="14854" max="14854" width="13.42578125" style="149" customWidth="1"/>
    <col min="14855" max="15104" width="9" style="149"/>
    <col min="15105" max="15105" width="6.7109375" style="149" bestFit="1" customWidth="1"/>
    <col min="15106" max="15106" width="41.28515625" style="149" customWidth="1"/>
    <col min="15107" max="15107" width="6" style="149" bestFit="1" customWidth="1"/>
    <col min="15108" max="15108" width="3.7109375" style="149" customWidth="1"/>
    <col min="15109" max="15109" width="15.28515625" style="149" customWidth="1"/>
    <col min="15110" max="15110" width="13.42578125" style="149" customWidth="1"/>
    <col min="15111" max="15360" width="9" style="149"/>
    <col min="15361" max="15361" width="6.7109375" style="149" bestFit="1" customWidth="1"/>
    <col min="15362" max="15362" width="41.28515625" style="149" customWidth="1"/>
    <col min="15363" max="15363" width="6" style="149" bestFit="1" customWidth="1"/>
    <col min="15364" max="15364" width="3.7109375" style="149" customWidth="1"/>
    <col min="15365" max="15365" width="15.28515625" style="149" customWidth="1"/>
    <col min="15366" max="15366" width="13.42578125" style="149" customWidth="1"/>
    <col min="15367" max="15616" width="9" style="149"/>
    <col min="15617" max="15617" width="6.7109375" style="149" bestFit="1" customWidth="1"/>
    <col min="15618" max="15618" width="41.28515625" style="149" customWidth="1"/>
    <col min="15619" max="15619" width="6" style="149" bestFit="1" customWidth="1"/>
    <col min="15620" max="15620" width="3.7109375" style="149" customWidth="1"/>
    <col min="15621" max="15621" width="15.28515625" style="149" customWidth="1"/>
    <col min="15622" max="15622" width="13.42578125" style="149" customWidth="1"/>
    <col min="15623" max="15872" width="9" style="149"/>
    <col min="15873" max="15873" width="6.7109375" style="149" bestFit="1" customWidth="1"/>
    <col min="15874" max="15874" width="41.28515625" style="149" customWidth="1"/>
    <col min="15875" max="15875" width="6" style="149" bestFit="1" customWidth="1"/>
    <col min="15876" max="15876" width="3.7109375" style="149" customWidth="1"/>
    <col min="15877" max="15877" width="15.28515625" style="149" customWidth="1"/>
    <col min="15878" max="15878" width="13.42578125" style="149" customWidth="1"/>
    <col min="15879" max="16128" width="9" style="149"/>
    <col min="16129" max="16129" width="6.7109375" style="149" bestFit="1" customWidth="1"/>
    <col min="16130" max="16130" width="41.28515625" style="149" customWidth="1"/>
    <col min="16131" max="16131" width="6" style="149" bestFit="1" customWidth="1"/>
    <col min="16132" max="16132" width="3.7109375" style="149" customWidth="1"/>
    <col min="16133" max="16133" width="15.28515625" style="149" customWidth="1"/>
    <col min="16134" max="16134" width="13.42578125" style="149" customWidth="1"/>
    <col min="16135" max="16384" width="9" style="149"/>
  </cols>
  <sheetData>
    <row r="1" spans="1:7" x14ac:dyDescent="0.2">
      <c r="A1" s="27" t="s">
        <v>232</v>
      </c>
      <c r="B1" s="145" t="s">
        <v>5</v>
      </c>
      <c r="C1" s="146"/>
      <c r="D1" s="145"/>
      <c r="E1" s="245"/>
      <c r="F1" s="245"/>
    </row>
    <row r="2" spans="1:7" x14ac:dyDescent="0.2">
      <c r="A2" s="27" t="s">
        <v>233</v>
      </c>
      <c r="B2" s="145" t="s">
        <v>27</v>
      </c>
      <c r="C2" s="146"/>
      <c r="D2" s="145"/>
      <c r="E2" s="245"/>
      <c r="F2" s="245"/>
    </row>
    <row r="3" spans="1:7" x14ac:dyDescent="0.2">
      <c r="A3" s="27" t="s">
        <v>228</v>
      </c>
      <c r="B3" s="145" t="s">
        <v>315</v>
      </c>
      <c r="C3" s="146"/>
      <c r="D3" s="145"/>
      <c r="E3" s="245"/>
      <c r="F3" s="245"/>
    </row>
    <row r="4" spans="1:7" x14ac:dyDescent="0.2">
      <c r="A4" s="150"/>
      <c r="B4" s="145"/>
      <c r="C4" s="146"/>
      <c r="D4" s="145"/>
      <c r="E4" s="245"/>
      <c r="F4" s="245"/>
    </row>
    <row r="5" spans="1:7" s="32" customFormat="1" ht="76.5" x14ac:dyDescent="0.2">
      <c r="A5" s="59" t="s">
        <v>0</v>
      </c>
      <c r="B5" s="151" t="s">
        <v>8</v>
      </c>
      <c r="C5" s="246" t="s">
        <v>6</v>
      </c>
      <c r="D5" s="247" t="s">
        <v>7</v>
      </c>
      <c r="E5" s="62" t="s">
        <v>10</v>
      </c>
      <c r="F5" s="62" t="s">
        <v>11</v>
      </c>
    </row>
    <row r="6" spans="1:7" s="253" customFormat="1" x14ac:dyDescent="0.2">
      <c r="A6" s="248">
        <v>1</v>
      </c>
      <c r="B6" s="249"/>
      <c r="C6" s="250"/>
      <c r="D6" s="251"/>
      <c r="E6" s="252"/>
      <c r="F6" s="252"/>
    </row>
    <row r="7" spans="1:7" x14ac:dyDescent="0.2">
      <c r="A7" s="254"/>
      <c r="B7" s="255" t="s">
        <v>315</v>
      </c>
      <c r="C7" s="256">
        <v>8</v>
      </c>
      <c r="D7" s="257" t="s">
        <v>1</v>
      </c>
      <c r="E7" s="258"/>
      <c r="F7" s="259">
        <f>C7*E7</f>
        <v>0</v>
      </c>
      <c r="G7" s="260"/>
    </row>
    <row r="8" spans="1:7" x14ac:dyDescent="0.2">
      <c r="A8" s="261"/>
      <c r="B8" s="257"/>
      <c r="C8" s="262"/>
      <c r="D8" s="257"/>
      <c r="E8" s="263"/>
      <c r="F8" s="264"/>
      <c r="G8" s="260"/>
    </row>
    <row r="9" spans="1:7" x14ac:dyDescent="0.2">
      <c r="A9" s="265"/>
      <c r="B9" s="266" t="s">
        <v>316</v>
      </c>
      <c r="C9" s="267"/>
      <c r="D9" s="268"/>
      <c r="E9" s="269"/>
      <c r="F9" s="269">
        <f>SUM(F13:F126)</f>
        <v>0</v>
      </c>
      <c r="G9" s="260"/>
    </row>
    <row r="10" spans="1:7" x14ac:dyDescent="0.2">
      <c r="A10" s="270"/>
      <c r="B10" s="271"/>
      <c r="C10" s="272"/>
      <c r="D10" s="273"/>
      <c r="E10" s="274"/>
      <c r="F10" s="274"/>
    </row>
    <row r="11" spans="1:7" x14ac:dyDescent="0.2">
      <c r="A11" s="157">
        <f>COUNT(A6+1)</f>
        <v>1</v>
      </c>
      <c r="B11" s="219" t="s">
        <v>236</v>
      </c>
      <c r="C11" s="275"/>
      <c r="D11" s="276"/>
      <c r="E11" s="277"/>
      <c r="F11" s="277"/>
    </row>
    <row r="12" spans="1:7" ht="25.5" x14ac:dyDescent="0.2">
      <c r="A12" s="157"/>
      <c r="B12" s="278" t="s">
        <v>237</v>
      </c>
      <c r="C12" s="162"/>
      <c r="D12" s="220"/>
      <c r="E12" s="223"/>
      <c r="F12" s="223"/>
    </row>
    <row r="13" spans="1:7" ht="14.25" x14ac:dyDescent="0.2">
      <c r="A13" s="157"/>
      <c r="B13" s="224" t="s">
        <v>317</v>
      </c>
      <c r="C13" s="45">
        <v>124</v>
      </c>
      <c r="D13" s="220" t="s">
        <v>9</v>
      </c>
      <c r="E13" s="167"/>
      <c r="F13" s="36">
        <f>C13*E13</f>
        <v>0</v>
      </c>
    </row>
    <row r="14" spans="1:7" x14ac:dyDescent="0.2">
      <c r="A14" s="169"/>
      <c r="B14" s="225"/>
      <c r="C14" s="46"/>
      <c r="D14" s="226"/>
      <c r="E14" s="172"/>
      <c r="F14" s="172"/>
    </row>
    <row r="15" spans="1:7" x14ac:dyDescent="0.2">
      <c r="A15" s="173"/>
      <c r="B15" s="216"/>
      <c r="C15" s="175"/>
      <c r="D15" s="217"/>
      <c r="E15" s="218"/>
      <c r="F15" s="177"/>
    </row>
    <row r="16" spans="1:7" x14ac:dyDescent="0.2">
      <c r="A16" s="157">
        <f>COUNT(A11:A13)+1</f>
        <v>2</v>
      </c>
      <c r="B16" s="219" t="s">
        <v>318</v>
      </c>
      <c r="C16" s="45"/>
      <c r="D16" s="220"/>
      <c r="E16" s="221"/>
      <c r="F16" s="168"/>
    </row>
    <row r="17" spans="1:6" ht="51" x14ac:dyDescent="0.2">
      <c r="A17" s="157"/>
      <c r="B17" s="222" t="s">
        <v>319</v>
      </c>
      <c r="C17" s="45"/>
      <c r="D17" s="220"/>
      <c r="E17" s="221"/>
      <c r="F17" s="223"/>
    </row>
    <row r="18" spans="1:6" ht="14.25" x14ac:dyDescent="0.2">
      <c r="A18" s="157"/>
      <c r="B18" s="224" t="s">
        <v>320</v>
      </c>
      <c r="C18" s="45">
        <v>26</v>
      </c>
      <c r="D18" s="220" t="s">
        <v>9</v>
      </c>
      <c r="E18" s="167"/>
      <c r="F18" s="168">
        <f>C18*E18</f>
        <v>0</v>
      </c>
    </row>
    <row r="19" spans="1:6" x14ac:dyDescent="0.2">
      <c r="A19" s="169"/>
      <c r="B19" s="225"/>
      <c r="C19" s="46"/>
      <c r="D19" s="226"/>
      <c r="E19" s="172"/>
      <c r="F19" s="172"/>
    </row>
    <row r="20" spans="1:6" x14ac:dyDescent="0.2">
      <c r="A20" s="173"/>
      <c r="B20" s="279"/>
      <c r="C20" s="175"/>
      <c r="D20" s="217"/>
      <c r="E20" s="218"/>
      <c r="F20" s="280"/>
    </row>
    <row r="21" spans="1:6" x14ac:dyDescent="0.2">
      <c r="A21" s="157">
        <f>COUNT($A$11:A19)+1</f>
        <v>3</v>
      </c>
      <c r="B21" s="219" t="s">
        <v>321</v>
      </c>
      <c r="C21" s="45"/>
      <c r="D21" s="220"/>
      <c r="E21" s="221"/>
      <c r="F21" s="223"/>
    </row>
    <row r="22" spans="1:6" ht="25.5" x14ac:dyDescent="0.2">
      <c r="A22" s="157"/>
      <c r="B22" s="203" t="s">
        <v>322</v>
      </c>
      <c r="C22" s="45"/>
      <c r="D22" s="220"/>
      <c r="E22" s="221"/>
      <c r="F22" s="223"/>
    </row>
    <row r="23" spans="1:6" x14ac:dyDescent="0.2">
      <c r="A23" s="157"/>
      <c r="B23" s="224" t="s">
        <v>323</v>
      </c>
      <c r="C23" s="45">
        <v>8</v>
      </c>
      <c r="D23" s="220" t="s">
        <v>1</v>
      </c>
      <c r="E23" s="167"/>
      <c r="F23" s="168">
        <f t="shared" ref="F23" si="0">C23*E23</f>
        <v>0</v>
      </c>
    </row>
    <row r="24" spans="1:6" x14ac:dyDescent="0.2">
      <c r="A24" s="169"/>
      <c r="B24" s="225"/>
      <c r="C24" s="46"/>
      <c r="D24" s="226"/>
      <c r="E24" s="172"/>
      <c r="F24" s="172"/>
    </row>
    <row r="25" spans="1:6" x14ac:dyDescent="0.2">
      <c r="A25" s="173"/>
      <c r="B25" s="216"/>
      <c r="C25" s="175"/>
      <c r="D25" s="217"/>
      <c r="E25" s="218"/>
      <c r="F25" s="177"/>
    </row>
    <row r="26" spans="1:6" x14ac:dyDescent="0.2">
      <c r="A26" s="157">
        <f>COUNT($A$11:A25)+1</f>
        <v>4</v>
      </c>
      <c r="B26" s="281" t="s">
        <v>324</v>
      </c>
      <c r="C26" s="45"/>
      <c r="D26" s="282"/>
      <c r="E26" s="168"/>
      <c r="F26" s="283"/>
    </row>
    <row r="27" spans="1:6" ht="38.25" x14ac:dyDescent="0.2">
      <c r="A27" s="157"/>
      <c r="B27" s="39" t="s">
        <v>325</v>
      </c>
      <c r="C27" s="45"/>
      <c r="D27" s="284"/>
      <c r="E27" s="36"/>
      <c r="F27" s="36"/>
    </row>
    <row r="28" spans="1:6" x14ac:dyDescent="0.2">
      <c r="A28" s="157"/>
      <c r="B28" s="285" t="s">
        <v>326</v>
      </c>
      <c r="C28" s="45">
        <v>8</v>
      </c>
      <c r="D28" s="284" t="s">
        <v>1</v>
      </c>
      <c r="E28" s="167"/>
      <c r="F28" s="168">
        <f>C28*E28</f>
        <v>0</v>
      </c>
    </row>
    <row r="29" spans="1:6" x14ac:dyDescent="0.2">
      <c r="A29" s="169"/>
      <c r="B29" s="286"/>
      <c r="C29" s="46"/>
      <c r="D29" s="287"/>
      <c r="E29" s="172"/>
      <c r="F29" s="172"/>
    </row>
    <row r="30" spans="1:6" x14ac:dyDescent="0.2">
      <c r="A30" s="173"/>
      <c r="B30" s="279"/>
      <c r="C30" s="175"/>
      <c r="D30" s="217"/>
      <c r="E30" s="218"/>
      <c r="F30" s="280"/>
    </row>
    <row r="31" spans="1:6" x14ac:dyDescent="0.2">
      <c r="A31" s="157">
        <f>COUNT($A$11:A30)+1</f>
        <v>5</v>
      </c>
      <c r="B31" s="219" t="s">
        <v>253</v>
      </c>
      <c r="C31" s="45"/>
      <c r="D31" s="220"/>
      <c r="E31" s="221"/>
      <c r="F31" s="223"/>
    </row>
    <row r="32" spans="1:6" ht="38.25" x14ac:dyDescent="0.2">
      <c r="A32" s="157"/>
      <c r="B32" s="203" t="s">
        <v>254</v>
      </c>
      <c r="C32" s="45"/>
      <c r="D32" s="220"/>
      <c r="E32" s="221"/>
      <c r="F32" s="223"/>
    </row>
    <row r="33" spans="1:6" x14ac:dyDescent="0.2">
      <c r="A33" s="157"/>
      <c r="B33" s="224" t="s">
        <v>241</v>
      </c>
      <c r="C33" s="45">
        <v>2</v>
      </c>
      <c r="D33" s="220" t="s">
        <v>1</v>
      </c>
      <c r="E33" s="167"/>
      <c r="F33" s="168">
        <f>C33*E33</f>
        <v>0</v>
      </c>
    </row>
    <row r="34" spans="1:6" x14ac:dyDescent="0.2">
      <c r="A34" s="169"/>
      <c r="B34" s="225"/>
      <c r="C34" s="46"/>
      <c r="D34" s="226"/>
      <c r="E34" s="172"/>
      <c r="F34" s="172"/>
    </row>
    <row r="35" spans="1:6" x14ac:dyDescent="0.2">
      <c r="A35" s="173"/>
      <c r="B35" s="279"/>
      <c r="C35" s="175"/>
      <c r="D35" s="217"/>
      <c r="E35" s="218"/>
      <c r="F35" s="280"/>
    </row>
    <row r="36" spans="1:6" x14ac:dyDescent="0.2">
      <c r="A36" s="157">
        <f>COUNT($A$11:A35)+1</f>
        <v>6</v>
      </c>
      <c r="B36" s="219" t="s">
        <v>327</v>
      </c>
      <c r="C36" s="45"/>
      <c r="D36" s="220"/>
      <c r="E36" s="221"/>
      <c r="F36" s="223"/>
    </row>
    <row r="37" spans="1:6" x14ac:dyDescent="0.2">
      <c r="A37" s="157"/>
      <c r="B37" s="203" t="s">
        <v>328</v>
      </c>
      <c r="C37" s="45"/>
      <c r="D37" s="220"/>
      <c r="E37" s="221"/>
      <c r="F37" s="223"/>
    </row>
    <row r="38" spans="1:6" x14ac:dyDescent="0.2">
      <c r="A38" s="157"/>
      <c r="B38" s="224" t="s">
        <v>329</v>
      </c>
      <c r="C38" s="45">
        <v>2</v>
      </c>
      <c r="D38" s="220" t="s">
        <v>1</v>
      </c>
      <c r="E38" s="167"/>
      <c r="F38" s="168">
        <f>C38*E38</f>
        <v>0</v>
      </c>
    </row>
    <row r="39" spans="1:6" x14ac:dyDescent="0.2">
      <c r="A39" s="169"/>
      <c r="B39" s="225"/>
      <c r="C39" s="46"/>
      <c r="D39" s="226"/>
      <c r="E39" s="172"/>
      <c r="F39" s="172"/>
    </row>
    <row r="40" spans="1:6" x14ac:dyDescent="0.2">
      <c r="A40" s="173"/>
      <c r="B40" s="279" t="s">
        <v>330</v>
      </c>
      <c r="C40" s="175"/>
      <c r="D40" s="217"/>
      <c r="E40" s="218"/>
      <c r="F40" s="280"/>
    </row>
    <row r="41" spans="1:6" x14ac:dyDescent="0.2">
      <c r="A41" s="157">
        <f>COUNT($A$11:A40)+1</f>
        <v>7</v>
      </c>
      <c r="B41" s="219" t="s">
        <v>331</v>
      </c>
      <c r="C41" s="45"/>
      <c r="D41" s="220"/>
      <c r="E41" s="221"/>
      <c r="F41" s="223"/>
    </row>
    <row r="42" spans="1:6" x14ac:dyDescent="0.2">
      <c r="A42" s="157"/>
      <c r="B42" s="203" t="s">
        <v>248</v>
      </c>
      <c r="C42" s="45"/>
      <c r="D42" s="220"/>
      <c r="E42" s="221"/>
      <c r="F42" s="223"/>
    </row>
    <row r="43" spans="1:6" x14ac:dyDescent="0.2">
      <c r="A43" s="157"/>
      <c r="B43" s="224" t="s">
        <v>323</v>
      </c>
      <c r="C43" s="45">
        <v>2</v>
      </c>
      <c r="D43" s="220" t="s">
        <v>1</v>
      </c>
      <c r="E43" s="167"/>
      <c r="F43" s="168">
        <f>C43*E43</f>
        <v>0</v>
      </c>
    </row>
    <row r="44" spans="1:6" x14ac:dyDescent="0.2">
      <c r="A44" s="169"/>
      <c r="B44" s="225"/>
      <c r="C44" s="46"/>
      <c r="D44" s="226"/>
      <c r="E44" s="172"/>
      <c r="F44" s="172"/>
    </row>
    <row r="45" spans="1:6" x14ac:dyDescent="0.2">
      <c r="A45" s="173"/>
      <c r="B45" s="279" t="s">
        <v>330</v>
      </c>
      <c r="C45" s="175"/>
      <c r="D45" s="217"/>
      <c r="E45" s="218"/>
      <c r="F45" s="280"/>
    </row>
    <row r="46" spans="1:6" x14ac:dyDescent="0.2">
      <c r="A46" s="157">
        <f>COUNT($A$11:A45)+1</f>
        <v>8</v>
      </c>
      <c r="B46" s="219" t="s">
        <v>250</v>
      </c>
      <c r="C46" s="45"/>
      <c r="D46" s="220"/>
      <c r="E46" s="221"/>
      <c r="F46" s="223"/>
    </row>
    <row r="47" spans="1:6" ht="25.5" x14ac:dyDescent="0.2">
      <c r="A47" s="157"/>
      <c r="B47" s="203" t="s">
        <v>251</v>
      </c>
      <c r="C47" s="45"/>
      <c r="D47" s="220"/>
      <c r="E47" s="221"/>
      <c r="F47" s="223"/>
    </row>
    <row r="48" spans="1:6" x14ac:dyDescent="0.2">
      <c r="A48" s="157"/>
      <c r="B48" s="224" t="s">
        <v>332</v>
      </c>
      <c r="C48" s="45">
        <v>20</v>
      </c>
      <c r="D48" s="220" t="s">
        <v>1</v>
      </c>
      <c r="E48" s="167"/>
      <c r="F48" s="168">
        <f>C48*E48</f>
        <v>0</v>
      </c>
    </row>
    <row r="49" spans="1:9" x14ac:dyDescent="0.2">
      <c r="A49" s="169"/>
      <c r="B49" s="225"/>
      <c r="C49" s="46"/>
      <c r="D49" s="226"/>
      <c r="E49" s="172"/>
      <c r="F49" s="172"/>
    </row>
    <row r="50" spans="1:9" x14ac:dyDescent="0.2">
      <c r="A50" s="173"/>
      <c r="B50" s="216"/>
      <c r="C50" s="175"/>
      <c r="D50" s="217"/>
      <c r="E50" s="218"/>
      <c r="F50" s="177"/>
    </row>
    <row r="51" spans="1:9" x14ac:dyDescent="0.2">
      <c r="A51" s="157">
        <f>COUNT($A$11:A50)+1</f>
        <v>9</v>
      </c>
      <c r="B51" s="219" t="s">
        <v>279</v>
      </c>
      <c r="C51" s="45"/>
      <c r="D51" s="220"/>
      <c r="E51" s="221"/>
      <c r="F51" s="168"/>
    </row>
    <row r="52" spans="1:9" x14ac:dyDescent="0.2">
      <c r="A52" s="157"/>
      <c r="B52" s="203" t="s">
        <v>280</v>
      </c>
      <c r="C52" s="45"/>
      <c r="D52" s="220"/>
      <c r="E52" s="221"/>
      <c r="F52" s="223"/>
    </row>
    <row r="53" spans="1:9" x14ac:dyDescent="0.2">
      <c r="A53" s="157"/>
      <c r="B53" s="224" t="s">
        <v>333</v>
      </c>
      <c r="C53" s="45">
        <v>2</v>
      </c>
      <c r="D53" s="220" t="s">
        <v>1</v>
      </c>
      <c r="E53" s="167"/>
      <c r="F53" s="168">
        <f>C53*E53</f>
        <v>0</v>
      </c>
    </row>
    <row r="54" spans="1:9" x14ac:dyDescent="0.2">
      <c r="A54" s="169"/>
      <c r="B54" s="225"/>
      <c r="C54" s="46"/>
      <c r="D54" s="226"/>
      <c r="E54" s="172"/>
      <c r="F54" s="172"/>
    </row>
    <row r="55" spans="1:9" x14ac:dyDescent="0.2">
      <c r="A55" s="216"/>
      <c r="B55" s="216"/>
      <c r="C55" s="175"/>
      <c r="D55" s="217"/>
      <c r="E55" s="218"/>
      <c r="F55" s="177"/>
    </row>
    <row r="56" spans="1:9" x14ac:dyDescent="0.2">
      <c r="A56" s="178">
        <f>COUNT($A$7:A55)+1</f>
        <v>10</v>
      </c>
      <c r="B56" s="145" t="s">
        <v>292</v>
      </c>
      <c r="D56" s="149"/>
      <c r="E56" s="227"/>
      <c r="F56" s="227"/>
      <c r="I56" s="214"/>
    </row>
    <row r="57" spans="1:9" ht="38.25" x14ac:dyDescent="0.2">
      <c r="A57" s="228"/>
      <c r="B57" s="229" t="s">
        <v>293</v>
      </c>
      <c r="D57" s="149"/>
      <c r="E57" s="227"/>
      <c r="F57" s="227"/>
      <c r="I57" s="214"/>
    </row>
    <row r="58" spans="1:9" ht="14.25" x14ac:dyDescent="0.2">
      <c r="A58" s="228"/>
      <c r="B58" s="230" t="s">
        <v>294</v>
      </c>
      <c r="C58" s="45">
        <v>20</v>
      </c>
      <c r="D58" s="149" t="s">
        <v>9</v>
      </c>
      <c r="E58" s="167"/>
      <c r="F58" s="227">
        <f t="shared" ref="F58" si="1">C58*E58</f>
        <v>0</v>
      </c>
      <c r="I58" s="214"/>
    </row>
    <row r="59" spans="1:9" x14ac:dyDescent="0.2">
      <c r="A59" s="169"/>
      <c r="B59" s="225"/>
      <c r="C59" s="46"/>
      <c r="D59" s="226"/>
      <c r="E59" s="172"/>
      <c r="F59" s="172"/>
    </row>
    <row r="60" spans="1:9" x14ac:dyDescent="0.2">
      <c r="A60" s="216"/>
      <c r="B60" s="216"/>
      <c r="C60" s="175"/>
      <c r="D60" s="217"/>
      <c r="E60" s="218"/>
      <c r="F60" s="177"/>
    </row>
    <row r="61" spans="1:9" x14ac:dyDescent="0.2">
      <c r="A61" s="178">
        <f>COUNT($A$7:A60)+1</f>
        <v>11</v>
      </c>
      <c r="B61" s="145" t="s">
        <v>295</v>
      </c>
      <c r="D61" s="149"/>
      <c r="E61" s="227"/>
      <c r="F61" s="227"/>
      <c r="I61" s="214"/>
    </row>
    <row r="62" spans="1:9" ht="25.5" x14ac:dyDescent="0.2">
      <c r="A62" s="228"/>
      <c r="B62" s="229" t="s">
        <v>296</v>
      </c>
      <c r="D62" s="149"/>
      <c r="E62" s="227"/>
      <c r="F62" s="227"/>
      <c r="I62" s="214"/>
    </row>
    <row r="63" spans="1:9" x14ac:dyDescent="0.2">
      <c r="A63" s="228"/>
      <c r="B63" s="230" t="s">
        <v>297</v>
      </c>
      <c r="C63" s="45">
        <v>20</v>
      </c>
      <c r="D63" s="149" t="s">
        <v>1</v>
      </c>
      <c r="E63" s="167"/>
      <c r="F63" s="227">
        <f t="shared" ref="F63" si="2">C63*E63</f>
        <v>0</v>
      </c>
      <c r="I63" s="214"/>
    </row>
    <row r="64" spans="1:9" x14ac:dyDescent="0.2">
      <c r="A64" s="169"/>
      <c r="B64" s="225"/>
      <c r="C64" s="46"/>
      <c r="D64" s="226"/>
      <c r="E64" s="172"/>
      <c r="F64" s="172"/>
    </row>
    <row r="65" spans="1:9" x14ac:dyDescent="0.2">
      <c r="A65" s="157"/>
      <c r="B65" s="224"/>
      <c r="C65" s="45"/>
      <c r="D65" s="220"/>
      <c r="E65" s="168"/>
      <c r="F65" s="168"/>
    </row>
    <row r="66" spans="1:9" x14ac:dyDescent="0.2">
      <c r="A66" s="178">
        <f>COUNT($A$7:A65)+1</f>
        <v>12</v>
      </c>
      <c r="B66" s="145" t="s">
        <v>298</v>
      </c>
      <c r="D66" s="149"/>
      <c r="E66" s="227"/>
      <c r="F66" s="227"/>
      <c r="I66" s="214"/>
    </row>
    <row r="67" spans="1:9" ht="38.25" x14ac:dyDescent="0.2">
      <c r="A67" s="228"/>
      <c r="B67" s="229" t="s">
        <v>299</v>
      </c>
      <c r="D67" s="149"/>
      <c r="E67" s="227"/>
      <c r="F67" s="227"/>
      <c r="I67" s="214"/>
    </row>
    <row r="68" spans="1:9" x14ac:dyDescent="0.2">
      <c r="A68" s="228"/>
      <c r="B68" s="230" t="s">
        <v>300</v>
      </c>
      <c r="C68" s="45">
        <v>6</v>
      </c>
      <c r="D68" s="149" t="s">
        <v>1</v>
      </c>
      <c r="E68" s="167"/>
      <c r="F68" s="227">
        <f>C68*E68</f>
        <v>0</v>
      </c>
      <c r="I68" s="214"/>
    </row>
    <row r="69" spans="1:9" x14ac:dyDescent="0.2">
      <c r="A69" s="169"/>
      <c r="B69" s="225"/>
      <c r="C69" s="46"/>
      <c r="D69" s="226"/>
      <c r="E69" s="172"/>
      <c r="F69" s="172"/>
    </row>
    <row r="70" spans="1:9" x14ac:dyDescent="0.2">
      <c r="A70" s="157"/>
      <c r="B70" s="224"/>
      <c r="C70" s="45"/>
      <c r="D70" s="220"/>
      <c r="E70" s="168"/>
      <c r="F70" s="168"/>
    </row>
    <row r="71" spans="1:9" x14ac:dyDescent="0.2">
      <c r="A71" s="178">
        <f>COUNT($A$7:A70)+1</f>
        <v>13</v>
      </c>
      <c r="B71" s="145" t="s">
        <v>334</v>
      </c>
      <c r="D71" s="149"/>
      <c r="E71" s="227"/>
      <c r="F71" s="227"/>
      <c r="I71" s="214"/>
    </row>
    <row r="72" spans="1:9" x14ac:dyDescent="0.2">
      <c r="A72" s="228"/>
      <c r="B72" s="229" t="s">
        <v>335</v>
      </c>
      <c r="D72" s="149"/>
      <c r="E72" s="227"/>
      <c r="F72" s="227"/>
      <c r="I72" s="214"/>
    </row>
    <row r="73" spans="1:9" x14ac:dyDescent="0.2">
      <c r="A73" s="228"/>
      <c r="B73" s="230" t="s">
        <v>336</v>
      </c>
      <c r="C73" s="45">
        <v>2</v>
      </c>
      <c r="D73" s="149" t="s">
        <v>1</v>
      </c>
      <c r="E73" s="167"/>
      <c r="F73" s="227">
        <f>C73*E73</f>
        <v>0</v>
      </c>
      <c r="I73" s="214"/>
    </row>
    <row r="74" spans="1:9" x14ac:dyDescent="0.2">
      <c r="A74" s="169"/>
      <c r="B74" s="225"/>
      <c r="C74" s="46"/>
      <c r="D74" s="226"/>
      <c r="E74" s="172"/>
      <c r="F74" s="172"/>
    </row>
    <row r="75" spans="1:9" x14ac:dyDescent="0.2">
      <c r="A75" s="173"/>
      <c r="B75" s="216"/>
      <c r="C75" s="175"/>
      <c r="D75" s="217"/>
      <c r="E75" s="218"/>
      <c r="F75" s="177"/>
    </row>
    <row r="76" spans="1:9" x14ac:dyDescent="0.2">
      <c r="A76" s="157">
        <f>COUNT($A$11:A75)+1</f>
        <v>14</v>
      </c>
      <c r="B76" s="219" t="s">
        <v>289</v>
      </c>
      <c r="C76" s="45"/>
      <c r="D76" s="220"/>
      <c r="E76" s="221"/>
      <c r="F76" s="168"/>
    </row>
    <row r="77" spans="1:9" ht="76.5" x14ac:dyDescent="0.2">
      <c r="A77" s="157"/>
      <c r="B77" s="222" t="s">
        <v>290</v>
      </c>
      <c r="C77" s="45"/>
      <c r="D77" s="220"/>
      <c r="E77" s="221"/>
      <c r="F77" s="223"/>
    </row>
    <row r="78" spans="1:9" x14ac:dyDescent="0.2">
      <c r="A78" s="157"/>
      <c r="B78" s="224" t="s">
        <v>337</v>
      </c>
      <c r="C78" s="45">
        <v>2</v>
      </c>
      <c r="D78" s="220" t="s">
        <v>1</v>
      </c>
      <c r="E78" s="167"/>
      <c r="F78" s="168">
        <f>C78*E78</f>
        <v>0</v>
      </c>
    </row>
    <row r="79" spans="1:9" x14ac:dyDescent="0.2">
      <c r="A79" s="169"/>
      <c r="B79" s="225"/>
      <c r="C79" s="46"/>
      <c r="D79" s="226"/>
      <c r="E79" s="172"/>
      <c r="F79" s="172"/>
    </row>
    <row r="80" spans="1:9" x14ac:dyDescent="0.2">
      <c r="A80" s="173"/>
      <c r="B80" s="216"/>
      <c r="C80" s="175"/>
      <c r="D80" s="217"/>
      <c r="E80" s="218"/>
      <c r="F80" s="177"/>
    </row>
    <row r="81" spans="1:6" x14ac:dyDescent="0.2">
      <c r="A81" s="157">
        <f>COUNT($A$11:A80)+1</f>
        <v>15</v>
      </c>
      <c r="B81" s="219" t="s">
        <v>338</v>
      </c>
      <c r="C81" s="45"/>
      <c r="D81" s="220"/>
      <c r="E81" s="221"/>
      <c r="F81" s="168"/>
    </row>
    <row r="82" spans="1:6" ht="153" x14ac:dyDescent="0.2">
      <c r="A82" s="157"/>
      <c r="B82" s="222" t="s">
        <v>339</v>
      </c>
      <c r="C82" s="45"/>
      <c r="D82" s="220"/>
      <c r="E82" s="288"/>
      <c r="F82" s="288"/>
    </row>
    <row r="83" spans="1:6" x14ac:dyDescent="0.2">
      <c r="A83" s="157"/>
      <c r="B83" s="224" t="s">
        <v>340</v>
      </c>
      <c r="C83" s="45">
        <v>6</v>
      </c>
      <c r="D83" s="220" t="s">
        <v>1</v>
      </c>
      <c r="E83" s="167"/>
      <c r="F83" s="168">
        <f>C83*E83</f>
        <v>0</v>
      </c>
    </row>
    <row r="84" spans="1:6" x14ac:dyDescent="0.2">
      <c r="A84" s="169"/>
      <c r="B84" s="225"/>
      <c r="C84" s="46"/>
      <c r="D84" s="226"/>
      <c r="E84" s="172"/>
      <c r="F84" s="172"/>
    </row>
    <row r="85" spans="1:6" x14ac:dyDescent="0.2">
      <c r="A85" s="173"/>
      <c r="B85" s="289"/>
      <c r="C85" s="175"/>
      <c r="D85" s="290"/>
      <c r="E85" s="198"/>
      <c r="F85" s="198"/>
    </row>
    <row r="86" spans="1:6" x14ac:dyDescent="0.2">
      <c r="A86" s="157">
        <f>COUNT($A$11:A85)+1</f>
        <v>16</v>
      </c>
      <c r="B86" s="291" t="s">
        <v>255</v>
      </c>
      <c r="C86" s="45"/>
      <c r="D86" s="284"/>
      <c r="E86" s="36"/>
      <c r="F86" s="36"/>
    </row>
    <row r="87" spans="1:6" ht="25.5" x14ac:dyDescent="0.2">
      <c r="A87" s="157"/>
      <c r="B87" s="222" t="s">
        <v>256</v>
      </c>
      <c r="C87" s="45"/>
      <c r="D87" s="220"/>
      <c r="E87" s="221"/>
      <c r="F87" s="223"/>
    </row>
    <row r="88" spans="1:6" x14ac:dyDescent="0.2">
      <c r="A88" s="157"/>
      <c r="B88" s="224" t="s">
        <v>257</v>
      </c>
      <c r="C88" s="45">
        <v>2</v>
      </c>
      <c r="D88" s="220" t="s">
        <v>1</v>
      </c>
      <c r="E88" s="167"/>
      <c r="F88" s="168">
        <f>C88*E88</f>
        <v>0</v>
      </c>
    </row>
    <row r="89" spans="1:6" x14ac:dyDescent="0.2">
      <c r="A89" s="169"/>
      <c r="B89" s="225"/>
      <c r="C89" s="46"/>
      <c r="D89" s="226"/>
      <c r="E89" s="172"/>
      <c r="F89" s="172"/>
    </row>
    <row r="90" spans="1:6" x14ac:dyDescent="0.2">
      <c r="A90" s="157"/>
      <c r="B90" s="224"/>
      <c r="C90" s="45"/>
      <c r="D90" s="220"/>
      <c r="E90" s="168"/>
      <c r="F90" s="168"/>
    </row>
    <row r="91" spans="1:6" x14ac:dyDescent="0.2">
      <c r="A91" s="157">
        <f>COUNT($A$11:A90)+1</f>
        <v>17</v>
      </c>
      <c r="B91" s="145" t="s">
        <v>341</v>
      </c>
      <c r="C91" s="18"/>
      <c r="D91" s="18"/>
      <c r="E91" s="292"/>
      <c r="F91" s="293"/>
    </row>
    <row r="92" spans="1:6" x14ac:dyDescent="0.2">
      <c r="A92" s="228"/>
      <c r="B92" s="149" t="s">
        <v>342</v>
      </c>
      <c r="C92" s="18"/>
      <c r="D92" s="18"/>
      <c r="E92" s="294"/>
      <c r="F92" s="295"/>
    </row>
    <row r="93" spans="1:6" x14ac:dyDescent="0.2">
      <c r="A93" s="228"/>
      <c r="B93" s="149" t="s">
        <v>343</v>
      </c>
      <c r="C93" s="18"/>
      <c r="D93" s="18"/>
      <c r="E93" s="294"/>
      <c r="F93" s="295"/>
    </row>
    <row r="94" spans="1:6" x14ac:dyDescent="0.2">
      <c r="A94" s="228"/>
      <c r="B94" s="149" t="s">
        <v>344</v>
      </c>
      <c r="C94" s="213">
        <v>35</v>
      </c>
      <c r="D94" s="18" t="s">
        <v>133</v>
      </c>
      <c r="E94" s="296"/>
      <c r="F94" s="295">
        <f>C94*E94</f>
        <v>0</v>
      </c>
    </row>
    <row r="95" spans="1:6" x14ac:dyDescent="0.2">
      <c r="A95" s="228"/>
      <c r="B95" s="149" t="s">
        <v>345</v>
      </c>
      <c r="C95" s="213">
        <v>45</v>
      </c>
      <c r="D95" s="18" t="s">
        <v>133</v>
      </c>
      <c r="E95" s="296"/>
      <c r="F95" s="295">
        <f>C95*E95</f>
        <v>0</v>
      </c>
    </row>
    <row r="96" spans="1:6" x14ac:dyDescent="0.2">
      <c r="A96" s="228"/>
      <c r="B96" s="149" t="s">
        <v>346</v>
      </c>
      <c r="C96" s="18"/>
      <c r="D96" s="18"/>
      <c r="E96" s="292"/>
      <c r="F96" s="293"/>
    </row>
    <row r="97" spans="1:9" x14ac:dyDescent="0.2">
      <c r="A97" s="228"/>
      <c r="B97" s="149" t="s">
        <v>347</v>
      </c>
      <c r="C97" s="18"/>
      <c r="D97" s="18"/>
      <c r="E97" s="292"/>
      <c r="F97" s="293"/>
    </row>
    <row r="98" spans="1:9" x14ac:dyDescent="0.2">
      <c r="A98" s="169"/>
      <c r="B98" s="225"/>
      <c r="C98" s="46"/>
      <c r="D98" s="226"/>
      <c r="E98" s="172"/>
      <c r="F98" s="172"/>
    </row>
    <row r="99" spans="1:9" x14ac:dyDescent="0.2">
      <c r="A99" s="157"/>
      <c r="B99" s="224"/>
      <c r="C99" s="45"/>
      <c r="D99" s="220"/>
      <c r="E99" s="168"/>
      <c r="F99" s="168"/>
    </row>
    <row r="100" spans="1:9" x14ac:dyDescent="0.2">
      <c r="A100" s="157">
        <f>COUNT($A$11:A99)+1</f>
        <v>18</v>
      </c>
      <c r="B100" s="145" t="s">
        <v>301</v>
      </c>
      <c r="D100" s="231"/>
      <c r="E100" s="232"/>
      <c r="F100" s="232"/>
      <c r="I100" s="214"/>
    </row>
    <row r="101" spans="1:9" ht="25.5" x14ac:dyDescent="0.2">
      <c r="A101" s="233"/>
      <c r="B101" s="229" t="s">
        <v>302</v>
      </c>
      <c r="D101" s="231"/>
      <c r="E101" s="232"/>
      <c r="F101" s="232"/>
      <c r="I101" s="214"/>
    </row>
    <row r="102" spans="1:9" ht="14.25" x14ac:dyDescent="0.2">
      <c r="A102" s="233"/>
      <c r="B102" s="234"/>
      <c r="C102" s="45">
        <v>5</v>
      </c>
      <c r="D102" s="231" t="s">
        <v>14</v>
      </c>
      <c r="E102" s="167"/>
      <c r="F102" s="227">
        <f>C102*E102</f>
        <v>0</v>
      </c>
      <c r="I102" s="214"/>
    </row>
    <row r="103" spans="1:9" x14ac:dyDescent="0.2">
      <c r="A103" s="173"/>
      <c r="B103" s="279"/>
      <c r="C103" s="175"/>
      <c r="D103" s="217"/>
      <c r="E103" s="218"/>
      <c r="F103" s="177"/>
    </row>
    <row r="104" spans="1:9" x14ac:dyDescent="0.2">
      <c r="A104" s="157">
        <f>COUNT($A$11:A103)+1</f>
        <v>19</v>
      </c>
      <c r="B104" s="219" t="s">
        <v>348</v>
      </c>
      <c r="C104" s="45"/>
      <c r="D104" s="220"/>
      <c r="E104" s="221"/>
      <c r="F104" s="168"/>
    </row>
    <row r="105" spans="1:9" ht="38.25" x14ac:dyDescent="0.2">
      <c r="A105" s="157"/>
      <c r="B105" s="58" t="s">
        <v>349</v>
      </c>
      <c r="C105" s="45"/>
      <c r="D105" s="284"/>
      <c r="E105" s="297"/>
      <c r="F105" s="297"/>
    </row>
    <row r="106" spans="1:9" x14ac:dyDescent="0.2">
      <c r="A106" s="157"/>
      <c r="B106" s="298"/>
      <c r="C106" s="45">
        <v>6</v>
      </c>
      <c r="D106" s="284" t="s">
        <v>1</v>
      </c>
      <c r="E106" s="167"/>
      <c r="F106" s="36">
        <f>C106*E106</f>
        <v>0</v>
      </c>
    </row>
    <row r="107" spans="1:9" x14ac:dyDescent="0.2">
      <c r="A107" s="169"/>
      <c r="B107" s="299"/>
      <c r="C107" s="46"/>
      <c r="D107" s="287"/>
      <c r="E107" s="172"/>
      <c r="F107" s="48"/>
    </row>
    <row r="108" spans="1:9" x14ac:dyDescent="0.2">
      <c r="A108" s="157"/>
      <c r="B108" s="185"/>
      <c r="C108" s="162"/>
      <c r="D108" s="163"/>
      <c r="E108" s="168"/>
      <c r="F108" s="168"/>
    </row>
    <row r="109" spans="1:9" x14ac:dyDescent="0.2">
      <c r="A109" s="157">
        <f>COUNT($A$11:A108)+1</f>
        <v>20</v>
      </c>
      <c r="B109" s="235" t="s">
        <v>303</v>
      </c>
      <c r="C109" s="149"/>
      <c r="D109" s="149"/>
    </row>
    <row r="110" spans="1:9" ht="38.25" x14ac:dyDescent="0.2">
      <c r="A110" s="233"/>
      <c r="B110" s="236" t="s">
        <v>304</v>
      </c>
      <c r="C110" s="149"/>
      <c r="D110" s="149"/>
    </row>
    <row r="111" spans="1:9" ht="14.25" x14ac:dyDescent="0.2">
      <c r="A111" s="233"/>
      <c r="B111" s="237"/>
      <c r="C111" s="45">
        <v>124</v>
      </c>
      <c r="D111" s="238" t="s">
        <v>9</v>
      </c>
      <c r="E111" s="167"/>
      <c r="F111" s="227">
        <f>C111*E111</f>
        <v>0</v>
      </c>
    </row>
    <row r="112" spans="1:9" x14ac:dyDescent="0.2">
      <c r="A112" s="169"/>
      <c r="B112" s="186"/>
      <c r="C112" s="202"/>
      <c r="D112" s="180"/>
      <c r="E112" s="172"/>
      <c r="F112" s="172"/>
    </row>
    <row r="113" spans="1:9" x14ac:dyDescent="0.2">
      <c r="A113" s="157"/>
      <c r="B113" s="185"/>
      <c r="C113" s="162"/>
      <c r="D113" s="163"/>
      <c r="E113" s="168"/>
      <c r="F113" s="168"/>
    </row>
    <row r="114" spans="1:9" x14ac:dyDescent="0.2">
      <c r="A114" s="157">
        <f>COUNT($A$11:A113)+1</f>
        <v>21</v>
      </c>
      <c r="B114" s="145" t="s">
        <v>305</v>
      </c>
      <c r="D114" s="231"/>
      <c r="E114" s="232"/>
      <c r="F114" s="227"/>
      <c r="I114" s="214"/>
    </row>
    <row r="115" spans="1:9" ht="25.5" x14ac:dyDescent="0.2">
      <c r="A115" s="233"/>
      <c r="B115" s="229" t="s">
        <v>306</v>
      </c>
      <c r="D115" s="231"/>
      <c r="E115" s="232"/>
      <c r="F115" s="227"/>
      <c r="I115" s="214"/>
    </row>
    <row r="116" spans="1:9" x14ac:dyDescent="0.2">
      <c r="A116" s="233"/>
      <c r="B116" s="234"/>
      <c r="C116" s="45">
        <v>8</v>
      </c>
      <c r="D116" s="231" t="s">
        <v>307</v>
      </c>
      <c r="E116" s="167"/>
      <c r="F116" s="227">
        <f>C116*E116</f>
        <v>0</v>
      </c>
      <c r="I116" s="214"/>
    </row>
    <row r="117" spans="1:9" x14ac:dyDescent="0.2">
      <c r="A117" s="169"/>
      <c r="B117" s="186"/>
      <c r="C117" s="202"/>
      <c r="D117" s="180"/>
      <c r="E117" s="172"/>
      <c r="F117" s="172"/>
    </row>
    <row r="118" spans="1:9" x14ac:dyDescent="0.2">
      <c r="A118" s="173"/>
      <c r="B118" s="279"/>
      <c r="C118" s="200"/>
      <c r="D118" s="217"/>
      <c r="E118" s="280"/>
      <c r="F118" s="280"/>
    </row>
    <row r="119" spans="1:9" x14ac:dyDescent="0.2">
      <c r="A119" s="157">
        <f>COUNT($A$11:A118)+1</f>
        <v>22</v>
      </c>
      <c r="B119" s="219" t="s">
        <v>350</v>
      </c>
      <c r="C119" s="162"/>
      <c r="D119" s="220"/>
      <c r="E119" s="223"/>
      <c r="F119" s="223"/>
    </row>
    <row r="120" spans="1:9" ht="25.5" x14ac:dyDescent="0.2">
      <c r="A120" s="157"/>
      <c r="B120" s="222" t="s">
        <v>351</v>
      </c>
      <c r="C120" s="162"/>
      <c r="D120" s="220"/>
      <c r="E120" s="223"/>
      <c r="F120" s="223"/>
    </row>
    <row r="121" spans="1:9" x14ac:dyDescent="0.2">
      <c r="A121" s="157"/>
      <c r="B121" s="300"/>
      <c r="C121" s="301"/>
      <c r="D121" s="302">
        <v>0.03</v>
      </c>
      <c r="E121" s="223"/>
      <c r="F121" s="168">
        <f>D121*(SUM(F13:F117))</f>
        <v>0</v>
      </c>
    </row>
    <row r="122" spans="1:9" x14ac:dyDescent="0.2">
      <c r="A122" s="169"/>
      <c r="B122" s="303"/>
      <c r="C122" s="304"/>
      <c r="D122" s="305"/>
      <c r="E122" s="306"/>
      <c r="F122" s="172"/>
    </row>
    <row r="123" spans="1:9" x14ac:dyDescent="0.2">
      <c r="A123" s="173"/>
      <c r="B123" s="279"/>
      <c r="C123" s="200"/>
      <c r="D123" s="217"/>
      <c r="E123" s="280"/>
      <c r="F123" s="280"/>
    </row>
    <row r="124" spans="1:9" x14ac:dyDescent="0.2">
      <c r="A124" s="178">
        <f>COUNT($A$11:A123)+1</f>
        <v>23</v>
      </c>
      <c r="B124" s="219" t="s">
        <v>16</v>
      </c>
      <c r="C124" s="162"/>
      <c r="D124" s="220"/>
      <c r="E124" s="223"/>
      <c r="F124" s="223"/>
    </row>
    <row r="125" spans="1:9" ht="38.25" x14ac:dyDescent="0.2">
      <c r="A125" s="157"/>
      <c r="B125" s="222" t="s">
        <v>269</v>
      </c>
      <c r="C125" s="162"/>
      <c r="D125" s="220"/>
      <c r="E125" s="223"/>
      <c r="F125" s="168"/>
    </row>
    <row r="126" spans="1:9" x14ac:dyDescent="0.2">
      <c r="A126" s="204"/>
      <c r="B126" s="300"/>
      <c r="C126" s="301"/>
      <c r="D126" s="302">
        <v>0.1</v>
      </c>
      <c r="E126" s="223"/>
      <c r="F126" s="168">
        <f>D126*(SUM(F13:F117))</f>
        <v>0</v>
      </c>
    </row>
    <row r="127" spans="1:9" x14ac:dyDescent="0.2">
      <c r="A127" s="205"/>
      <c r="B127" s="303"/>
      <c r="C127" s="202"/>
      <c r="D127" s="226"/>
      <c r="E127" s="306"/>
      <c r="F127" s="306"/>
    </row>
  </sheetData>
  <sheetProtection algorithmName="SHA-512" hashValue="Z5JUKJdP6FM2B7PVT2Qywt9xcRQzuBdeL0zNaR0gZbh+UJXGa0OAinudRk/c0u82D1SenyxldqKKWVsa+eFWBA==" saltValue="m2rgfvqofSrmaGn+EXanWQ==" spinCount="100000" sheet="1" formatCells="0" formatColumns="0" formatRows="0"/>
  <pageMargins left="0.78740157480314965" right="0.27559055118110237" top="0.86614173228346458" bottom="0.74803149606299213" header="0.31496062992125984" footer="0.31496062992125984"/>
  <pageSetup paperSize="9" orientation="portrait" r:id="rId1"/>
  <headerFooter alignWithMargins="0">
    <oddHeader>&amp;L&amp;"Arial,Navadno"&amp;8                    ENERGETIKA LJUBLJANA d.o.o.
                    ODDELEK PROJEKTIVA
                    št. projekta: 35/C-1110,1102, 1101, 1103, P626</oddHeader>
    <oddFooter>&amp;LJPE-SIR-332/19&amp;C&amp;"Arial,Navadno"&amp;P / &amp;N</oddFooter>
  </headerFooter>
  <rowBreaks count="2" manualBreakCount="2">
    <brk id="79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19</vt:i4>
      </vt:variant>
      <vt:variant>
        <vt:lpstr>Imenovani obsegi</vt:lpstr>
      </vt:variant>
      <vt:variant>
        <vt:i4>19</vt:i4>
      </vt:variant>
    </vt:vector>
  </HeadingPairs>
  <TitlesOfParts>
    <vt:vector size="38" baseType="lpstr">
      <vt:lpstr>REKAPITULACIJA</vt:lpstr>
      <vt:lpstr>Rekapitulacija_PO SD</vt:lpstr>
      <vt:lpstr>N-14020_SD</vt:lpstr>
      <vt:lpstr>N-14000_SD</vt:lpstr>
      <vt:lpstr>N-14120_SD</vt:lpstr>
      <vt:lpstr>P-565_SD</vt:lpstr>
      <vt:lpstr>P-2369_SD</vt:lpstr>
      <vt:lpstr>P-2373_SD</vt:lpstr>
      <vt:lpstr>PRIKLJUCKI-TIP-I_SD</vt:lpstr>
      <vt:lpstr>Rekapitulacija_VO_SD</vt:lpstr>
      <vt:lpstr>T1102_DN200</vt:lpstr>
      <vt:lpstr>JA 500</vt:lpstr>
      <vt:lpstr>P1626_DN65</vt:lpstr>
      <vt:lpstr>P716_DN65</vt:lpstr>
      <vt:lpstr>Rekapitulacija_VO_SD Strossm.</vt:lpstr>
      <vt:lpstr>T1103_VO_SD</vt:lpstr>
      <vt:lpstr>T-1112_DN50</vt:lpstr>
      <vt:lpstr>P129_VO_SD</vt:lpstr>
      <vt:lpstr>P1495_DN50</vt:lpstr>
      <vt:lpstr>P129_VO_SD!Področje_tiskanja</vt:lpstr>
      <vt:lpstr>'P-2369_SD'!Področje_tiskanja</vt:lpstr>
      <vt:lpstr>'P-2373_SD'!Področje_tiskanja</vt:lpstr>
      <vt:lpstr>'P-565_SD'!Področje_tiskanja</vt:lpstr>
      <vt:lpstr>REKAPITULACIJA!Področje_tiskanja</vt:lpstr>
      <vt:lpstr>'Rekapitulacija_PO SD'!Področje_tiskanja</vt:lpstr>
      <vt:lpstr>Rekapitulacija_VO_SD!Področje_tiskanja</vt:lpstr>
      <vt:lpstr>'Rekapitulacija_VO_SD Strossm.'!Področje_tiskanja</vt:lpstr>
      <vt:lpstr>T1102_DN200!Področje_tiskanja</vt:lpstr>
      <vt:lpstr>T1103_VO_SD!Področje_tiskanja</vt:lpstr>
      <vt:lpstr>'N-14020_SD'!Tiskanje_naslovov</vt:lpstr>
      <vt:lpstr>'N-14120_SD'!Tiskanje_naslovov</vt:lpstr>
      <vt:lpstr>P129_VO_SD!Tiskanje_naslovov</vt:lpstr>
      <vt:lpstr>'P-2369_SD'!Tiskanje_naslovov</vt:lpstr>
      <vt:lpstr>'P-2373_SD'!Tiskanje_naslovov</vt:lpstr>
      <vt:lpstr>'P-565_SD'!Tiskanje_naslovov</vt:lpstr>
      <vt:lpstr>'PRIKLJUCKI-TIP-I_SD'!Tiskanje_naslovov</vt:lpstr>
      <vt:lpstr>T1102_DN200!Tiskanje_naslovov</vt:lpstr>
      <vt:lpstr>T1103_VO_SD!Tiskanje_naslovov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creator>test;sk</dc:creator>
  <dc:description>izdelan: 31/08-2005</dc:description>
  <cp:lastModifiedBy>test</cp:lastModifiedBy>
  <cp:lastPrinted>2019-07-30T12:20:03Z</cp:lastPrinted>
  <dcterms:created xsi:type="dcterms:W3CDTF">1999-05-03T05:58:28Z</dcterms:created>
  <dcterms:modified xsi:type="dcterms:W3CDTF">2019-10-03T13:24:53Z</dcterms:modified>
</cp:coreProperties>
</file>