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a_delovni_zvezek" defaultThemeVersion="124226"/>
  <bookViews>
    <workbookView xWindow="-15" yWindow="45" windowWidth="14400" windowHeight="14550" tabRatio="956" activeTab="6"/>
  </bookViews>
  <sheets>
    <sheet name="Rekapitulacija" sheetId="32" r:id="rId1"/>
    <sheet name="S-3057_GD" sheetId="1" r:id="rId2"/>
    <sheet name="S-3015_GD" sheetId="42" r:id="rId3"/>
    <sheet name="S-3014_GD" sheetId="48" r:id="rId4"/>
    <sheet name="S-3013_GD" sheetId="49" r:id="rId5"/>
    <sheet name="PP_LUŠTREK_GD" sheetId="53" r:id="rId6"/>
    <sheet name="PP_GD" sheetId="56" r:id="rId7"/>
  </sheets>
  <definedNames>
    <definedName name="_xlnm._FilterDatabase" localSheetId="6" hidden="1">PP_GD!#REF!</definedName>
    <definedName name="_xlnm._FilterDatabase" localSheetId="5" hidden="1">PP_LUŠTREK_GD!$A$6:$F$6</definedName>
    <definedName name="_xlnm._FilterDatabase" localSheetId="4" hidden="1">'S-3013_GD'!$A$6:$F$6</definedName>
    <definedName name="_xlnm._FilterDatabase" localSheetId="3" hidden="1">'S-3014_GD'!$A$6:$F$6</definedName>
    <definedName name="_xlnm._FilterDatabase" localSheetId="2" hidden="1">'S-3015_GD'!$A$6:$F$6</definedName>
    <definedName name="_xlnm._FilterDatabase" localSheetId="1" hidden="1">'S-3057_GD'!$A$6:$F$6</definedName>
    <definedName name="investicija" localSheetId="5">#REF!</definedName>
    <definedName name="investicija" localSheetId="0">Rekapitulacija!$H$5</definedName>
    <definedName name="investicija" localSheetId="4">#REF!</definedName>
    <definedName name="investicija" localSheetId="3">#REF!</definedName>
    <definedName name="investicija" localSheetId="2">#REF!</definedName>
    <definedName name="investicija">#REF!</definedName>
    <definedName name="_xlnm.Print_Area" localSheetId="6">PP_GD!$A$1:$F$11</definedName>
    <definedName name="_xlnm.Print_Area" localSheetId="5">PP_LUŠTREK_GD!$A$1:$F$107</definedName>
    <definedName name="_xlnm.Print_Area" localSheetId="0">Rekapitulacija!$A$1:$G$28</definedName>
    <definedName name="_xlnm.Print_Area" localSheetId="4">'S-3013_GD'!$A$1:$F$88</definedName>
    <definedName name="_xlnm.Print_Area" localSheetId="3">'S-3014_GD'!$A$1:$F$88</definedName>
    <definedName name="_xlnm.Print_Area" localSheetId="2">'S-3015_GD'!$A$1:$F$88</definedName>
    <definedName name="_xlnm.Print_Area" localSheetId="1">'S-3057_GD'!$A$1:$F$141</definedName>
    <definedName name="_xlnm.Print_Titles" localSheetId="6">PP_GD!#REF!</definedName>
    <definedName name="_xlnm.Print_Titles" localSheetId="5">PP_LUŠTREK_GD!$5:$6</definedName>
    <definedName name="_xlnm.Print_Titles" localSheetId="4">'S-3013_GD'!$5:$6</definedName>
    <definedName name="_xlnm.Print_Titles" localSheetId="3">'S-3014_GD'!$5:$6</definedName>
    <definedName name="_xlnm.Print_Titles" localSheetId="2">'S-3015_GD'!$5:$6</definedName>
    <definedName name="_xlnm.Print_Titles" localSheetId="1">'S-3057_GD'!$5:$6</definedName>
  </definedNames>
  <calcPr calcId="145621"/>
</workbook>
</file>

<file path=xl/calcChain.xml><?xml version="1.0" encoding="utf-8"?>
<calcChain xmlns="http://schemas.openxmlformats.org/spreadsheetml/2006/main">
  <c r="A47" i="53" l="1"/>
  <c r="F51" i="53"/>
  <c r="F50" i="53"/>
  <c r="F29" i="1" l="1"/>
  <c r="F25" i="1"/>
  <c r="F21" i="1" l="1"/>
  <c r="F17" i="1"/>
  <c r="F13" i="1"/>
  <c r="F8" i="56" l="1"/>
  <c r="F10" i="56" s="1"/>
  <c r="G17" i="32" s="1"/>
  <c r="F98" i="53" l="1"/>
  <c r="F97" i="53"/>
  <c r="F96" i="53"/>
  <c r="F95" i="53"/>
  <c r="F93" i="53"/>
  <c r="F89" i="53"/>
  <c r="F85" i="53"/>
  <c r="F81" i="53"/>
  <c r="F77" i="53"/>
  <c r="F73" i="53"/>
  <c r="F69" i="53"/>
  <c r="F65" i="53"/>
  <c r="F61" i="53"/>
  <c r="F60" i="53"/>
  <c r="F56" i="53"/>
  <c r="F44" i="53"/>
  <c r="F43" i="53"/>
  <c r="F37" i="53"/>
  <c r="F33" i="53"/>
  <c r="F29" i="53"/>
  <c r="F25" i="53"/>
  <c r="F21" i="53"/>
  <c r="F17" i="53"/>
  <c r="F13" i="53"/>
  <c r="F9" i="53"/>
  <c r="A7" i="53"/>
  <c r="F105" i="53" l="1"/>
  <c r="F102" i="53"/>
  <c r="F107" i="53" l="1"/>
  <c r="G16" i="32" s="1"/>
  <c r="A11" i="53"/>
  <c r="A15" i="53" s="1"/>
  <c r="A19" i="53" s="1"/>
  <c r="A23" i="53" s="1"/>
  <c r="A27" i="53" s="1"/>
  <c r="A31" i="53" s="1"/>
  <c r="A35" i="53" s="1"/>
  <c r="A40" i="53" s="1"/>
  <c r="A54" i="53" s="1"/>
  <c r="A58" i="53" s="1"/>
  <c r="A63" i="53" l="1"/>
  <c r="A67" i="53" s="1"/>
  <c r="A71" i="53" s="1"/>
  <c r="A75" i="53" s="1"/>
  <c r="A79" i="53" s="1"/>
  <c r="A83" i="53" s="1"/>
  <c r="A87" i="53" s="1"/>
  <c r="A91" i="53" s="1"/>
  <c r="A100" i="53" s="1"/>
  <c r="A104" i="53" s="1"/>
  <c r="F75" i="49" l="1"/>
  <c r="F71" i="49"/>
  <c r="F67" i="49"/>
  <c r="F63" i="49"/>
  <c r="F59" i="49"/>
  <c r="F55" i="49"/>
  <c r="F51" i="49"/>
  <c r="F47" i="49"/>
  <c r="F43" i="49"/>
  <c r="F39" i="49"/>
  <c r="F38" i="49"/>
  <c r="F34" i="49"/>
  <c r="F33" i="49"/>
  <c r="F29" i="49"/>
  <c r="F25" i="49"/>
  <c r="F21" i="49"/>
  <c r="F17" i="49"/>
  <c r="F13" i="49"/>
  <c r="F9" i="49"/>
  <c r="A7" i="49"/>
  <c r="A11" i="49" s="1"/>
  <c r="F75" i="48"/>
  <c r="F71" i="48"/>
  <c r="F67" i="48"/>
  <c r="F63" i="48"/>
  <c r="F59" i="48"/>
  <c r="F55" i="48"/>
  <c r="F51" i="48"/>
  <c r="F47" i="48"/>
  <c r="F43" i="48"/>
  <c r="F39" i="48"/>
  <c r="F38" i="48"/>
  <c r="F34" i="48"/>
  <c r="F33" i="48"/>
  <c r="F29" i="48"/>
  <c r="F25" i="48"/>
  <c r="F21" i="48"/>
  <c r="F17" i="48"/>
  <c r="F13" i="48"/>
  <c r="F9" i="48"/>
  <c r="A7" i="48"/>
  <c r="F33" i="42"/>
  <c r="F34" i="42"/>
  <c r="F88" i="1"/>
  <c r="F92" i="1"/>
  <c r="F86" i="48" l="1"/>
  <c r="F83" i="48"/>
  <c r="F79" i="48"/>
  <c r="F79" i="49"/>
  <c r="F86" i="49"/>
  <c r="F83" i="49"/>
  <c r="A15" i="49"/>
  <c r="A19" i="49" s="1"/>
  <c r="A11" i="48"/>
  <c r="A23" i="49" l="1"/>
  <c r="A27" i="49" s="1"/>
  <c r="F88" i="49"/>
  <c r="G11" i="32" s="1"/>
  <c r="F88" i="48"/>
  <c r="G10" i="32" s="1"/>
  <c r="A15" i="48"/>
  <c r="A31" i="49" l="1"/>
  <c r="A36" i="49"/>
  <c r="A41" i="49"/>
  <c r="A19" i="48"/>
  <c r="A45" i="49" l="1"/>
  <c r="A23" i="48"/>
  <c r="A49" i="49" l="1"/>
  <c r="A53" i="49" s="1"/>
  <c r="A57" i="49" s="1"/>
  <c r="A61" i="49" s="1"/>
  <c r="A65" i="49" s="1"/>
  <c r="A69" i="49" s="1"/>
  <c r="A73" i="49" s="1"/>
  <c r="A27" i="48"/>
  <c r="A77" i="49" l="1"/>
  <c r="A81" i="49" s="1"/>
  <c r="A85" i="49" s="1"/>
  <c r="A31" i="48"/>
  <c r="A36" i="48" s="1"/>
  <c r="A41" i="48" l="1"/>
  <c r="A45" i="48"/>
  <c r="A49" i="48" s="1"/>
  <c r="A53" i="48" s="1"/>
  <c r="A57" i="48" s="1"/>
  <c r="A61" i="48" s="1"/>
  <c r="A65" i="48" s="1"/>
  <c r="A69" i="48" s="1"/>
  <c r="A73" i="48" s="1"/>
  <c r="A77" i="48" s="1"/>
  <c r="A81" i="48" s="1"/>
  <c r="A85" i="48" s="1"/>
  <c r="F75" i="42"/>
  <c r="F71" i="42"/>
  <c r="F67" i="42"/>
  <c r="F63" i="42"/>
  <c r="F59" i="42"/>
  <c r="F55" i="42"/>
  <c r="F51" i="42"/>
  <c r="F47" i="42"/>
  <c r="F43" i="42"/>
  <c r="F39" i="42"/>
  <c r="F38" i="42"/>
  <c r="F29" i="42"/>
  <c r="F25" i="42"/>
  <c r="F21" i="42"/>
  <c r="F17" i="42"/>
  <c r="F13" i="42"/>
  <c r="F9" i="42"/>
  <c r="A7" i="42"/>
  <c r="F128" i="1"/>
  <c r="F124" i="1"/>
  <c r="F120" i="1"/>
  <c r="F116" i="1"/>
  <c r="F112" i="1"/>
  <c r="F108" i="1"/>
  <c r="F104" i="1"/>
  <c r="F100" i="1"/>
  <c r="F96" i="1"/>
  <c r="F84" i="1"/>
  <c r="F80" i="1"/>
  <c r="F76" i="1"/>
  <c r="F75" i="1"/>
  <c r="F71" i="1"/>
  <c r="F67" i="1"/>
  <c r="F63" i="1"/>
  <c r="F59" i="1"/>
  <c r="F55" i="1"/>
  <c r="F51" i="1"/>
  <c r="F47" i="1"/>
  <c r="F46" i="1"/>
  <c r="F41" i="1"/>
  <c r="F37" i="1"/>
  <c r="F33" i="1"/>
  <c r="F9" i="1"/>
  <c r="A7" i="1"/>
  <c r="F86" i="42" l="1"/>
  <c r="F79" i="42"/>
  <c r="F83" i="42"/>
  <c r="F136" i="1"/>
  <c r="F132" i="1"/>
  <c r="F139" i="1"/>
  <c r="F88" i="42" l="1"/>
  <c r="G9" i="32" s="1"/>
  <c r="F141" i="1"/>
  <c r="G8" i="32" s="1"/>
  <c r="A11" i="42"/>
  <c r="A11" i="1" l="1"/>
  <c r="A15" i="42" l="1"/>
  <c r="A15" i="1"/>
  <c r="A19" i="1" s="1"/>
  <c r="A23" i="1" s="1"/>
  <c r="A27" i="1" s="1"/>
  <c r="A31" i="1" s="1"/>
  <c r="A35" i="1" s="1"/>
  <c r="A39" i="1" s="1"/>
  <c r="A43" i="1" s="1"/>
  <c r="A49" i="1" s="1"/>
  <c r="A53" i="1" s="1"/>
  <c r="A57" i="1" s="1"/>
  <c r="A61" i="1" s="1"/>
  <c r="A65" i="1" s="1"/>
  <c r="A69" i="1" s="1"/>
  <c r="A73" i="1" s="1"/>
  <c r="A78" i="1" s="1"/>
  <c r="A82" i="1" s="1"/>
  <c r="A19" i="42" l="1"/>
  <c r="A23" i="42" s="1"/>
  <c r="A27" i="42" s="1"/>
  <c r="A86" i="1"/>
  <c r="A90" i="1" s="1"/>
  <c r="A94" i="1" s="1"/>
  <c r="A98" i="1" s="1"/>
  <c r="A102" i="1" s="1"/>
  <c r="A106" i="1" s="1"/>
  <c r="A110" i="1" s="1"/>
  <c r="A114" i="1" s="1"/>
  <c r="A118" i="1" s="1"/>
  <c r="A122" i="1" s="1"/>
  <c r="A126" i="1" s="1"/>
  <c r="A130" i="1" s="1"/>
  <c r="A134" i="1" s="1"/>
  <c r="A138" i="1" s="1"/>
  <c r="A31" i="42" l="1"/>
  <c r="A36" i="42" s="1"/>
  <c r="A41" i="42" s="1"/>
  <c r="A45" i="42" s="1"/>
  <c r="A49" i="42" s="1"/>
  <c r="A53" i="42" s="1"/>
  <c r="A57" i="42" s="1"/>
  <c r="A61" i="42" s="1"/>
  <c r="A65" i="42" s="1"/>
  <c r="A69" i="42" s="1"/>
  <c r="A73" i="42" s="1"/>
  <c r="A77" i="42" s="1"/>
  <c r="A81" i="42" s="1"/>
  <c r="A85" i="42" s="1"/>
  <c r="G12" i="32" l="1"/>
  <c r="G24" i="32" s="1"/>
  <c r="G18" i="32" l="1"/>
  <c r="G26" i="32" s="1"/>
  <c r="G28" i="32" s="1"/>
  <c r="F26" i="32" l="1"/>
</calcChain>
</file>

<file path=xl/sharedStrings.xml><?xml version="1.0" encoding="utf-8"?>
<sst xmlns="http://schemas.openxmlformats.org/spreadsheetml/2006/main" count="537" uniqueCount="168">
  <si>
    <t>Z. ŠT.</t>
  </si>
  <si>
    <t>kos</t>
  </si>
  <si>
    <t>SKUPAJ:</t>
  </si>
  <si>
    <t xml:space="preserve">R E K A P I T U L A C I J A </t>
  </si>
  <si>
    <t>ulica</t>
  </si>
  <si>
    <t>material plinovoda</t>
  </si>
  <si>
    <t>dimenzija
plinovoda</t>
  </si>
  <si>
    <t>dolžina trase
plinovoda</t>
  </si>
  <si>
    <t>investicija</t>
  </si>
  <si>
    <t>( m )</t>
  </si>
  <si>
    <t xml:space="preserve">POPIS MATERIALA IN DEL S PREDRAČUNOM </t>
  </si>
  <si>
    <t>GRADBENA DELA</t>
  </si>
  <si>
    <t>KOLIČINA</t>
  </si>
  <si>
    <t>ENOTA</t>
  </si>
  <si>
    <t>B - PRIKLJUČNI PLINOVODI</t>
  </si>
  <si>
    <t>Zakoličba</t>
  </si>
  <si>
    <t>Asfalt na vozišču - rezanje in rušenje</t>
  </si>
  <si>
    <t>Kanalizacijske zveze</t>
  </si>
  <si>
    <t>Planiranje dna jarka z natančnostjo +,- 3 cm.</t>
  </si>
  <si>
    <t>Planiranje dna jarka</t>
  </si>
  <si>
    <t>Odvoz odvečnega izkopanega materiala, z vsemi manipulacijami na stalno deponijo, vključno s pristojbino.</t>
  </si>
  <si>
    <t>Odvoz materiala</t>
  </si>
  <si>
    <t>Zasip - posteljica / plinovodi</t>
  </si>
  <si>
    <t>Opozorilni trak</t>
  </si>
  <si>
    <t>Prehod za pešce</t>
  </si>
  <si>
    <t>Prehod za pešce in osebna vozila</t>
  </si>
  <si>
    <t>Zasip - obstoječi izkopani material</t>
  </si>
  <si>
    <t>AB plošča</t>
  </si>
  <si>
    <t>Postavitev in obbetoniranje litoželezne kape.</t>
  </si>
  <si>
    <t>Obbetoniranje LŽ kape</t>
  </si>
  <si>
    <t>Prečni prekop vozišča - betoniranje</t>
  </si>
  <si>
    <t>Rušenje betonskega sloja nad PVC folijo na prečnih prekopih, debeline do 10 cm in odvozom na deponijo izvajalca.</t>
  </si>
  <si>
    <t>Prečni prekop vozišča - rušenje betona</t>
  </si>
  <si>
    <t>Fizična zaščita podzemnih instalacij (zaščitna cev l = 2,0m na obeh straneh zaprta s polstjo in objemko ter njeno obsutje).</t>
  </si>
  <si>
    <t>Zaščita podzemnih instalacij-plinovodi</t>
  </si>
  <si>
    <t>Zavarovanje in nadzor podzemnih instalacij</t>
  </si>
  <si>
    <t>Stroški zapore ceste, prometna signalizacija in osvetlitev zapore - ocena.
(obračun po dejanskih stroških oz. po m)</t>
  </si>
  <si>
    <t>Zapora ceste - signalizacija / plinovodi</t>
  </si>
  <si>
    <t>Nepredvidena dela odobrena s strani nadzora in obračunana po analizi cen v skladu s kalkulativnimi elementi.</t>
  </si>
  <si>
    <t>Rezanje, rušenje in odstranitev asfalta na vozišču, z vsemi manipulacijami, z odvozom na stalno deponijo in vključno s pristojbino.</t>
  </si>
  <si>
    <t>a) strojni izkop</t>
  </si>
  <si>
    <t>b) ročni izkop</t>
  </si>
  <si>
    <t xml:space="preserve">
OPIS POSTAVKE
</t>
  </si>
  <si>
    <t>PRIKLJUČNI PLINOVODI (100 mbar)</t>
  </si>
  <si>
    <t>kg</t>
  </si>
  <si>
    <t>Odstranitev obstoječih kanalizacijskih zvez premera 20 - 30 cm za odvodnjavanje meteorne ali odpadne vode z vsemi preddeli, ter naprava novih polnoobbetoniranih zvez.</t>
  </si>
  <si>
    <r>
      <t xml:space="preserve">Dobava in polaganje opozorilnega PVC traku, rumene barve z oznako </t>
    </r>
    <r>
      <rPr>
        <b/>
        <sz val="10"/>
        <rFont val="Arial"/>
        <family val="2"/>
        <charset val="238"/>
      </rPr>
      <t>POZOR PLINOVOD</t>
    </r>
    <r>
      <rPr>
        <sz val="10"/>
        <rFont val="Arial"/>
        <family val="2"/>
        <charset val="238"/>
      </rPr>
      <t>.</t>
    </r>
  </si>
  <si>
    <r>
      <t>m</t>
    </r>
    <r>
      <rPr>
        <vertAlign val="superscript"/>
        <sz val="10"/>
        <rFont val="Arial"/>
        <family val="2"/>
        <charset val="238"/>
      </rPr>
      <t>1</t>
    </r>
  </si>
  <si>
    <t>CENA/ENOTO [EUR]</t>
  </si>
  <si>
    <t>CENA
[EUR]</t>
  </si>
  <si>
    <t>( EUR )</t>
  </si>
  <si>
    <t>EUR</t>
  </si>
  <si>
    <r>
      <t>m</t>
    </r>
    <r>
      <rPr>
        <vertAlign val="superscript"/>
        <sz val="10"/>
        <rFont val="Arial"/>
        <family val="2"/>
        <charset val="238"/>
      </rPr>
      <t>3</t>
    </r>
  </si>
  <si>
    <r>
      <t>m</t>
    </r>
    <r>
      <rPr>
        <vertAlign val="superscript"/>
        <sz val="10"/>
        <rFont val="Arial"/>
        <family val="2"/>
        <charset val="238"/>
      </rPr>
      <t>2</t>
    </r>
  </si>
  <si>
    <t>4.1 GRADBENA DELA</t>
  </si>
  <si>
    <t>A - GLAVNI PLINOVODI</t>
  </si>
  <si>
    <t>št.</t>
  </si>
  <si>
    <t>šifra
plinovoda</t>
  </si>
  <si>
    <t>4.1.1</t>
  </si>
  <si>
    <t>4.1.2</t>
  </si>
  <si>
    <t>4.1.3</t>
  </si>
  <si>
    <t>4.1.4</t>
  </si>
  <si>
    <t>4.1.5</t>
  </si>
  <si>
    <t>OZNAKA</t>
  </si>
  <si>
    <t>OPOMBA:</t>
  </si>
  <si>
    <t>OPIS</t>
  </si>
  <si>
    <t>investicija ( EUR )</t>
  </si>
  <si>
    <t>GLAVNI PLINOVODI</t>
  </si>
  <si>
    <t>gradbena dela:</t>
  </si>
  <si>
    <t>PRIKLJUČNI PLINOVODI</t>
  </si>
  <si>
    <t>SKUPNA VSOTA :</t>
  </si>
  <si>
    <t>4.0</t>
  </si>
  <si>
    <t>4.1</t>
  </si>
  <si>
    <t xml:space="preserve"> PE100</t>
  </si>
  <si>
    <t>PE63x5.8</t>
  </si>
  <si>
    <t>PE63x5,8</t>
  </si>
  <si>
    <t>plinovod PE63 - Z.C. PE110</t>
  </si>
  <si>
    <t>Priprava gradbišča, zarisovanje trase, določitev globin izkopa in zakoličba trase, zavarovanje zakoličbe in izdelava zakoličbenega načrta.</t>
  </si>
  <si>
    <t>m</t>
  </si>
  <si>
    <t>Vzdolžno varovanje - pesek</t>
  </si>
  <si>
    <r>
      <t>Vzdolžno varovanje energetskih vodov (optični in elektro kabli, vodovod, plin) kompletno z obešanjem, podpiranjem, varovanjem ter vzpostavitvijo v prvotno stanje (</t>
    </r>
    <r>
      <rPr>
        <b/>
        <sz val="10"/>
        <rFont val="Arial"/>
        <family val="2"/>
        <charset val="238"/>
      </rPr>
      <t>obsip s finim peskom</t>
    </r>
    <r>
      <rPr>
        <sz val="10"/>
        <rFont val="Arial"/>
        <family val="2"/>
        <charset val="238"/>
      </rPr>
      <t xml:space="preserve"> ter polaganje opozorilnega traku)</t>
    </r>
  </si>
  <si>
    <t>Prečno varovanje - pesek</t>
  </si>
  <si>
    <t xml:space="preserve">Prečno križanje in varovanje energetskih vodov (optični, telefonski in elektro kabli, vodovod,plin) kompletno z obešanjem, podpiranjem, varovanjem ter vzpostavitvijo v prvotno stanje (obsip s finim peskom ter polaganje opozorilnega traku) </t>
  </si>
  <si>
    <t>Površinski odkop humusa - odvoz na deponijo</t>
  </si>
  <si>
    <t xml:space="preserve">Površinski odkop humusa debeline do 30 cm, z vsemi manipulacijami, z odvozom na začasno deponijo, dovozom, razstiranjem, planiranjem, posejanjem travnatega semena in negovanjem do vzklitja. </t>
  </si>
  <si>
    <t xml:space="preserve">Površinski odkop humusa debeline do 30 cm, z odlaganjem na rob izkopa, premet do 10 m od gradbene jame z vsemi manipulacijami. Strojno razgrinjanje in fino ročno planiranje humusa, ponovna zatravitev v povprečni deb. 20 cm z odrivom ali s premetom materiala do 10 m. </t>
  </si>
  <si>
    <t>Vertikalni stik - dilaplast</t>
  </si>
  <si>
    <t>Izdelava vertikalnih stikov med starim in novim asfaltom z dilaplastom 2-4 cm debela plast pri čemer je upoštevano 1kg Dilaplasta za 12 m stika.</t>
  </si>
  <si>
    <t>Zatesnitev stika - TC trak</t>
  </si>
  <si>
    <t>Zatesnitev stika med starim in novim asfaltom z bitumenskim TC trakom 30x10 mm.</t>
  </si>
  <si>
    <t>Asfalt - vgradnja vozišče 9 cm</t>
  </si>
  <si>
    <t>vozišče:</t>
  </si>
  <si>
    <r>
      <rPr>
        <b/>
        <sz val="10"/>
        <rFont val="Arial"/>
        <family val="2"/>
        <charset val="238"/>
      </rPr>
      <t>bitudrobir:</t>
    </r>
    <r>
      <rPr>
        <sz val="10"/>
        <rFont val="Arial"/>
        <family val="2"/>
        <charset val="238"/>
      </rPr>
      <t xml:space="preserve"> vezana nosilna zmes AC 22 base B 50/70 A3, d = 6 cm</t>
    </r>
  </si>
  <si>
    <t>Protiprašna zaščita</t>
  </si>
  <si>
    <t xml:space="preserve">Vzdrževanje vseh prekopanih javnih površin v času od rušitve asfalta do vzpostavitve v prvotno stanje, ki zajema polivanje - protiprašna zaščita, dosip udarnih jam, utrjevanje in planiranje, vključno z dobavo materiala in delom.
</t>
  </si>
  <si>
    <t>Betonski robniki - obstoječi</t>
  </si>
  <si>
    <t>Rušenje obrobe iz betonskih robnikov vseh vrst na betonski podlagi, s čiščenjem, odlaganjem na deponijo ob gradbišču in ponovna vgradnja obstoječih robnikov na betonsko podlago C 12/15 (0,05m3/m).</t>
  </si>
  <si>
    <t>Betonski robniki - novi</t>
  </si>
  <si>
    <t>Rušenje obrobe iz betonskih robnikov vseh vrst na betonski podlagi z nakladanjem na kamion in z odvozom na stalno gradbeno deponijo, vključno s pristojbino. Vgradnja novih betonskih robnikov na betonsko podlago C 12/15 (0,05 m3/m).</t>
  </si>
  <si>
    <t>Obbetoniranje pokrovov</t>
  </si>
  <si>
    <t>Postavitev pokrovov 60/60 cm ali fi 60 na novo višino nivelete asfalta, z obbetoniranjem, vsemi pomožnimi deli in materialom</t>
  </si>
  <si>
    <t>Obbetoniranje kap</t>
  </si>
  <si>
    <t>Postavitev vodovodnih ali plinskih kap na višino nivelete asfalta, z obbetoniranjem, vsemi pomožnimi deli in materialom</t>
  </si>
  <si>
    <t>Kombinirani izkop - odvoz na deponijo</t>
  </si>
  <si>
    <t>Kombinirani izkop - odmet ob rob jarka</t>
  </si>
  <si>
    <t>Dobava in vgradnja posteljice z dopeljanim peskom 0/4 mm za posteljico in obsip plinovoda, do višine 10 cm nad temenom cevi (po detajlu iz projekta), s planiranjem in utrjevanjem. Natančnost izdelave posteljice je +/- 1 cm.</t>
  </si>
  <si>
    <t xml:space="preserve">Zasip z obstoječim materialom do višine potrebne za končno ureditev terena, s komprimiranjem v slojih deb. 20 cm do predpisane zbitosti in planiranje površine s točnostjo +- 1.0 cm </t>
  </si>
  <si>
    <t>Zasip - tamponski material - 0/32 mm</t>
  </si>
  <si>
    <t>Zasip - tamponski material - 0/63 mm</t>
  </si>
  <si>
    <t xml:space="preserve">Dobava in vgradnja gramoza za tamponsko plast, zrnatosti od 0 do 63 mm, s komprimiranjem po slojih do predpisane zbitosti in planiranje površine s točnostjo +- 1.0 cm. </t>
  </si>
  <si>
    <t>Dobava montažne armiranobetonske plošče iz C 12/15 za cestno kapo in postavitev na niveleto.</t>
  </si>
  <si>
    <t>Betoniranje prečnih prekopov vozišča debeline d=30cm+10cm z betonom C 12/15 (po posebnem detajlu prečnega prekopa vozišča). Dobava in polaganje PVC folije pri betoniranju prečnega prehoda vozišča.</t>
  </si>
  <si>
    <t xml:space="preserve">Zakoličba obstoječih komunalnih naprav (križanja in približevanja) in nadzor upravljalca podzemnih instalacij (vodovod, kanalizacija, plin, vročevod, elektro, javna razsvetljava, TK voj, KTV), ki prečkajo ali kako drugače segajo v profil izkopa (glede na obsežnost objekta in po računu upravljalca). </t>
  </si>
  <si>
    <t>Nepredvidena dela</t>
  </si>
  <si>
    <t>Površinski odkop humusa - rob jarka</t>
  </si>
  <si>
    <t>Dobava in vgrajevanje dvoslojnega asfalta, odstranjevanje sloja tampona v debelini grobega in finega asfalta, fino planiranje in valjanje podlage, obrizg z emulzijo, obdelava stika med novim in starim asfaltom in (po potrebi) obnovitvitev horizontalne prometne signalizacije.</t>
  </si>
  <si>
    <t>asfaltbeton: vezana obrabno zaporna plast AC 8 surf B 70/100 A4, d = 3 cm</t>
  </si>
  <si>
    <t xml:space="preserve">Izdelava, vzdrževanje med gradnjo in odstranitev začasnih lesenih prehodov za pešce v širini 1.25 m, z zaščitno ograjo na obeh straneh prehoda. </t>
  </si>
  <si>
    <t xml:space="preserve">zdelava, vzdrževanje med gradnjo in odstranitev začasnih lesenih prehodov širine 3.0 za pešce in motorna osebna vozila do nosilnosti 2000 kg, z zaščitno ograjo na obeh straneh prehoda in signalizacijo v skladu z veljavnimi predpisi. Izvajalec mora predložiti ustrezni statični izračun prehoda. </t>
  </si>
  <si>
    <t xml:space="preserve">S K U P A J - A : </t>
  </si>
  <si>
    <t xml:space="preserve">S K U P A J - B : </t>
  </si>
  <si>
    <t xml:space="preserve">Kombinirani izkop jarka za cevovod v terenu III-V kategorije, globine do 2,0 m z direktnim nakladanjem na kamion. </t>
  </si>
  <si>
    <t xml:space="preserve">Kombinirani izkop jarka za cevovod v terenu III-V kategorije, globine do 2,0 m, z odmetom na rob jarka oz. na začasno deponijo na gradbišču. </t>
  </si>
  <si>
    <t xml:space="preserve">Dobava in vgradnja tamponskega drobljenca, zrnatosti od 0 do 32 mm za nosilni sloj, s komprimiranjem po slojih do predpisane zbitosti in planiranje površine s točnostjo +- 1.0 cm. Vgradnja 0,4 m pod zgornjim ustrojem ceste. </t>
  </si>
  <si>
    <t xml:space="preserve">Kombinirani izkop </t>
  </si>
  <si>
    <t xml:space="preserve">Kombinirani izkop jarka za cevovod v terenu III-V kategorije, globine do 2,0 m z direktnim nakladanjem na kamion.                                                                                                                                                                                                                                       </t>
  </si>
  <si>
    <t>CESTA NA SENICO</t>
  </si>
  <si>
    <t>Cesta na Senico</t>
  </si>
  <si>
    <t>Ladja</t>
  </si>
  <si>
    <t xml:space="preserve">Pri gradbenih delih so v območju izgradnje nove ceste upoštevani samo izkopi in zakopi z obstoječim materialom. Zunanja ureditev in preostali obseg izkopov v območju izgradnje nove ceste niso predmet tega načrta. </t>
  </si>
  <si>
    <t>LADJA</t>
  </si>
  <si>
    <t>PLINOVOD PP_LUŠTREK, PE63x5,8</t>
  </si>
  <si>
    <t>LADJA_30_30A_NH</t>
  </si>
  <si>
    <t>Peščena površina - parkirišče</t>
  </si>
  <si>
    <t>Odstranitev peščene površine (parkirišče) debeline do 20 cm, z vsemi manipulacijami, z odvozom na stalno deponijo, vključno s pristojbino in ureditvijo v prvotno stanje. Nabava in dobava tamponskega drobjenca TD 32 v debelini 20 cm in drenažnega peska (4/8 ali 8/16) v debelini 3-5 cm.</t>
  </si>
  <si>
    <t>Okrasno grmičevje in rože</t>
  </si>
  <si>
    <t>Odstranitev obstoječih rož in strojni posek grmičevja z ročno motorno žago z zlaganjem v gomile nakladanjem na prevozno sredstvo in odvozom na stalno deponijo, vključno s pristojbino. Ponovna zasaditev okrasnega grmičevja in rož.</t>
  </si>
  <si>
    <t>Asfalt - vgradnja pločnik širine nad 2,0 m - 8 cm</t>
  </si>
  <si>
    <t>pločnik:</t>
  </si>
  <si>
    <r>
      <rPr>
        <b/>
        <sz val="10"/>
        <rFont val="Arial"/>
        <family val="2"/>
        <charset val="238"/>
      </rPr>
      <t>bitudrobir:</t>
    </r>
    <r>
      <rPr>
        <sz val="10"/>
        <rFont val="Arial"/>
        <family val="2"/>
        <charset val="238"/>
      </rPr>
      <t xml:space="preserve"> vezana nosilna zmes AC 22 base B 70/100 A4, d = 5 cm</t>
    </r>
  </si>
  <si>
    <t>Horizontalno vrtanje - vodeno vrtanje - za cev fi 63</t>
  </si>
  <si>
    <t>Izdelava vodene vrtine za cev fi 110mm za uvlačenje PE/HD cevi 1x fi 63mm po tehnologiji HDD, v zemljini III. - IV. kat.</t>
  </si>
  <si>
    <t>fi 110mm</t>
  </si>
  <si>
    <r>
      <t>m</t>
    </r>
    <r>
      <rPr>
        <vertAlign val="superscript"/>
        <sz val="10"/>
        <color indexed="8"/>
        <rFont val="Arial"/>
        <family val="2"/>
        <charset val="238"/>
      </rPr>
      <t>1</t>
    </r>
  </si>
  <si>
    <t>Dobava in montaža PE oplaščene plinske cevi fi 63 mm, PE 100, po SIST EN 12007-2, SDR 11 dodatno oplaščena z zaščitnim plaščem proti nastanku risov in brazd.</t>
  </si>
  <si>
    <t>PE 63x5,8</t>
  </si>
  <si>
    <t>Dobava vode za potrebe vrtanja</t>
  </si>
  <si>
    <t>m3</t>
  </si>
  <si>
    <t>Dobava bentonita za potrebe vrtanja</t>
  </si>
  <si>
    <t>Premik garniture</t>
  </si>
  <si>
    <t>4.1.6</t>
  </si>
  <si>
    <t>Ladja_33_33a_NH</t>
  </si>
  <si>
    <t>PRIKLJUČEK II</t>
  </si>
  <si>
    <t>PE63x5.8
PE32x3.0</t>
  </si>
  <si>
    <t>150
30</t>
  </si>
  <si>
    <t>S-3057</t>
  </si>
  <si>
    <t>S-3015</t>
  </si>
  <si>
    <t>S-3014</t>
  </si>
  <si>
    <t>S-3013</t>
  </si>
  <si>
    <t>PLINOVOD S-3057, PE63x5.8</t>
  </si>
  <si>
    <t>PLINOVOD S-3015, PE63x5,8</t>
  </si>
  <si>
    <t>PLINOVOD S-3014, PE63x5,8</t>
  </si>
  <si>
    <t>PLINOVOD S-3013, PE63x5,8</t>
  </si>
  <si>
    <t>Plinovod LADJA</t>
  </si>
  <si>
    <t>PRIKLJUČEK tip I</t>
  </si>
  <si>
    <t>PE 32x3,0</t>
  </si>
  <si>
    <t>Priključni plinovodi  TIP I</t>
  </si>
  <si>
    <t>23 kos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</si>
</sst>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SIT&quot;_-;\-* #,##0.00\ &quot;SIT&quot;_-;_-* &quot;-&quot;??\ &quot;SIT&quot;_-;_-@_-"/>
    <numFmt numFmtId="165" formatCode=";;;"/>
    <numFmt numFmtId="166" formatCode="&quot;&quot;;&quot;&quot;;&quot;&quot;;&quot;&quot;"/>
  </numFmts>
  <fonts count="26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trike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990099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trike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b/>
      <u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18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4" fillId="0" borderId="0"/>
    <xf numFmtId="0" fontId="25" fillId="0" borderId="0"/>
  </cellStyleXfs>
  <cellXfs count="145">
    <xf numFmtId="0" fontId="0" fillId="0" borderId="0" xfId="0"/>
    <xf numFmtId="0" fontId="3" fillId="0" borderId="0" xfId="0" applyFont="1" applyFill="1"/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 vertical="top" wrapText="1"/>
    </xf>
    <xf numFmtId="0" fontId="9" fillId="0" borderId="0" xfId="0" applyFont="1" applyFill="1" applyProtection="1"/>
    <xf numFmtId="0" fontId="8" fillId="0" borderId="0" xfId="0" applyFont="1" applyFill="1" applyProtection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4" fontId="4" fillId="0" borderId="5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6" xfId="2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left"/>
    </xf>
    <xf numFmtId="4" fontId="3" fillId="0" borderId="6" xfId="0" applyNumberFormat="1" applyFont="1" applyFill="1" applyBorder="1" applyAlignment="1" applyProtection="1">
      <alignment horizontal="right" vertical="center"/>
    </xf>
    <xf numFmtId="4" fontId="4" fillId="0" borderId="6" xfId="2" applyNumberFormat="1" applyFont="1" applyFill="1" applyBorder="1" applyAlignment="1" applyProtection="1">
      <alignment horizontal="right"/>
    </xf>
    <xf numFmtId="49" fontId="3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2" borderId="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 applyProtection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3" applyFont="1" applyFill="1" applyAlignment="1" applyProtection="1">
      <alignment horizontal="left"/>
    </xf>
    <xf numFmtId="0" fontId="3" fillId="0" borderId="0" xfId="3" applyFont="1" applyAlignment="1" applyProtection="1">
      <alignment horizontal="center"/>
    </xf>
    <xf numFmtId="0" fontId="4" fillId="0" borderId="0" xfId="6" applyFont="1" applyFill="1" applyAlignment="1" applyProtection="1">
      <alignment horizontal="left"/>
    </xf>
    <xf numFmtId="0" fontId="3" fillId="0" borderId="0" xfId="6" applyFont="1" applyFill="1" applyAlignment="1" applyProtection="1">
      <alignment horizontal="left" wrapText="1"/>
    </xf>
    <xf numFmtId="0" fontId="4" fillId="0" borderId="0" xfId="9" applyFont="1" applyFill="1" applyAlignment="1" applyProtection="1">
      <alignment horizontal="left"/>
    </xf>
    <xf numFmtId="0" fontId="4" fillId="0" borderId="0" xfId="11" applyFont="1" applyFill="1" applyAlignment="1" applyProtection="1">
      <alignment horizontal="left"/>
    </xf>
    <xf numFmtId="0" fontId="3" fillId="0" borderId="0" xfId="9" applyFont="1" applyFill="1" applyAlignment="1" applyProtection="1">
      <alignment horizontal="left" vertical="top" wrapText="1"/>
    </xf>
    <xf numFmtId="0" fontId="17" fillId="0" borderId="0" xfId="3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 applyProtection="1">
      <alignment horizontal="center"/>
      <protection locked="0"/>
    </xf>
    <xf numFmtId="4" fontId="17" fillId="0" borderId="0" xfId="3" applyNumberFormat="1" applyFont="1" applyAlignment="1" applyProtection="1">
      <alignment horizontal="center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4" fontId="3" fillId="0" borderId="0" xfId="3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 vertical="top"/>
    </xf>
    <xf numFmtId="4" fontId="20" fillId="0" borderId="0" xfId="0" applyNumberFormat="1" applyFont="1" applyAlignment="1" applyProtection="1">
      <alignment horizontal="center" vertical="top"/>
    </xf>
    <xf numFmtId="0" fontId="21" fillId="0" borderId="0" xfId="0" applyFont="1" applyAlignment="1" applyProtection="1">
      <alignment horizontal="center" vertical="top"/>
    </xf>
    <xf numFmtId="0" fontId="21" fillId="0" borderId="0" xfId="0" applyFont="1" applyAlignment="1" applyProtection="1">
      <alignment vertical="top"/>
    </xf>
    <xf numFmtId="49" fontId="4" fillId="0" borderId="16" xfId="12" applyNumberFormat="1" applyFont="1" applyFill="1" applyBorder="1" applyAlignment="1" applyProtection="1">
      <alignment horizontal="center" vertical="center" textRotation="90"/>
    </xf>
    <xf numFmtId="0" fontId="4" fillId="0" borderId="17" xfId="12" applyFont="1" applyFill="1" applyBorder="1" applyAlignment="1" applyProtection="1">
      <alignment horizontal="center" vertical="center" wrapText="1"/>
    </xf>
    <xf numFmtId="0" fontId="4" fillId="0" borderId="17" xfId="12" applyFont="1" applyFill="1" applyBorder="1" applyAlignment="1" applyProtection="1">
      <alignment horizontal="center" vertical="center" textRotation="90"/>
    </xf>
    <xf numFmtId="4" fontId="4" fillId="0" borderId="17" xfId="12" applyNumberFormat="1" applyFont="1" applyFill="1" applyBorder="1" applyAlignment="1" applyProtection="1">
      <alignment horizontal="center" vertical="center" textRotation="90" wrapText="1"/>
    </xf>
    <xf numFmtId="4" fontId="4" fillId="0" borderId="18" xfId="12" applyNumberFormat="1" applyFont="1" applyFill="1" applyBorder="1" applyAlignment="1" applyProtection="1">
      <alignment horizontal="center" vertical="center" textRotation="90" wrapText="1"/>
    </xf>
    <xf numFmtId="0" fontId="0" fillId="0" borderId="0" xfId="12" applyFont="1" applyFill="1" applyAlignment="1" applyProtection="1">
      <alignment vertical="top"/>
    </xf>
    <xf numFmtId="166" fontId="18" fillId="0" borderId="0" xfId="13" applyNumberFormat="1" applyFont="1" applyBorder="1" applyProtection="1"/>
    <xf numFmtId="0" fontId="18" fillId="0" borderId="0" xfId="13" applyFont="1" applyBorder="1" applyProtection="1"/>
    <xf numFmtId="0" fontId="18" fillId="0" borderId="0" xfId="13" applyFont="1" applyBorder="1" applyAlignment="1" applyProtection="1">
      <alignment horizontal="center"/>
    </xf>
    <xf numFmtId="4" fontId="18" fillId="0" borderId="0" xfId="13" applyNumberFormat="1" applyFont="1" applyBorder="1" applyAlignment="1" applyProtection="1">
      <alignment horizontal="center"/>
    </xf>
    <xf numFmtId="0" fontId="18" fillId="0" borderId="0" xfId="14" applyFont="1" applyAlignment="1" applyProtection="1">
      <alignment vertical="top"/>
    </xf>
    <xf numFmtId="14" fontId="18" fillId="0" borderId="0" xfId="13" applyNumberFormat="1" applyFont="1" applyBorder="1" applyAlignment="1" applyProtection="1">
      <alignment horizontal="center" vertical="top"/>
    </xf>
    <xf numFmtId="0" fontId="23" fillId="0" borderId="0" xfId="15" applyFont="1" applyBorder="1" applyAlignment="1" applyProtection="1">
      <alignment horizontal="justify" wrapText="1"/>
    </xf>
    <xf numFmtId="0" fontId="18" fillId="0" borderId="0" xfId="14" applyFont="1" applyProtection="1"/>
    <xf numFmtId="4" fontId="18" fillId="0" borderId="0" xfId="13" applyNumberFormat="1" applyFont="1" applyFill="1" applyBorder="1" applyAlignment="1" applyProtection="1">
      <alignment horizontal="center"/>
      <protection locked="0"/>
    </xf>
    <xf numFmtId="0" fontId="5" fillId="0" borderId="19" xfId="16" applyFont="1" applyBorder="1" applyAlignment="1" applyProtection="1">
      <alignment vertical="top"/>
    </xf>
    <xf numFmtId="0" fontId="5" fillId="0" borderId="19" xfId="16" applyFont="1" applyBorder="1" applyAlignment="1" applyProtection="1">
      <alignment horizontal="justify" vertical="top" wrapText="1"/>
    </xf>
    <xf numFmtId="0" fontId="5" fillId="0" borderId="19" xfId="16" applyFont="1" applyBorder="1" applyAlignment="1" applyProtection="1">
      <alignment horizontal="center" vertical="top"/>
    </xf>
    <xf numFmtId="4" fontId="5" fillId="0" borderId="19" xfId="16" applyNumberFormat="1" applyFont="1" applyBorder="1" applyAlignment="1" applyProtection="1">
      <alignment horizontal="center" vertical="top"/>
    </xf>
    <xf numFmtId="0" fontId="4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vertical="top"/>
    </xf>
    <xf numFmtId="4" fontId="6" fillId="0" borderId="0" xfId="0" applyNumberFormat="1" applyFont="1" applyAlignment="1" applyProtection="1">
      <alignment horizontal="right" vertical="top"/>
    </xf>
    <xf numFmtId="0" fontId="3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horizontal="center" vertical="top"/>
    </xf>
    <xf numFmtId="4" fontId="6" fillId="0" borderId="0" xfId="0" applyNumberFormat="1" applyFont="1" applyAlignment="1" applyProtection="1">
      <alignment horizontal="center" vertical="top"/>
    </xf>
    <xf numFmtId="0" fontId="4" fillId="0" borderId="4" xfId="0" applyFont="1" applyFill="1" applyBorder="1" applyAlignment="1">
      <alignment horizontal="center" vertical="center" wrapText="1"/>
    </xf>
    <xf numFmtId="49" fontId="4" fillId="0" borderId="0" xfId="0" applyNumberFormat="1" applyFont="1" applyAlignment="1" applyProtection="1">
      <alignment horizontal="left" vertical="top"/>
    </xf>
    <xf numFmtId="0" fontId="4" fillId="0" borderId="0" xfId="0" applyFont="1" applyAlignment="1" applyProtection="1">
      <alignment horizontal="center" vertical="top"/>
    </xf>
    <xf numFmtId="49" fontId="4" fillId="0" borderId="1" xfId="0" applyNumberFormat="1" applyFont="1" applyBorder="1" applyAlignment="1" applyProtection="1">
      <alignment horizontal="center" vertical="center" textRotation="90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textRotation="90"/>
    </xf>
    <xf numFmtId="4" fontId="4" fillId="0" borderId="1" xfId="0" applyNumberFormat="1" applyFont="1" applyBorder="1" applyAlignment="1" applyProtection="1">
      <alignment horizontal="center" vertical="center" textRotation="90" wrapText="1"/>
    </xf>
    <xf numFmtId="0" fontId="3" fillId="0" borderId="0" xfId="0" applyFont="1" applyAlignment="1" applyProtection="1">
      <alignment vertical="top" wrapText="1"/>
    </xf>
    <xf numFmtId="165" fontId="4" fillId="0" borderId="2" xfId="0" applyNumberFormat="1" applyFont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 vertical="top"/>
    </xf>
    <xf numFmtId="4" fontId="6" fillId="0" borderId="2" xfId="0" applyNumberFormat="1" applyFont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left" wrapText="1"/>
    </xf>
    <xf numFmtId="0" fontId="3" fillId="0" borderId="0" xfId="0" applyFont="1" applyFill="1" applyAlignment="1" applyProtection="1">
      <alignment horizontal="center"/>
    </xf>
    <xf numFmtId="4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 wrapText="1"/>
    </xf>
    <xf numFmtId="0" fontId="17" fillId="0" borderId="0" xfId="0" applyFont="1" applyAlignment="1" applyProtection="1">
      <alignment vertical="top"/>
    </xf>
    <xf numFmtId="0" fontId="4" fillId="0" borderId="0" xfId="0" applyFont="1" applyFill="1" applyBorder="1" applyAlignment="1" applyProtection="1">
      <alignment horizontal="left" wrapText="1"/>
    </xf>
    <xf numFmtId="0" fontId="17" fillId="0" borderId="0" xfId="0" applyFont="1" applyFill="1" applyBorder="1" applyAlignment="1" applyProtection="1">
      <alignment horizontal="center"/>
    </xf>
    <xf numFmtId="4" fontId="17" fillId="0" borderId="0" xfId="0" applyNumberFormat="1" applyFont="1" applyFill="1" applyAlignment="1" applyProtection="1">
      <alignment horizontal="center"/>
    </xf>
    <xf numFmtId="4" fontId="17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4" fontId="3" fillId="0" borderId="0" xfId="0" applyNumberFormat="1" applyFont="1" applyFill="1" applyBorder="1" applyAlignment="1" applyProtection="1">
      <alignment horizontal="center"/>
    </xf>
    <xf numFmtId="4" fontId="3" fillId="0" borderId="0" xfId="0" applyNumberFormat="1" applyFont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center"/>
    </xf>
    <xf numFmtId="0" fontId="15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top"/>
    </xf>
    <xf numFmtId="0" fontId="4" fillId="0" borderId="0" xfId="0" applyFont="1" applyFill="1" applyBorder="1" applyAlignment="1" applyProtection="1">
      <alignment horizontal="left" vertical="top" wrapText="1"/>
    </xf>
    <xf numFmtId="4" fontId="6" fillId="0" borderId="0" xfId="0" applyNumberFormat="1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 vertical="top"/>
    </xf>
    <xf numFmtId="0" fontId="16" fillId="0" borderId="0" xfId="0" applyFont="1" applyFill="1" applyAlignment="1" applyProtection="1">
      <alignment horizontal="left" wrapText="1"/>
    </xf>
    <xf numFmtId="0" fontId="6" fillId="0" borderId="0" xfId="0" applyFont="1" applyFill="1" applyAlignment="1" applyProtection="1">
      <alignment horizontal="center"/>
    </xf>
    <xf numFmtId="9" fontId="3" fillId="0" borderId="0" xfId="0" applyNumberFormat="1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justify" vertical="top"/>
    </xf>
    <xf numFmtId="0" fontId="3" fillId="0" borderId="0" xfId="0" applyFont="1" applyFill="1" applyAlignment="1" applyProtection="1">
      <alignment horizontal="left"/>
    </xf>
    <xf numFmtId="0" fontId="4" fillId="0" borderId="3" xfId="0" applyFont="1" applyFill="1" applyBorder="1" applyAlignment="1" applyProtection="1">
      <alignment vertical="top"/>
    </xf>
    <xf numFmtId="0" fontId="4" fillId="0" borderId="3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center" vertical="top"/>
    </xf>
    <xf numFmtId="4" fontId="4" fillId="0" borderId="3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horizontal="center" vertical="top"/>
    </xf>
    <xf numFmtId="4" fontId="6" fillId="0" borderId="0" xfId="0" applyNumberFormat="1" applyFont="1" applyFill="1" applyAlignment="1" applyProtection="1">
      <alignment horizontal="center" vertical="top"/>
    </xf>
    <xf numFmtId="0" fontId="4" fillId="0" borderId="0" xfId="0" applyFont="1" applyAlignment="1" applyProtection="1">
      <alignment horizontal="left" vertical="top"/>
    </xf>
    <xf numFmtId="0" fontId="18" fillId="0" borderId="0" xfId="0" applyFont="1" applyFill="1" applyAlignment="1" applyProtection="1">
      <alignment horizontal="center"/>
    </xf>
    <xf numFmtId="4" fontId="18" fillId="0" borderId="0" xfId="0" applyNumberFormat="1" applyFont="1" applyFill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4" fontId="18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4" fontId="3" fillId="0" borderId="0" xfId="0" applyNumberFormat="1" applyFont="1" applyFill="1" applyBorder="1" applyAlignment="1" applyProtection="1">
      <alignment horizontal="right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4" fontId="4" fillId="2" borderId="6" xfId="0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" fontId="4" fillId="0" borderId="6" xfId="2" applyNumberFormat="1" applyFont="1" applyFill="1" applyBorder="1" applyAlignment="1" applyProtection="1">
      <alignment horizontal="right" vertical="center"/>
    </xf>
    <xf numFmtId="0" fontId="12" fillId="0" borderId="0" xfId="0" applyFont="1" applyFill="1" applyAlignment="1">
      <alignment horizontal="left" vertical="top" wrapText="1" readingOrder="1"/>
    </xf>
    <xf numFmtId="0" fontId="5" fillId="2" borderId="7" xfId="0" applyFont="1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left"/>
    </xf>
    <xf numFmtId="0" fontId="5" fillId="2" borderId="9" xfId="0" applyFont="1" applyFill="1" applyBorder="1" applyAlignment="1" applyProtection="1">
      <alignment horizontal="left"/>
    </xf>
    <xf numFmtId="0" fontId="4" fillId="0" borderId="6" xfId="0" applyFont="1" applyFill="1" applyBorder="1" applyAlignment="1">
      <alignment horizontal="right"/>
    </xf>
  </cellXfs>
  <cellStyles count="18">
    <cellStyle name="Excel Built-in Excel Built-in Normal" xfId="16"/>
    <cellStyle name="Excel Built-in Navadno 2" xfId="14"/>
    <cellStyle name="Excel Built-in Navadno_POPIS DEL ZA GRADBENA DELA ILOVICA1" xfId="17"/>
    <cellStyle name="Excel Built-in Navadno_POPIS GRADBENIH DEL PODGORICA" xfId="13"/>
    <cellStyle name="Excel Built-in Normal_PL_SD 2" xfId="15"/>
    <cellStyle name="Navadno" xfId="0" builtinId="0"/>
    <cellStyle name="Navadno 15" xfId="3"/>
    <cellStyle name="Navadno 16" xfId="4"/>
    <cellStyle name="Navadno 2" xfId="12"/>
    <cellStyle name="Navadno 2 50" xfId="5"/>
    <cellStyle name="Navadno 49" xfId="6"/>
    <cellStyle name="Navadno 50" xfId="7"/>
    <cellStyle name="Navadno 51" xfId="11"/>
    <cellStyle name="Navadno 52" xfId="9"/>
    <cellStyle name="Navadno 53" xfId="10"/>
    <cellStyle name="Navadno 54" xfId="8"/>
    <cellStyle name="Normal_N36023 (2)" xfId="1"/>
    <cellStyle name="Valuta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92D050"/>
  </sheetPr>
  <dimension ref="A1:J36"/>
  <sheetViews>
    <sheetView showGridLines="0" zoomScaleNormal="100" zoomScaleSheetLayoutView="100" workbookViewId="0">
      <selection activeCell="L33" sqref="L33"/>
    </sheetView>
  </sheetViews>
  <sheetFormatPr defaultColWidth="8.85546875" defaultRowHeight="12.75" x14ac:dyDescent="0.2"/>
  <cols>
    <col min="1" max="1" width="5.140625" style="1" customWidth="1"/>
    <col min="2" max="2" width="16.140625" style="1" bestFit="1" customWidth="1"/>
    <col min="3" max="3" width="13.42578125" style="1" customWidth="1"/>
    <col min="4" max="4" width="10.85546875" style="1" customWidth="1"/>
    <col min="5" max="5" width="13.5703125" style="1" customWidth="1"/>
    <col min="6" max="6" width="13.140625" style="1" customWidth="1"/>
    <col min="7" max="7" width="16.5703125" style="7" customWidth="1"/>
    <col min="8" max="16384" width="8.85546875" style="1"/>
  </cols>
  <sheetData>
    <row r="1" spans="1:10" ht="18" x14ac:dyDescent="0.25">
      <c r="B1" s="5" t="s">
        <v>163</v>
      </c>
    </row>
    <row r="2" spans="1:10" ht="18" x14ac:dyDescent="0.25">
      <c r="B2" s="5"/>
    </row>
    <row r="3" spans="1:10" ht="27" customHeight="1" x14ac:dyDescent="0.3">
      <c r="A3" s="23" t="s">
        <v>3</v>
      </c>
      <c r="B3" s="23"/>
      <c r="C3" s="23"/>
      <c r="D3" s="23"/>
      <c r="E3" s="23"/>
      <c r="F3" s="23"/>
      <c r="G3" s="23"/>
    </row>
    <row r="4" spans="1:10" ht="23.25" x14ac:dyDescent="0.35">
      <c r="A4" s="5" t="s">
        <v>54</v>
      </c>
      <c r="B4" s="3"/>
      <c r="C4" s="6"/>
      <c r="D4" s="6"/>
    </row>
    <row r="5" spans="1:10" ht="15.75" x14ac:dyDescent="0.25">
      <c r="A5" s="141" t="s">
        <v>55</v>
      </c>
      <c r="B5" s="142"/>
      <c r="C5" s="142"/>
      <c r="D5" s="142"/>
      <c r="E5" s="142"/>
      <c r="F5" s="142"/>
      <c r="G5" s="143"/>
    </row>
    <row r="6" spans="1:10" s="7" customFormat="1" ht="25.5" x14ac:dyDescent="0.2">
      <c r="A6" s="131" t="s">
        <v>56</v>
      </c>
      <c r="B6" s="131" t="s">
        <v>4</v>
      </c>
      <c r="C6" s="131" t="s">
        <v>57</v>
      </c>
      <c r="D6" s="131" t="s">
        <v>5</v>
      </c>
      <c r="E6" s="131" t="s">
        <v>6</v>
      </c>
      <c r="F6" s="74" t="s">
        <v>7</v>
      </c>
      <c r="G6" s="74" t="s">
        <v>8</v>
      </c>
      <c r="H6" s="8"/>
      <c r="I6" s="8"/>
      <c r="J6" s="8"/>
    </row>
    <row r="7" spans="1:10" x14ac:dyDescent="0.2">
      <c r="A7" s="132"/>
      <c r="B7" s="132"/>
      <c r="C7" s="132"/>
      <c r="D7" s="132"/>
      <c r="E7" s="132"/>
      <c r="F7" s="9" t="s">
        <v>9</v>
      </c>
      <c r="G7" s="9" t="s">
        <v>50</v>
      </c>
    </row>
    <row r="8" spans="1:10" ht="15" customHeight="1" x14ac:dyDescent="0.2">
      <c r="A8" s="10" t="s">
        <v>58</v>
      </c>
      <c r="B8" s="11" t="s">
        <v>127</v>
      </c>
      <c r="C8" s="12" t="s">
        <v>155</v>
      </c>
      <c r="D8" s="12" t="s">
        <v>73</v>
      </c>
      <c r="E8" s="12" t="s">
        <v>75</v>
      </c>
      <c r="F8" s="13">
        <v>330</v>
      </c>
      <c r="G8" s="14">
        <f>+'S-3057_GD'!F141</f>
        <v>0</v>
      </c>
    </row>
    <row r="9" spans="1:10" ht="13.15" customHeight="1" x14ac:dyDescent="0.2">
      <c r="A9" s="10" t="s">
        <v>59</v>
      </c>
      <c r="B9" s="11" t="s">
        <v>128</v>
      </c>
      <c r="C9" s="12" t="s">
        <v>156</v>
      </c>
      <c r="D9" s="12" t="s">
        <v>73</v>
      </c>
      <c r="E9" s="12" t="s">
        <v>75</v>
      </c>
      <c r="F9" s="13">
        <v>420</v>
      </c>
      <c r="G9" s="14">
        <f>+'S-3015_GD'!F88</f>
        <v>0</v>
      </c>
      <c r="H9" s="15"/>
    </row>
    <row r="10" spans="1:10" ht="13.15" customHeight="1" x14ac:dyDescent="0.2">
      <c r="A10" s="10" t="s">
        <v>60</v>
      </c>
      <c r="B10" s="11" t="s">
        <v>128</v>
      </c>
      <c r="C10" s="12" t="s">
        <v>157</v>
      </c>
      <c r="D10" s="12" t="s">
        <v>73</v>
      </c>
      <c r="E10" s="12" t="s">
        <v>74</v>
      </c>
      <c r="F10" s="13">
        <v>210</v>
      </c>
      <c r="G10" s="16">
        <f>'S-3014_GD'!F88</f>
        <v>0</v>
      </c>
      <c r="H10" s="15"/>
    </row>
    <row r="11" spans="1:10" ht="13.15" customHeight="1" x14ac:dyDescent="0.2">
      <c r="A11" s="10" t="s">
        <v>61</v>
      </c>
      <c r="B11" s="11" t="s">
        <v>128</v>
      </c>
      <c r="C11" s="12" t="s">
        <v>158</v>
      </c>
      <c r="D11" s="12" t="s">
        <v>73</v>
      </c>
      <c r="E11" s="12" t="s">
        <v>74</v>
      </c>
      <c r="F11" s="13">
        <v>90</v>
      </c>
      <c r="G11" s="16">
        <f>'S-3013_GD'!F88</f>
        <v>0</v>
      </c>
      <c r="H11" s="15"/>
    </row>
    <row r="12" spans="1:10" x14ac:dyDescent="0.2">
      <c r="A12" s="144" t="s">
        <v>119</v>
      </c>
      <c r="B12" s="144"/>
      <c r="C12" s="144"/>
      <c r="D12" s="144"/>
      <c r="E12" s="144"/>
      <c r="F12" s="144"/>
      <c r="G12" s="17">
        <f>SUM(G8:G11)</f>
        <v>0</v>
      </c>
    </row>
    <row r="13" spans="1:10" ht="15.75" x14ac:dyDescent="0.25">
      <c r="A13" s="141" t="s">
        <v>14</v>
      </c>
      <c r="B13" s="142"/>
      <c r="C13" s="142"/>
      <c r="D13" s="142"/>
      <c r="E13" s="142"/>
      <c r="F13" s="142"/>
      <c r="G13" s="143"/>
    </row>
    <row r="14" spans="1:10" ht="25.5" x14ac:dyDescent="0.2">
      <c r="A14" s="131" t="s">
        <v>56</v>
      </c>
      <c r="B14" s="131" t="s">
        <v>4</v>
      </c>
      <c r="C14" s="131" t="s">
        <v>63</v>
      </c>
      <c r="D14" s="131" t="s">
        <v>5</v>
      </c>
      <c r="E14" s="131" t="s">
        <v>6</v>
      </c>
      <c r="F14" s="74" t="s">
        <v>7</v>
      </c>
      <c r="G14" s="74" t="s">
        <v>8</v>
      </c>
    </row>
    <row r="15" spans="1:10" x14ac:dyDescent="0.2">
      <c r="A15" s="132"/>
      <c r="B15" s="132"/>
      <c r="C15" s="132"/>
      <c r="D15" s="132"/>
      <c r="E15" s="132"/>
      <c r="F15" s="9" t="s">
        <v>9</v>
      </c>
      <c r="G15" s="9" t="s">
        <v>50</v>
      </c>
    </row>
    <row r="16" spans="1:10" ht="25.5" x14ac:dyDescent="0.2">
      <c r="A16" s="18" t="s">
        <v>62</v>
      </c>
      <c r="B16" s="11" t="s">
        <v>151</v>
      </c>
      <c r="C16" s="12" t="s">
        <v>152</v>
      </c>
      <c r="D16" s="12" t="s">
        <v>73</v>
      </c>
      <c r="E16" s="37" t="s">
        <v>153</v>
      </c>
      <c r="F16" s="38" t="s">
        <v>154</v>
      </c>
      <c r="G16" s="14">
        <f>PP_LUŠTREK_GD!F107</f>
        <v>0</v>
      </c>
    </row>
    <row r="17" spans="1:7" x14ac:dyDescent="0.2">
      <c r="A17" s="18" t="s">
        <v>150</v>
      </c>
      <c r="B17" s="11" t="s">
        <v>128</v>
      </c>
      <c r="C17" s="12" t="s">
        <v>164</v>
      </c>
      <c r="D17" s="12"/>
      <c r="E17" s="12" t="s">
        <v>165</v>
      </c>
      <c r="F17" s="38" t="s">
        <v>167</v>
      </c>
      <c r="G17" s="14">
        <f>SUM(PP_GD!F10)</f>
        <v>0</v>
      </c>
    </row>
    <row r="18" spans="1:7" x14ac:dyDescent="0.2">
      <c r="A18" s="144" t="s">
        <v>120</v>
      </c>
      <c r="B18" s="144"/>
      <c r="C18" s="144"/>
      <c r="D18" s="144"/>
      <c r="E18" s="144"/>
      <c r="F18" s="144"/>
      <c r="G18" s="17">
        <f>SUM(G16:G17)</f>
        <v>0</v>
      </c>
    </row>
    <row r="19" spans="1:7" ht="15.75" x14ac:dyDescent="0.25">
      <c r="A19" s="24" t="s">
        <v>64</v>
      </c>
      <c r="B19" s="25"/>
      <c r="C19" s="25"/>
      <c r="D19" s="25"/>
      <c r="E19" s="25"/>
      <c r="F19" s="25"/>
      <c r="G19" s="26"/>
    </row>
    <row r="20" spans="1:7" ht="13.15" customHeight="1" x14ac:dyDescent="0.2">
      <c r="A20" s="140" t="s">
        <v>129</v>
      </c>
      <c r="B20" s="140"/>
      <c r="C20" s="140"/>
      <c r="D20" s="140"/>
      <c r="E20" s="140"/>
      <c r="F20" s="140"/>
      <c r="G20" s="140"/>
    </row>
    <row r="21" spans="1:7" x14ac:dyDescent="0.2">
      <c r="A21" s="140"/>
      <c r="B21" s="140"/>
      <c r="C21" s="140"/>
      <c r="D21" s="140"/>
      <c r="E21" s="140"/>
      <c r="F21" s="140"/>
      <c r="G21" s="140"/>
    </row>
    <row r="22" spans="1:7" x14ac:dyDescent="0.2">
      <c r="A22" s="140"/>
      <c r="B22" s="140"/>
      <c r="C22" s="140"/>
      <c r="D22" s="140"/>
      <c r="E22" s="140"/>
      <c r="F22" s="140"/>
      <c r="G22" s="140"/>
    </row>
    <row r="23" spans="1:7" s="19" customFormat="1" x14ac:dyDescent="0.2">
      <c r="A23" s="136" t="s">
        <v>65</v>
      </c>
      <c r="B23" s="137"/>
      <c r="C23" s="137"/>
      <c r="D23" s="137"/>
      <c r="E23" s="138"/>
      <c r="F23" s="135" t="s">
        <v>66</v>
      </c>
      <c r="G23" s="135"/>
    </row>
    <row r="24" spans="1:7" s="20" customFormat="1" ht="15.75" x14ac:dyDescent="0.2">
      <c r="A24" s="134" t="s">
        <v>67</v>
      </c>
      <c r="B24" s="134"/>
      <c r="C24" s="134"/>
      <c r="D24" s="125" t="s">
        <v>68</v>
      </c>
      <c r="E24" s="126"/>
      <c r="F24" s="127"/>
      <c r="G24" s="139">
        <f>SUM(G12)</f>
        <v>0</v>
      </c>
    </row>
    <row r="25" spans="1:7" s="20" customFormat="1" ht="15.75" x14ac:dyDescent="0.2">
      <c r="A25" s="134"/>
      <c r="B25" s="134"/>
      <c r="C25" s="134"/>
      <c r="D25" s="128"/>
      <c r="E25" s="129"/>
      <c r="F25" s="130"/>
      <c r="G25" s="139"/>
    </row>
    <row r="26" spans="1:7" s="20" customFormat="1" ht="15.75" x14ac:dyDescent="0.2">
      <c r="A26" s="134" t="s">
        <v>69</v>
      </c>
      <c r="B26" s="134"/>
      <c r="C26" s="134"/>
      <c r="D26" s="125" t="s">
        <v>68</v>
      </c>
      <c r="E26" s="126"/>
      <c r="F26" s="127">
        <f>G18</f>
        <v>0</v>
      </c>
      <c r="G26" s="139">
        <f>SUM(G18)</f>
        <v>0</v>
      </c>
    </row>
    <row r="27" spans="1:7" s="19" customFormat="1" ht="12.75" customHeight="1" x14ac:dyDescent="0.2">
      <c r="A27" s="134"/>
      <c r="B27" s="134"/>
      <c r="C27" s="134"/>
      <c r="D27" s="128"/>
      <c r="E27" s="129"/>
      <c r="F27" s="130"/>
      <c r="G27" s="139"/>
    </row>
    <row r="28" spans="1:7" s="19" customFormat="1" ht="15.75" x14ac:dyDescent="0.2">
      <c r="A28" s="133" t="s">
        <v>70</v>
      </c>
      <c r="B28" s="133"/>
      <c r="C28" s="133"/>
      <c r="D28" s="133"/>
      <c r="E28" s="133"/>
      <c r="F28" s="133"/>
      <c r="G28" s="21">
        <f>SUM(G24:G27)</f>
        <v>0</v>
      </c>
    </row>
    <row r="29" spans="1:7" s="19" customFormat="1" x14ac:dyDescent="0.2">
      <c r="G29" s="22"/>
    </row>
    <row r="30" spans="1:7" s="19" customFormat="1" x14ac:dyDescent="0.2">
      <c r="G30" s="22"/>
    </row>
    <row r="31" spans="1:7" s="19" customFormat="1" x14ac:dyDescent="0.2">
      <c r="G31" s="22"/>
    </row>
    <row r="32" spans="1:7" s="19" customFormat="1" x14ac:dyDescent="0.2">
      <c r="G32" s="22"/>
    </row>
    <row r="33" spans="7:7" s="19" customFormat="1" x14ac:dyDescent="0.2">
      <c r="G33" s="22"/>
    </row>
    <row r="34" spans="7:7" s="19" customFormat="1" x14ac:dyDescent="0.2">
      <c r="G34" s="22"/>
    </row>
    <row r="35" spans="7:7" s="19" customFormat="1" x14ac:dyDescent="0.2">
      <c r="G35" s="22"/>
    </row>
    <row r="36" spans="7:7" s="19" customFormat="1" x14ac:dyDescent="0.2">
      <c r="G36" s="22"/>
    </row>
  </sheetData>
  <sheetProtection password="CF77" sheet="1" objects="1" scenarios="1"/>
  <mergeCells count="24">
    <mergeCell ref="A20:G22"/>
    <mergeCell ref="A14:A15"/>
    <mergeCell ref="C14:C15"/>
    <mergeCell ref="D14:D15"/>
    <mergeCell ref="A5:G5"/>
    <mergeCell ref="A13:G13"/>
    <mergeCell ref="A18:F18"/>
    <mergeCell ref="A12:F12"/>
    <mergeCell ref="D24:F25"/>
    <mergeCell ref="D26:F27"/>
    <mergeCell ref="E14:E15"/>
    <mergeCell ref="E6:E7"/>
    <mergeCell ref="A28:F28"/>
    <mergeCell ref="A24:C25"/>
    <mergeCell ref="F23:G23"/>
    <mergeCell ref="A23:E23"/>
    <mergeCell ref="A26:C27"/>
    <mergeCell ref="G26:G27"/>
    <mergeCell ref="G24:G25"/>
    <mergeCell ref="A6:A7"/>
    <mergeCell ref="B6:B7"/>
    <mergeCell ref="C6:C7"/>
    <mergeCell ref="D6:D7"/>
    <mergeCell ref="B14:B15"/>
  </mergeCells>
  <phoneticPr fontId="0" type="noConversion"/>
  <pageMargins left="0.9055118110236221" right="0.31496062992125984" top="0.74803149606299213" bottom="0.74803149606299213" header="0.31496062992125984" footer="0.31496062992125984"/>
  <pageSetup paperSize="256" orientation="portrait" r:id="rId1"/>
  <headerFooter alignWithMargins="0">
    <oddHeader>&amp;LENERGETIKA LJUBLJANA d.o.o.&amp;RJPE-SIR-302/18</oddHeader>
    <oddFooter>&amp;C&amp;"Arial,Navadno"&amp;P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8" tint="0.59999389629810485"/>
  </sheetPr>
  <dimension ref="A1:G143"/>
  <sheetViews>
    <sheetView zoomScaleNormal="100" zoomScaleSheetLayoutView="100" workbookViewId="0">
      <selection activeCell="D16" sqref="D16"/>
    </sheetView>
  </sheetViews>
  <sheetFormatPr defaultColWidth="9.140625" defaultRowHeight="12.75" x14ac:dyDescent="0.2"/>
  <cols>
    <col min="1" max="1" width="6.7109375" style="117" customWidth="1"/>
    <col min="2" max="2" width="37.7109375" style="68" customWidth="1"/>
    <col min="3" max="4" width="6.7109375" style="72" customWidth="1"/>
    <col min="5" max="5" width="14.7109375" style="73" customWidth="1"/>
    <col min="6" max="6" width="14.7109375" style="72" customWidth="1"/>
    <col min="7" max="16384" width="9.140625" style="69"/>
  </cols>
  <sheetData>
    <row r="1" spans="1:7" x14ac:dyDescent="0.2">
      <c r="A1" s="75" t="s">
        <v>71</v>
      </c>
      <c r="B1" s="36" t="s">
        <v>10</v>
      </c>
      <c r="C1" s="76"/>
      <c r="D1" s="76"/>
    </row>
    <row r="2" spans="1:7" x14ac:dyDescent="0.2">
      <c r="A2" s="75" t="s">
        <v>72</v>
      </c>
      <c r="B2" s="36" t="s">
        <v>11</v>
      </c>
      <c r="C2" s="76"/>
      <c r="D2" s="76"/>
    </row>
    <row r="3" spans="1:7" x14ac:dyDescent="0.2">
      <c r="A3" s="75" t="s">
        <v>58</v>
      </c>
      <c r="B3" s="36" t="s">
        <v>159</v>
      </c>
      <c r="C3" s="76"/>
      <c r="D3" s="76"/>
    </row>
    <row r="4" spans="1:7" x14ac:dyDescent="0.2">
      <c r="A4" s="75"/>
      <c r="B4" s="36" t="s">
        <v>126</v>
      </c>
      <c r="C4" s="76"/>
      <c r="D4" s="76"/>
    </row>
    <row r="5" spans="1:7" ht="76.5" x14ac:dyDescent="0.2">
      <c r="A5" s="77" t="s">
        <v>0</v>
      </c>
      <c r="B5" s="78" t="s">
        <v>42</v>
      </c>
      <c r="C5" s="79" t="s">
        <v>12</v>
      </c>
      <c r="D5" s="79" t="s">
        <v>13</v>
      </c>
      <c r="E5" s="80" t="s">
        <v>48</v>
      </c>
      <c r="F5" s="80" t="s">
        <v>49</v>
      </c>
      <c r="G5" s="81"/>
    </row>
    <row r="6" spans="1:7" x14ac:dyDescent="0.2">
      <c r="A6" s="82">
        <v>1</v>
      </c>
      <c r="B6" s="83"/>
      <c r="C6" s="84"/>
      <c r="D6" s="84"/>
      <c r="E6" s="85"/>
      <c r="F6" s="84"/>
    </row>
    <row r="7" spans="1:7" x14ac:dyDescent="0.2">
      <c r="A7" s="86">
        <f>COUNT(A6+1)</f>
        <v>1</v>
      </c>
      <c r="B7" s="87" t="s">
        <v>15</v>
      </c>
      <c r="C7" s="88"/>
      <c r="D7" s="88"/>
      <c r="E7" s="89"/>
      <c r="F7" s="89"/>
    </row>
    <row r="8" spans="1:7" ht="53.25" customHeight="1" x14ac:dyDescent="0.2">
      <c r="A8" s="86"/>
      <c r="B8" s="4" t="s">
        <v>77</v>
      </c>
      <c r="C8" s="88"/>
      <c r="D8" s="88"/>
      <c r="E8" s="89"/>
      <c r="F8" s="89"/>
    </row>
    <row r="9" spans="1:7" ht="14.25" x14ac:dyDescent="0.2">
      <c r="A9" s="86"/>
      <c r="B9" s="90"/>
      <c r="C9" s="88">
        <v>330</v>
      </c>
      <c r="D9" s="88" t="s">
        <v>47</v>
      </c>
      <c r="E9" s="39">
        <v>0</v>
      </c>
      <c r="F9" s="89">
        <f>C9*E9</f>
        <v>0</v>
      </c>
    </row>
    <row r="10" spans="1:7" x14ac:dyDescent="0.2">
      <c r="A10" s="86"/>
      <c r="B10" s="90"/>
      <c r="C10" s="88"/>
      <c r="D10" s="88"/>
      <c r="E10" s="89"/>
      <c r="F10" s="89"/>
    </row>
    <row r="11" spans="1:7" x14ac:dyDescent="0.2">
      <c r="A11" s="86">
        <f>COUNT($A$7:A10)+1</f>
        <v>2</v>
      </c>
      <c r="B11" s="87" t="s">
        <v>17</v>
      </c>
      <c r="C11" s="88"/>
      <c r="D11" s="88"/>
      <c r="E11" s="89"/>
      <c r="F11" s="88"/>
    </row>
    <row r="12" spans="1:7" ht="52.5" customHeight="1" x14ac:dyDescent="0.2">
      <c r="A12" s="86"/>
      <c r="B12" s="4" t="s">
        <v>45</v>
      </c>
      <c r="C12" s="88"/>
      <c r="D12" s="88"/>
      <c r="E12" s="89"/>
      <c r="F12" s="88"/>
    </row>
    <row r="13" spans="1:7" ht="14.25" x14ac:dyDescent="0.2">
      <c r="A13" s="86"/>
      <c r="B13" s="90"/>
      <c r="C13" s="88">
        <v>5</v>
      </c>
      <c r="D13" s="88" t="s">
        <v>47</v>
      </c>
      <c r="E13" s="39">
        <v>0</v>
      </c>
      <c r="F13" s="89">
        <f>C13*E13</f>
        <v>0</v>
      </c>
    </row>
    <row r="14" spans="1:7" x14ac:dyDescent="0.2">
      <c r="A14" s="86"/>
      <c r="B14" s="90"/>
      <c r="C14" s="88"/>
      <c r="D14" s="88"/>
      <c r="E14" s="89"/>
      <c r="F14" s="88"/>
    </row>
    <row r="15" spans="1:7" s="91" customFormat="1" x14ac:dyDescent="0.2">
      <c r="A15" s="86">
        <f>COUNT($A$7:A14)+1</f>
        <v>3</v>
      </c>
      <c r="B15" s="28" t="s">
        <v>79</v>
      </c>
      <c r="C15" s="35"/>
      <c r="D15" s="35"/>
      <c r="E15" s="40"/>
      <c r="F15" s="35"/>
    </row>
    <row r="16" spans="1:7" s="91" customFormat="1" ht="76.5" x14ac:dyDescent="0.2">
      <c r="A16" s="86"/>
      <c r="B16" s="4" t="s">
        <v>80</v>
      </c>
      <c r="C16" s="35"/>
      <c r="D16" s="35"/>
      <c r="E16" s="40"/>
      <c r="F16" s="40"/>
    </row>
    <row r="17" spans="1:6" ht="14.25" x14ac:dyDescent="0.2">
      <c r="A17" s="86"/>
      <c r="B17" s="90"/>
      <c r="C17" s="88">
        <v>40</v>
      </c>
      <c r="D17" s="88" t="s">
        <v>47</v>
      </c>
      <c r="E17" s="39">
        <v>0</v>
      </c>
      <c r="F17" s="89">
        <f>+E17*C17</f>
        <v>0</v>
      </c>
    </row>
    <row r="18" spans="1:6" x14ac:dyDescent="0.2">
      <c r="A18" s="86"/>
      <c r="B18" s="90"/>
      <c r="C18" s="88"/>
      <c r="D18" s="88"/>
      <c r="E18" s="89"/>
      <c r="F18" s="88"/>
    </row>
    <row r="19" spans="1:6" x14ac:dyDescent="0.2">
      <c r="A19" s="86">
        <f>COUNT($A$7:A18)+1</f>
        <v>4</v>
      </c>
      <c r="B19" s="30" t="s">
        <v>81</v>
      </c>
      <c r="C19" s="88"/>
      <c r="D19" s="88"/>
      <c r="E19" s="89"/>
      <c r="F19" s="88"/>
    </row>
    <row r="20" spans="1:6" ht="76.5" x14ac:dyDescent="0.2">
      <c r="A20" s="86"/>
      <c r="B20" s="4" t="s">
        <v>82</v>
      </c>
      <c r="C20" s="88"/>
      <c r="D20" s="88"/>
      <c r="E20" s="89"/>
      <c r="F20" s="88"/>
    </row>
    <row r="21" spans="1:6" ht="14.25" x14ac:dyDescent="0.2">
      <c r="A21" s="86"/>
      <c r="B21" s="31"/>
      <c r="C21" s="88">
        <v>10</v>
      </c>
      <c r="D21" s="88" t="s">
        <v>47</v>
      </c>
      <c r="E21" s="39">
        <v>0</v>
      </c>
      <c r="F21" s="89">
        <f>+E21*C21</f>
        <v>0</v>
      </c>
    </row>
    <row r="22" spans="1:6" x14ac:dyDescent="0.2">
      <c r="A22" s="86"/>
      <c r="B22" s="31"/>
      <c r="C22" s="88"/>
      <c r="D22" s="88"/>
      <c r="E22" s="89"/>
      <c r="F22" s="89"/>
    </row>
    <row r="23" spans="1:6" x14ac:dyDescent="0.2">
      <c r="A23" s="86">
        <f>COUNT($A$7:A22)+1</f>
        <v>5</v>
      </c>
      <c r="B23" s="32" t="s">
        <v>83</v>
      </c>
      <c r="C23" s="88"/>
      <c r="D23" s="88"/>
      <c r="E23" s="89"/>
      <c r="F23" s="88"/>
    </row>
    <row r="24" spans="1:6" ht="63.75" x14ac:dyDescent="0.2">
      <c r="A24" s="86"/>
      <c r="B24" s="4" t="s">
        <v>84</v>
      </c>
      <c r="C24" s="88"/>
      <c r="D24" s="88"/>
      <c r="E24" s="89"/>
      <c r="F24" s="88"/>
    </row>
    <row r="25" spans="1:6" ht="14.25" x14ac:dyDescent="0.2">
      <c r="A25" s="86"/>
      <c r="B25" s="90"/>
      <c r="C25" s="88">
        <v>183</v>
      </c>
      <c r="D25" s="88" t="s">
        <v>53</v>
      </c>
      <c r="E25" s="39">
        <v>0</v>
      </c>
      <c r="F25" s="89">
        <f>C25*E25</f>
        <v>0</v>
      </c>
    </row>
    <row r="26" spans="1:6" x14ac:dyDescent="0.2">
      <c r="A26" s="86"/>
      <c r="B26" s="90"/>
      <c r="C26" s="88"/>
      <c r="D26" s="88"/>
      <c r="E26" s="89"/>
      <c r="F26" s="89"/>
    </row>
    <row r="27" spans="1:6" x14ac:dyDescent="0.2">
      <c r="A27" s="86">
        <f>COUNT($A$7:A26)+1</f>
        <v>6</v>
      </c>
      <c r="B27" s="32" t="s">
        <v>114</v>
      </c>
      <c r="C27" s="88"/>
      <c r="D27" s="88"/>
      <c r="E27" s="89"/>
      <c r="F27" s="89"/>
    </row>
    <row r="28" spans="1:6" ht="89.25" x14ac:dyDescent="0.2">
      <c r="A28" s="86"/>
      <c r="B28" s="4" t="s">
        <v>85</v>
      </c>
      <c r="C28" s="88"/>
      <c r="D28" s="88"/>
      <c r="E28" s="89"/>
      <c r="F28" s="89"/>
    </row>
    <row r="29" spans="1:6" ht="14.25" x14ac:dyDescent="0.2">
      <c r="A29" s="86"/>
      <c r="B29" s="90"/>
      <c r="C29" s="88">
        <v>183</v>
      </c>
      <c r="D29" s="88" t="s">
        <v>53</v>
      </c>
      <c r="E29" s="39">
        <v>0</v>
      </c>
      <c r="F29" s="89">
        <f>C29*E29</f>
        <v>0</v>
      </c>
    </row>
    <row r="30" spans="1:6" x14ac:dyDescent="0.2">
      <c r="A30" s="86"/>
      <c r="B30" s="90"/>
      <c r="C30" s="88"/>
      <c r="D30" s="88"/>
      <c r="E30" s="89"/>
      <c r="F30" s="89"/>
    </row>
    <row r="31" spans="1:6" x14ac:dyDescent="0.2">
      <c r="A31" s="86">
        <f>COUNT($A$7:A30)+1</f>
        <v>7</v>
      </c>
      <c r="B31" s="87" t="s">
        <v>16</v>
      </c>
      <c r="C31" s="88"/>
      <c r="D31" s="88"/>
      <c r="E31" s="89"/>
      <c r="F31" s="88"/>
    </row>
    <row r="32" spans="1:6" ht="42.75" customHeight="1" x14ac:dyDescent="0.2">
      <c r="A32" s="76"/>
      <c r="B32" s="4" t="s">
        <v>39</v>
      </c>
      <c r="C32" s="88"/>
      <c r="D32" s="88"/>
      <c r="E32" s="89"/>
      <c r="F32" s="88"/>
    </row>
    <row r="33" spans="1:6" ht="14.25" x14ac:dyDescent="0.2">
      <c r="A33" s="76"/>
      <c r="B33" s="90"/>
      <c r="C33" s="88">
        <v>150</v>
      </c>
      <c r="D33" s="88" t="s">
        <v>53</v>
      </c>
      <c r="E33" s="39">
        <v>0</v>
      </c>
      <c r="F33" s="89">
        <f>C33*E33</f>
        <v>0</v>
      </c>
    </row>
    <row r="34" spans="1:6" x14ac:dyDescent="0.2">
      <c r="A34" s="76"/>
      <c r="B34" s="90"/>
      <c r="C34" s="88"/>
      <c r="D34" s="88"/>
      <c r="E34" s="89"/>
      <c r="F34" s="88"/>
    </row>
    <row r="35" spans="1:6" s="91" customFormat="1" x14ac:dyDescent="0.2">
      <c r="A35" s="86">
        <f>COUNT($A$7:A34)+1</f>
        <v>8</v>
      </c>
      <c r="B35" s="92" t="s">
        <v>86</v>
      </c>
      <c r="C35" s="93"/>
      <c r="D35" s="93"/>
      <c r="E35" s="94"/>
      <c r="F35" s="95"/>
    </row>
    <row r="36" spans="1:6" s="91" customFormat="1" ht="51" x14ac:dyDescent="0.2">
      <c r="A36" s="76"/>
      <c r="B36" s="4" t="s">
        <v>87</v>
      </c>
      <c r="C36" s="93"/>
      <c r="D36" s="93"/>
      <c r="E36" s="94"/>
      <c r="F36" s="95"/>
    </row>
    <row r="37" spans="1:6" x14ac:dyDescent="0.2">
      <c r="A37" s="76"/>
      <c r="B37" s="2"/>
      <c r="C37" s="96">
        <v>5</v>
      </c>
      <c r="D37" s="88" t="s">
        <v>44</v>
      </c>
      <c r="E37" s="39">
        <v>0</v>
      </c>
      <c r="F37" s="97">
        <f>C37*E37</f>
        <v>0</v>
      </c>
    </row>
    <row r="38" spans="1:6" x14ac:dyDescent="0.2">
      <c r="A38" s="76"/>
      <c r="B38" s="2"/>
      <c r="C38" s="96"/>
      <c r="D38" s="96"/>
      <c r="E38" s="89"/>
      <c r="F38" s="97"/>
    </row>
    <row r="39" spans="1:6" x14ac:dyDescent="0.2">
      <c r="A39" s="86">
        <f>COUNT($A$7:A38)+1</f>
        <v>9</v>
      </c>
      <c r="B39" s="92" t="s">
        <v>88</v>
      </c>
      <c r="C39" s="96"/>
      <c r="D39" s="96"/>
      <c r="E39" s="89"/>
      <c r="F39" s="97"/>
    </row>
    <row r="40" spans="1:6" ht="38.25" x14ac:dyDescent="0.2">
      <c r="A40" s="76"/>
      <c r="B40" s="4" t="s">
        <v>89</v>
      </c>
      <c r="C40" s="96"/>
      <c r="D40" s="96"/>
      <c r="E40" s="89"/>
      <c r="F40" s="97"/>
    </row>
    <row r="41" spans="1:6" ht="14.25" x14ac:dyDescent="0.2">
      <c r="A41" s="76"/>
      <c r="B41" s="2"/>
      <c r="C41" s="96">
        <v>50</v>
      </c>
      <c r="D41" s="88" t="s">
        <v>47</v>
      </c>
      <c r="E41" s="39">
        <v>0</v>
      </c>
      <c r="F41" s="97">
        <f>C41*E41</f>
        <v>0</v>
      </c>
    </row>
    <row r="42" spans="1:6" x14ac:dyDescent="0.2">
      <c r="A42" s="76"/>
      <c r="B42" s="2"/>
      <c r="C42" s="96"/>
      <c r="D42" s="96"/>
      <c r="E42" s="97"/>
      <c r="F42" s="96"/>
    </row>
    <row r="43" spans="1:6" x14ac:dyDescent="0.2">
      <c r="A43" s="86">
        <f>COUNT($A$7:A42)+1</f>
        <v>10</v>
      </c>
      <c r="B43" s="92" t="s">
        <v>90</v>
      </c>
      <c r="C43" s="96"/>
      <c r="D43" s="96"/>
      <c r="E43" s="97"/>
      <c r="F43" s="96"/>
    </row>
    <row r="44" spans="1:6" ht="89.25" x14ac:dyDescent="0.2">
      <c r="A44" s="76"/>
      <c r="B44" s="4" t="s">
        <v>115</v>
      </c>
      <c r="C44" s="96"/>
      <c r="D44" s="96"/>
      <c r="E44" s="97"/>
      <c r="F44" s="96"/>
    </row>
    <row r="45" spans="1:6" x14ac:dyDescent="0.2">
      <c r="A45" s="76"/>
      <c r="B45" s="92" t="s">
        <v>91</v>
      </c>
      <c r="C45" s="96"/>
      <c r="D45" s="96"/>
      <c r="E45" s="97"/>
      <c r="F45" s="96"/>
    </row>
    <row r="46" spans="1:6" ht="25.5" x14ac:dyDescent="0.2">
      <c r="A46" s="76"/>
      <c r="B46" s="2" t="s">
        <v>92</v>
      </c>
      <c r="C46" s="27">
        <v>150</v>
      </c>
      <c r="D46" s="27" t="s">
        <v>53</v>
      </c>
      <c r="E46" s="42">
        <v>0</v>
      </c>
      <c r="F46" s="99">
        <f>C46*E46</f>
        <v>0</v>
      </c>
    </row>
    <row r="47" spans="1:6" ht="25.5" x14ac:dyDescent="0.2">
      <c r="A47" s="76"/>
      <c r="B47" s="2" t="s">
        <v>116</v>
      </c>
      <c r="C47" s="27">
        <v>150</v>
      </c>
      <c r="D47" s="27" t="s">
        <v>53</v>
      </c>
      <c r="E47" s="42">
        <v>0</v>
      </c>
      <c r="F47" s="99">
        <f>C47*E47</f>
        <v>0</v>
      </c>
    </row>
    <row r="48" spans="1:6" x14ac:dyDescent="0.2">
      <c r="A48" s="76"/>
      <c r="B48" s="2"/>
      <c r="C48" s="96"/>
      <c r="D48" s="96"/>
      <c r="E48" s="97"/>
      <c r="F48" s="96"/>
    </row>
    <row r="49" spans="1:6" x14ac:dyDescent="0.2">
      <c r="A49" s="86">
        <f>COUNT($A$7:A48)+1</f>
        <v>11</v>
      </c>
      <c r="B49" s="92" t="s">
        <v>93</v>
      </c>
      <c r="C49" s="96"/>
      <c r="D49" s="96"/>
      <c r="E49" s="97"/>
      <c r="F49" s="96"/>
    </row>
    <row r="50" spans="1:6" ht="83.25" customHeight="1" x14ac:dyDescent="0.2">
      <c r="A50" s="76"/>
      <c r="B50" s="4" t="s">
        <v>94</v>
      </c>
      <c r="C50" s="96"/>
      <c r="D50" s="96"/>
      <c r="E50" s="97"/>
      <c r="F50" s="96"/>
    </row>
    <row r="51" spans="1:6" ht="14.25" x14ac:dyDescent="0.2">
      <c r="A51" s="76"/>
      <c r="B51" s="100"/>
      <c r="C51" s="96">
        <v>70</v>
      </c>
      <c r="D51" s="27" t="s">
        <v>53</v>
      </c>
      <c r="E51" s="41">
        <v>0</v>
      </c>
      <c r="F51" s="99">
        <f>+E51*C51</f>
        <v>0</v>
      </c>
    </row>
    <row r="52" spans="1:6" x14ac:dyDescent="0.2">
      <c r="A52" s="76"/>
      <c r="B52" s="2"/>
      <c r="C52" s="96"/>
      <c r="D52" s="96"/>
      <c r="E52" s="97"/>
      <c r="F52" s="99"/>
    </row>
    <row r="53" spans="1:6" x14ac:dyDescent="0.2">
      <c r="A53" s="86">
        <f>COUNT($A$7:A52)+1</f>
        <v>12</v>
      </c>
      <c r="B53" s="87" t="s">
        <v>95</v>
      </c>
      <c r="C53" s="88"/>
      <c r="D53" s="88"/>
      <c r="E53" s="89"/>
      <c r="F53" s="89"/>
    </row>
    <row r="54" spans="1:6" ht="63.75" x14ac:dyDescent="0.2">
      <c r="A54" s="76"/>
      <c r="B54" s="4" t="s">
        <v>96</v>
      </c>
      <c r="C54" s="88"/>
      <c r="D54" s="88"/>
      <c r="E54" s="89"/>
      <c r="F54" s="88"/>
    </row>
    <row r="55" spans="1:6" ht="14.25" x14ac:dyDescent="0.2">
      <c r="A55" s="76"/>
      <c r="B55" s="90"/>
      <c r="C55" s="88">
        <v>5</v>
      </c>
      <c r="D55" s="88" t="s">
        <v>47</v>
      </c>
      <c r="E55" s="39">
        <v>0</v>
      </c>
      <c r="F55" s="89">
        <f>C55*E55</f>
        <v>0</v>
      </c>
    </row>
    <row r="56" spans="1:6" x14ac:dyDescent="0.2">
      <c r="A56" s="76"/>
      <c r="B56" s="90"/>
      <c r="C56" s="88"/>
      <c r="D56" s="88"/>
      <c r="E56" s="89"/>
      <c r="F56" s="89"/>
    </row>
    <row r="57" spans="1:6" x14ac:dyDescent="0.2">
      <c r="A57" s="86">
        <f>COUNT($A$7:A56)+1</f>
        <v>13</v>
      </c>
      <c r="B57" s="87" t="s">
        <v>97</v>
      </c>
      <c r="C57" s="88"/>
      <c r="D57" s="88"/>
      <c r="E57" s="89"/>
      <c r="F57" s="89"/>
    </row>
    <row r="58" spans="1:6" ht="76.5" x14ac:dyDescent="0.2">
      <c r="A58" s="76"/>
      <c r="B58" s="4" t="s">
        <v>98</v>
      </c>
      <c r="C58" s="88"/>
      <c r="D58" s="88"/>
      <c r="E58" s="89"/>
      <c r="F58" s="88"/>
    </row>
    <row r="59" spans="1:6" ht="14.25" x14ac:dyDescent="0.2">
      <c r="A59" s="76"/>
      <c r="B59" s="90"/>
      <c r="C59" s="88">
        <v>5</v>
      </c>
      <c r="D59" s="88" t="s">
        <v>47</v>
      </c>
      <c r="E59" s="39">
        <v>0</v>
      </c>
      <c r="F59" s="89">
        <f>C59*E59</f>
        <v>0</v>
      </c>
    </row>
    <row r="60" spans="1:6" x14ac:dyDescent="0.2">
      <c r="A60" s="76"/>
      <c r="B60" s="90"/>
      <c r="C60" s="88"/>
      <c r="D60" s="88"/>
      <c r="E60" s="89"/>
      <c r="F60" s="89"/>
    </row>
    <row r="61" spans="1:6" x14ac:dyDescent="0.2">
      <c r="A61" s="86">
        <f>COUNT($A$7:A60)+1</f>
        <v>14</v>
      </c>
      <c r="B61" s="33" t="s">
        <v>99</v>
      </c>
      <c r="C61" s="88"/>
      <c r="D61" s="88"/>
      <c r="E61" s="89"/>
      <c r="F61" s="89"/>
    </row>
    <row r="62" spans="1:6" ht="51" x14ac:dyDescent="0.2">
      <c r="A62" s="76"/>
      <c r="B62" s="4" t="s">
        <v>100</v>
      </c>
      <c r="C62" s="88"/>
      <c r="D62" s="88"/>
      <c r="E62" s="89"/>
      <c r="F62" s="89"/>
    </row>
    <row r="63" spans="1:6" x14ac:dyDescent="0.2">
      <c r="A63" s="76"/>
      <c r="B63" s="101"/>
      <c r="C63" s="88">
        <v>2</v>
      </c>
      <c r="D63" s="88" t="s">
        <v>1</v>
      </c>
      <c r="E63" s="39">
        <v>0</v>
      </c>
      <c r="F63" s="89">
        <f>C63*E63</f>
        <v>0</v>
      </c>
    </row>
    <row r="64" spans="1:6" x14ac:dyDescent="0.2">
      <c r="A64" s="76"/>
      <c r="B64" s="101"/>
      <c r="C64" s="88"/>
      <c r="D64" s="88"/>
      <c r="E64" s="89"/>
      <c r="F64" s="89"/>
    </row>
    <row r="65" spans="1:6" x14ac:dyDescent="0.2">
      <c r="A65" s="86">
        <f>COUNT($A$7:A64)+1</f>
        <v>15</v>
      </c>
      <c r="B65" s="32" t="s">
        <v>101</v>
      </c>
      <c r="C65" s="88"/>
      <c r="D65" s="88"/>
      <c r="E65" s="89"/>
      <c r="F65" s="89"/>
    </row>
    <row r="66" spans="1:6" ht="38.25" x14ac:dyDescent="0.2">
      <c r="A66" s="76"/>
      <c r="B66" s="34" t="s">
        <v>102</v>
      </c>
      <c r="C66" s="88"/>
      <c r="D66" s="88"/>
      <c r="E66" s="89"/>
      <c r="F66" s="89"/>
    </row>
    <row r="67" spans="1:6" x14ac:dyDescent="0.2">
      <c r="A67" s="76"/>
      <c r="B67" s="101"/>
      <c r="C67" s="88">
        <v>1</v>
      </c>
      <c r="D67" s="88" t="s">
        <v>1</v>
      </c>
      <c r="E67" s="39">
        <v>0</v>
      </c>
      <c r="F67" s="89">
        <f t="shared" ref="F67" si="0">C67*E67</f>
        <v>0</v>
      </c>
    </row>
    <row r="68" spans="1:6" x14ac:dyDescent="0.2">
      <c r="A68" s="76"/>
      <c r="B68" s="101"/>
      <c r="C68" s="88"/>
      <c r="D68" s="88"/>
      <c r="E68" s="89"/>
      <c r="F68" s="89"/>
    </row>
    <row r="69" spans="1:6" x14ac:dyDescent="0.2">
      <c r="A69" s="86">
        <f>COUNT($A$7:A68)+1</f>
        <v>16</v>
      </c>
      <c r="B69" s="87" t="s">
        <v>19</v>
      </c>
      <c r="C69" s="88"/>
      <c r="D69" s="88"/>
      <c r="E69" s="89"/>
      <c r="F69" s="89"/>
    </row>
    <row r="70" spans="1:6" ht="25.5" x14ac:dyDescent="0.2">
      <c r="A70" s="76"/>
      <c r="B70" s="4" t="s">
        <v>18</v>
      </c>
      <c r="C70" s="88"/>
      <c r="D70" s="88"/>
      <c r="E70" s="89"/>
      <c r="F70" s="88"/>
    </row>
    <row r="71" spans="1:6" ht="14.25" x14ac:dyDescent="0.2">
      <c r="A71" s="76"/>
      <c r="B71" s="90"/>
      <c r="C71" s="88">
        <v>198</v>
      </c>
      <c r="D71" s="88" t="s">
        <v>53</v>
      </c>
      <c r="E71" s="39">
        <v>0</v>
      </c>
      <c r="F71" s="89">
        <f>C71*E71</f>
        <v>0</v>
      </c>
    </row>
    <row r="72" spans="1:6" x14ac:dyDescent="0.2">
      <c r="A72" s="76"/>
      <c r="B72" s="90"/>
      <c r="C72" s="88"/>
      <c r="D72" s="88"/>
      <c r="E72" s="89"/>
      <c r="F72" s="89"/>
    </row>
    <row r="73" spans="1:6" x14ac:dyDescent="0.2">
      <c r="A73" s="86">
        <f>COUNT($A$7:A72)+1</f>
        <v>17</v>
      </c>
      <c r="B73" s="102" t="s">
        <v>124</v>
      </c>
      <c r="C73" s="96"/>
      <c r="D73" s="96"/>
      <c r="E73" s="97"/>
      <c r="F73" s="96"/>
    </row>
    <row r="74" spans="1:6" ht="38.25" x14ac:dyDescent="0.2">
      <c r="A74" s="76"/>
      <c r="B74" s="4" t="s">
        <v>125</v>
      </c>
      <c r="C74" s="96"/>
      <c r="D74" s="96"/>
      <c r="E74" s="97"/>
      <c r="F74" s="96"/>
    </row>
    <row r="75" spans="1:6" ht="14.25" x14ac:dyDescent="0.2">
      <c r="A75" s="76"/>
      <c r="B75" s="2" t="s">
        <v>40</v>
      </c>
      <c r="C75" s="96">
        <v>347</v>
      </c>
      <c r="D75" s="96" t="s">
        <v>52</v>
      </c>
      <c r="E75" s="41">
        <v>0</v>
      </c>
      <c r="F75" s="97">
        <f>C75*E75</f>
        <v>0</v>
      </c>
    </row>
    <row r="76" spans="1:6" ht="14.25" x14ac:dyDescent="0.2">
      <c r="A76" s="76"/>
      <c r="B76" s="2" t="s">
        <v>41</v>
      </c>
      <c r="C76" s="96">
        <v>87</v>
      </c>
      <c r="D76" s="96" t="s">
        <v>52</v>
      </c>
      <c r="E76" s="41">
        <v>0</v>
      </c>
      <c r="F76" s="97">
        <f>C76*E76</f>
        <v>0</v>
      </c>
    </row>
    <row r="77" spans="1:6" x14ac:dyDescent="0.2">
      <c r="A77" s="76"/>
      <c r="B77" s="2"/>
      <c r="C77" s="96"/>
      <c r="D77" s="96"/>
      <c r="E77" s="97"/>
      <c r="F77" s="97"/>
    </row>
    <row r="78" spans="1:6" x14ac:dyDescent="0.2">
      <c r="A78" s="86">
        <f>COUNT($A$7:A77)+1</f>
        <v>18</v>
      </c>
      <c r="B78" s="87" t="s">
        <v>22</v>
      </c>
      <c r="C78" s="96"/>
      <c r="D78" s="96"/>
      <c r="E78" s="97"/>
      <c r="F78" s="97"/>
    </row>
    <row r="79" spans="1:6" ht="76.5" x14ac:dyDescent="0.2">
      <c r="A79" s="76"/>
      <c r="B79" s="4" t="s">
        <v>105</v>
      </c>
      <c r="C79" s="96"/>
      <c r="D79" s="96"/>
      <c r="E79" s="97"/>
      <c r="F79" s="97"/>
    </row>
    <row r="80" spans="1:6" ht="14.25" x14ac:dyDescent="0.2">
      <c r="A80" s="76"/>
      <c r="B80" s="2"/>
      <c r="C80" s="96">
        <v>57</v>
      </c>
      <c r="D80" s="88" t="s">
        <v>52</v>
      </c>
      <c r="E80" s="39">
        <v>0</v>
      </c>
      <c r="F80" s="89">
        <f>C80*E80</f>
        <v>0</v>
      </c>
    </row>
    <row r="81" spans="1:6" x14ac:dyDescent="0.2">
      <c r="A81" s="76"/>
      <c r="B81" s="4"/>
      <c r="C81" s="96"/>
      <c r="D81" s="88"/>
      <c r="E81" s="89"/>
      <c r="F81" s="89"/>
    </row>
    <row r="82" spans="1:6" x14ac:dyDescent="0.2">
      <c r="A82" s="86">
        <f>COUNT($A$7:A81)+1</f>
        <v>19</v>
      </c>
      <c r="B82" s="87" t="s">
        <v>26</v>
      </c>
      <c r="C82" s="96"/>
      <c r="D82" s="96"/>
      <c r="E82" s="97"/>
      <c r="F82" s="97"/>
    </row>
    <row r="83" spans="1:6" ht="63.75" x14ac:dyDescent="0.2">
      <c r="A83" s="76"/>
      <c r="B83" s="4" t="s">
        <v>106</v>
      </c>
      <c r="C83" s="96"/>
      <c r="D83" s="96"/>
      <c r="E83" s="97"/>
      <c r="F83" s="97"/>
    </row>
    <row r="84" spans="1:6" ht="14.25" x14ac:dyDescent="0.2">
      <c r="A84" s="76"/>
      <c r="B84" s="2"/>
      <c r="C84" s="96">
        <v>308</v>
      </c>
      <c r="D84" s="88" t="s">
        <v>52</v>
      </c>
      <c r="E84" s="39">
        <v>0</v>
      </c>
      <c r="F84" s="89">
        <f>C84*E84</f>
        <v>0</v>
      </c>
    </row>
    <row r="85" spans="1:6" x14ac:dyDescent="0.2">
      <c r="A85" s="76"/>
      <c r="B85" s="2"/>
      <c r="C85" s="96"/>
      <c r="D85" s="96"/>
      <c r="E85" s="97"/>
      <c r="F85" s="97"/>
    </row>
    <row r="86" spans="1:6" s="91" customFormat="1" x14ac:dyDescent="0.2">
      <c r="A86" s="86">
        <f>COUNT($A$7:A85)+1</f>
        <v>20</v>
      </c>
      <c r="B86" s="87" t="s">
        <v>107</v>
      </c>
      <c r="C86" s="88"/>
      <c r="D86" s="88"/>
      <c r="E86" s="89"/>
      <c r="F86" s="89"/>
    </row>
    <row r="87" spans="1:6" s="91" customFormat="1" ht="76.5" x14ac:dyDescent="0.2">
      <c r="A87" s="76"/>
      <c r="B87" s="4" t="s">
        <v>123</v>
      </c>
      <c r="C87" s="88"/>
      <c r="D87" s="88"/>
      <c r="E87" s="89"/>
      <c r="F87" s="89"/>
    </row>
    <row r="88" spans="1:6" s="91" customFormat="1" ht="14.25" x14ac:dyDescent="0.2">
      <c r="A88" s="76"/>
      <c r="B88" s="90"/>
      <c r="C88" s="88">
        <v>29</v>
      </c>
      <c r="D88" s="88" t="s">
        <v>52</v>
      </c>
      <c r="E88" s="39">
        <v>0</v>
      </c>
      <c r="F88" s="89">
        <f>C88*E88</f>
        <v>0</v>
      </c>
    </row>
    <row r="89" spans="1:6" s="91" customFormat="1" x14ac:dyDescent="0.2">
      <c r="A89" s="76"/>
      <c r="B89" s="2"/>
      <c r="C89" s="96"/>
      <c r="D89" s="96"/>
      <c r="E89" s="97"/>
      <c r="F89" s="97"/>
    </row>
    <row r="90" spans="1:6" s="91" customFormat="1" x14ac:dyDescent="0.2">
      <c r="A90" s="86">
        <f>COUNT($A$7:A89)+1</f>
        <v>21</v>
      </c>
      <c r="B90" s="87" t="s">
        <v>108</v>
      </c>
      <c r="C90" s="88"/>
      <c r="D90" s="88"/>
      <c r="E90" s="89"/>
      <c r="F90" s="88"/>
    </row>
    <row r="91" spans="1:6" s="91" customFormat="1" ht="63.75" x14ac:dyDescent="0.2">
      <c r="A91" s="76"/>
      <c r="B91" s="4" t="s">
        <v>109</v>
      </c>
      <c r="C91" s="88"/>
      <c r="D91" s="88"/>
      <c r="E91" s="89"/>
      <c r="F91" s="88"/>
    </row>
    <row r="92" spans="1:6" ht="14.25" x14ac:dyDescent="0.2">
      <c r="A92" s="76"/>
      <c r="B92" s="90"/>
      <c r="C92" s="88">
        <v>64</v>
      </c>
      <c r="D92" s="88" t="s">
        <v>52</v>
      </c>
      <c r="E92" s="39">
        <v>0</v>
      </c>
      <c r="F92" s="89">
        <f>C92*E92</f>
        <v>0</v>
      </c>
    </row>
    <row r="93" spans="1:6" x14ac:dyDescent="0.2">
      <c r="A93" s="76"/>
      <c r="B93" s="90"/>
      <c r="C93" s="88"/>
      <c r="D93" s="88"/>
      <c r="E93" s="89"/>
      <c r="F93" s="89"/>
    </row>
    <row r="94" spans="1:6" x14ac:dyDescent="0.2">
      <c r="A94" s="86">
        <f>COUNT($A$7:A93)+1</f>
        <v>22</v>
      </c>
      <c r="B94" s="87" t="s">
        <v>21</v>
      </c>
      <c r="C94" s="88"/>
      <c r="D94" s="88"/>
      <c r="E94" s="89"/>
      <c r="F94" s="89"/>
    </row>
    <row r="95" spans="1:6" ht="38.25" x14ac:dyDescent="0.2">
      <c r="A95" s="76"/>
      <c r="B95" s="4" t="s">
        <v>20</v>
      </c>
      <c r="C95" s="88"/>
      <c r="D95" s="88"/>
      <c r="E95" s="89"/>
      <c r="F95" s="88"/>
    </row>
    <row r="96" spans="1:6" ht="14.25" x14ac:dyDescent="0.2">
      <c r="A96" s="76"/>
      <c r="B96" s="90"/>
      <c r="C96" s="88">
        <v>233</v>
      </c>
      <c r="D96" s="88" t="s">
        <v>52</v>
      </c>
      <c r="E96" s="39">
        <v>0</v>
      </c>
      <c r="F96" s="89">
        <f>C96*E96</f>
        <v>0</v>
      </c>
    </row>
    <row r="97" spans="1:6" x14ac:dyDescent="0.2">
      <c r="A97" s="76"/>
      <c r="B97" s="90"/>
      <c r="C97" s="88"/>
      <c r="D97" s="88"/>
      <c r="E97" s="89"/>
      <c r="F97" s="89"/>
    </row>
    <row r="98" spans="1:6" x14ac:dyDescent="0.2">
      <c r="A98" s="86">
        <f>COUNT($A$7:A97)+1</f>
        <v>23</v>
      </c>
      <c r="B98" s="87" t="s">
        <v>23</v>
      </c>
      <c r="C98" s="88"/>
      <c r="D98" s="88"/>
      <c r="E98" s="89"/>
      <c r="F98" s="89"/>
    </row>
    <row r="99" spans="1:6" ht="38.25" x14ac:dyDescent="0.2">
      <c r="A99" s="76"/>
      <c r="B99" s="4" t="s">
        <v>46</v>
      </c>
      <c r="C99" s="88"/>
      <c r="D99" s="88"/>
      <c r="E99" s="89"/>
      <c r="F99" s="88"/>
    </row>
    <row r="100" spans="1:6" ht="14.25" x14ac:dyDescent="0.2">
      <c r="A100" s="76"/>
      <c r="B100" s="90"/>
      <c r="C100" s="88">
        <v>330</v>
      </c>
      <c r="D100" s="88" t="s">
        <v>47</v>
      </c>
      <c r="E100" s="39">
        <v>0</v>
      </c>
      <c r="F100" s="89">
        <f>C100*E100</f>
        <v>0</v>
      </c>
    </row>
    <row r="101" spans="1:6" x14ac:dyDescent="0.2">
      <c r="A101" s="76"/>
      <c r="B101" s="90"/>
      <c r="C101" s="88"/>
      <c r="D101" s="88"/>
      <c r="E101" s="89"/>
      <c r="F101" s="89"/>
    </row>
    <row r="102" spans="1:6" x14ac:dyDescent="0.2">
      <c r="A102" s="86">
        <f>COUNT($A$7:A101)+1</f>
        <v>24</v>
      </c>
      <c r="B102" s="87" t="s">
        <v>27</v>
      </c>
      <c r="C102" s="88"/>
      <c r="D102" s="88"/>
      <c r="E102" s="89"/>
      <c r="F102" s="88"/>
    </row>
    <row r="103" spans="1:6" ht="38.25" x14ac:dyDescent="0.2">
      <c r="A103" s="76"/>
      <c r="B103" s="4" t="s">
        <v>110</v>
      </c>
      <c r="C103" s="88"/>
      <c r="D103" s="88"/>
      <c r="E103" s="89"/>
      <c r="F103" s="88"/>
    </row>
    <row r="104" spans="1:6" x14ac:dyDescent="0.2">
      <c r="A104" s="76"/>
      <c r="B104" s="90"/>
      <c r="C104" s="88">
        <v>2</v>
      </c>
      <c r="D104" s="88" t="s">
        <v>1</v>
      </c>
      <c r="E104" s="39">
        <v>0</v>
      </c>
      <c r="F104" s="89">
        <f>C104*E104</f>
        <v>0</v>
      </c>
    </row>
    <row r="105" spans="1:6" x14ac:dyDescent="0.2">
      <c r="A105" s="76"/>
      <c r="B105" s="90"/>
      <c r="C105" s="88"/>
      <c r="D105" s="88"/>
      <c r="E105" s="89"/>
      <c r="F105" s="89"/>
    </row>
    <row r="106" spans="1:6" x14ac:dyDescent="0.2">
      <c r="A106" s="86">
        <f>COUNT($A$7:A105)+1</f>
        <v>25</v>
      </c>
      <c r="B106" s="87" t="s">
        <v>29</v>
      </c>
      <c r="C106" s="88"/>
      <c r="D106" s="88"/>
      <c r="E106" s="89"/>
      <c r="F106" s="89"/>
    </row>
    <row r="107" spans="1:6" ht="18.75" customHeight="1" x14ac:dyDescent="0.2">
      <c r="A107" s="76"/>
      <c r="B107" s="4" t="s">
        <v>28</v>
      </c>
      <c r="C107" s="88"/>
      <c r="D107" s="88"/>
      <c r="E107" s="89"/>
      <c r="F107" s="88"/>
    </row>
    <row r="108" spans="1:6" x14ac:dyDescent="0.2">
      <c r="A108" s="76"/>
      <c r="B108" s="90"/>
      <c r="C108" s="88">
        <v>2</v>
      </c>
      <c r="D108" s="88" t="s">
        <v>1</v>
      </c>
      <c r="E108" s="39">
        <v>0</v>
      </c>
      <c r="F108" s="89">
        <f>C108*E108</f>
        <v>0</v>
      </c>
    </row>
    <row r="109" spans="1:6" x14ac:dyDescent="0.2">
      <c r="A109" s="76"/>
      <c r="B109" s="90"/>
      <c r="C109" s="88"/>
      <c r="D109" s="88"/>
      <c r="E109" s="89"/>
      <c r="F109" s="89"/>
    </row>
    <row r="110" spans="1:6" x14ac:dyDescent="0.2">
      <c r="A110" s="86">
        <f>COUNT($A$7:A109)+1</f>
        <v>26</v>
      </c>
      <c r="B110" s="87" t="s">
        <v>24</v>
      </c>
      <c r="C110" s="88"/>
      <c r="D110" s="88"/>
      <c r="E110" s="89"/>
      <c r="F110" s="88"/>
    </row>
    <row r="111" spans="1:6" ht="51" x14ac:dyDescent="0.2">
      <c r="A111" s="76"/>
      <c r="B111" s="4" t="s">
        <v>117</v>
      </c>
      <c r="C111" s="88"/>
      <c r="D111" s="88"/>
      <c r="E111" s="89"/>
      <c r="F111" s="88"/>
    </row>
    <row r="112" spans="1:6" x14ac:dyDescent="0.2">
      <c r="A112" s="76"/>
      <c r="B112" s="90"/>
      <c r="C112" s="88">
        <v>1</v>
      </c>
      <c r="D112" s="88" t="s">
        <v>1</v>
      </c>
      <c r="E112" s="39">
        <v>0</v>
      </c>
      <c r="F112" s="89">
        <f>C112*E112</f>
        <v>0</v>
      </c>
    </row>
    <row r="113" spans="1:6" x14ac:dyDescent="0.2">
      <c r="A113" s="76"/>
      <c r="B113" s="90"/>
      <c r="C113" s="88"/>
      <c r="D113" s="88"/>
      <c r="E113" s="89"/>
      <c r="F113" s="88"/>
    </row>
    <row r="114" spans="1:6" x14ac:dyDescent="0.2">
      <c r="A114" s="86">
        <f>COUNT($A$7:A113)+1</f>
        <v>27</v>
      </c>
      <c r="B114" s="87" t="s">
        <v>25</v>
      </c>
      <c r="C114" s="88"/>
      <c r="D114" s="88"/>
      <c r="E114" s="89"/>
      <c r="F114" s="88"/>
    </row>
    <row r="115" spans="1:6" ht="93.75" customHeight="1" x14ac:dyDescent="0.2">
      <c r="A115" s="76"/>
      <c r="B115" s="4" t="s">
        <v>118</v>
      </c>
      <c r="C115" s="88"/>
      <c r="D115" s="88"/>
      <c r="E115" s="89"/>
      <c r="F115" s="88"/>
    </row>
    <row r="116" spans="1:6" x14ac:dyDescent="0.2">
      <c r="A116" s="76"/>
      <c r="B116" s="90"/>
      <c r="C116" s="88">
        <v>1</v>
      </c>
      <c r="D116" s="88" t="s">
        <v>1</v>
      </c>
      <c r="E116" s="39">
        <v>0</v>
      </c>
      <c r="F116" s="89">
        <f>C116*E116</f>
        <v>0</v>
      </c>
    </row>
    <row r="117" spans="1:6" x14ac:dyDescent="0.2">
      <c r="A117" s="76"/>
      <c r="B117" s="90"/>
      <c r="C117" s="88"/>
      <c r="D117" s="88"/>
      <c r="E117" s="89"/>
      <c r="F117" s="88"/>
    </row>
    <row r="118" spans="1:6" x14ac:dyDescent="0.2">
      <c r="A118" s="86">
        <f>COUNT($A$7:A117)+1</f>
        <v>28</v>
      </c>
      <c r="B118" s="87" t="s">
        <v>30</v>
      </c>
      <c r="C118" s="88"/>
      <c r="D118" s="88"/>
      <c r="E118" s="89"/>
      <c r="F118" s="88"/>
    </row>
    <row r="119" spans="1:6" ht="68.25" customHeight="1" x14ac:dyDescent="0.2">
      <c r="A119" s="76"/>
      <c r="B119" s="4" t="s">
        <v>111</v>
      </c>
      <c r="C119" s="88"/>
      <c r="D119" s="88"/>
      <c r="E119" s="89"/>
      <c r="F119" s="88"/>
    </row>
    <row r="120" spans="1:6" ht="14.25" x14ac:dyDescent="0.2">
      <c r="A120" s="76"/>
      <c r="B120" s="90"/>
      <c r="C120" s="88">
        <v>6</v>
      </c>
      <c r="D120" s="88" t="s">
        <v>52</v>
      </c>
      <c r="E120" s="39">
        <v>0</v>
      </c>
      <c r="F120" s="89">
        <f>C120*E120</f>
        <v>0</v>
      </c>
    </row>
    <row r="121" spans="1:6" x14ac:dyDescent="0.2">
      <c r="A121" s="76"/>
      <c r="B121" s="90"/>
      <c r="C121" s="88"/>
      <c r="D121" s="88"/>
      <c r="E121" s="89"/>
      <c r="F121" s="88"/>
    </row>
    <row r="122" spans="1:6" x14ac:dyDescent="0.2">
      <c r="A122" s="86">
        <f>COUNT($A$7:A121)+1</f>
        <v>29</v>
      </c>
      <c r="B122" s="87" t="s">
        <v>32</v>
      </c>
      <c r="C122" s="88"/>
      <c r="D122" s="88"/>
      <c r="E122" s="89"/>
      <c r="F122" s="88"/>
    </row>
    <row r="123" spans="1:6" ht="38.25" x14ac:dyDescent="0.2">
      <c r="A123" s="76"/>
      <c r="B123" s="4" t="s">
        <v>31</v>
      </c>
      <c r="C123" s="88"/>
      <c r="D123" s="88"/>
      <c r="E123" s="89"/>
      <c r="F123" s="88"/>
    </row>
    <row r="124" spans="1:6" ht="14.25" x14ac:dyDescent="0.2">
      <c r="A124" s="76"/>
      <c r="B124" s="90"/>
      <c r="C124" s="88">
        <v>1.5</v>
      </c>
      <c r="D124" s="88" t="s">
        <v>52</v>
      </c>
      <c r="E124" s="39">
        <v>0</v>
      </c>
      <c r="F124" s="89">
        <f>C124*E124</f>
        <v>0</v>
      </c>
    </row>
    <row r="125" spans="1:6" x14ac:dyDescent="0.2">
      <c r="A125" s="76"/>
      <c r="B125" s="90"/>
      <c r="C125" s="88"/>
      <c r="D125" s="88"/>
      <c r="E125" s="89"/>
      <c r="F125" s="88"/>
    </row>
    <row r="126" spans="1:6" x14ac:dyDescent="0.2">
      <c r="A126" s="86">
        <f>COUNT($A$7:A125)+1</f>
        <v>30</v>
      </c>
      <c r="B126" s="87" t="s">
        <v>34</v>
      </c>
      <c r="C126" s="88"/>
      <c r="D126" s="88"/>
      <c r="E126" s="89"/>
      <c r="F126" s="88"/>
    </row>
    <row r="127" spans="1:6" ht="51" x14ac:dyDescent="0.2">
      <c r="A127" s="76"/>
      <c r="B127" s="4" t="s">
        <v>33</v>
      </c>
      <c r="C127" s="88"/>
      <c r="D127" s="88"/>
      <c r="E127" s="89"/>
      <c r="F127" s="88"/>
    </row>
    <row r="128" spans="1:6" x14ac:dyDescent="0.2">
      <c r="A128" s="76"/>
      <c r="B128" s="90" t="s">
        <v>76</v>
      </c>
      <c r="C128" s="88">
        <v>3</v>
      </c>
      <c r="D128" s="88" t="s">
        <v>1</v>
      </c>
      <c r="E128" s="39">
        <v>0</v>
      </c>
      <c r="F128" s="89">
        <f>C128*E128</f>
        <v>0</v>
      </c>
    </row>
    <row r="129" spans="1:6" x14ac:dyDescent="0.2">
      <c r="A129" s="76"/>
      <c r="B129" s="90"/>
      <c r="C129" s="88"/>
      <c r="D129" s="88"/>
      <c r="E129" s="89"/>
      <c r="F129" s="89"/>
    </row>
    <row r="130" spans="1:6" ht="25.5" x14ac:dyDescent="0.2">
      <c r="A130" s="86">
        <f>COUNT($A$7:A129)+1</f>
        <v>31</v>
      </c>
      <c r="B130" s="87" t="s">
        <v>35</v>
      </c>
      <c r="C130" s="88"/>
      <c r="D130" s="88"/>
      <c r="E130" s="103"/>
      <c r="F130" s="88"/>
    </row>
    <row r="131" spans="1:6" ht="94.5" customHeight="1" x14ac:dyDescent="0.2">
      <c r="A131" s="104"/>
      <c r="B131" s="4" t="s">
        <v>112</v>
      </c>
      <c r="C131" s="88"/>
      <c r="D131" s="88"/>
      <c r="E131" s="89"/>
      <c r="F131" s="88"/>
    </row>
    <row r="132" spans="1:6" x14ac:dyDescent="0.2">
      <c r="A132" s="86"/>
      <c r="B132" s="105"/>
      <c r="C132" s="106"/>
      <c r="D132" s="107">
        <v>0.05</v>
      </c>
      <c r="E132" s="88"/>
      <c r="F132" s="89">
        <f>SUM(F7:F131)*D132</f>
        <v>0</v>
      </c>
    </row>
    <row r="133" spans="1:6" x14ac:dyDescent="0.2">
      <c r="A133" s="104"/>
      <c r="B133" s="90"/>
      <c r="C133" s="88"/>
      <c r="D133" s="88"/>
      <c r="E133" s="103"/>
      <c r="F133" s="89"/>
    </row>
    <row r="134" spans="1:6" x14ac:dyDescent="0.2">
      <c r="A134" s="86">
        <f>COUNT($A$7:A133)+1</f>
        <v>32</v>
      </c>
      <c r="B134" s="87" t="s">
        <v>37</v>
      </c>
      <c r="C134" s="88"/>
      <c r="D134" s="88"/>
      <c r="E134" s="103"/>
      <c r="F134" s="89"/>
    </row>
    <row r="135" spans="1:6" ht="38.25" x14ac:dyDescent="0.2">
      <c r="A135" s="104"/>
      <c r="B135" s="4" t="s">
        <v>36</v>
      </c>
      <c r="C135" s="88"/>
      <c r="D135" s="88"/>
      <c r="E135" s="88"/>
      <c r="F135" s="89"/>
    </row>
    <row r="136" spans="1:6" x14ac:dyDescent="0.2">
      <c r="A136" s="104"/>
      <c r="B136" s="90"/>
      <c r="C136" s="106"/>
      <c r="D136" s="107">
        <v>0.05</v>
      </c>
      <c r="E136" s="88"/>
      <c r="F136" s="89">
        <f>SUM(F7:F130)*D136</f>
        <v>0</v>
      </c>
    </row>
    <row r="137" spans="1:6" x14ac:dyDescent="0.2">
      <c r="A137" s="104"/>
      <c r="B137" s="90"/>
      <c r="C137" s="88"/>
      <c r="D137" s="88"/>
      <c r="E137" s="88"/>
      <c r="F137" s="88"/>
    </row>
    <row r="138" spans="1:6" x14ac:dyDescent="0.2">
      <c r="A138" s="86">
        <f>COUNT($A$7:A137)+1</f>
        <v>33</v>
      </c>
      <c r="B138" s="87" t="s">
        <v>113</v>
      </c>
      <c r="C138" s="88"/>
      <c r="D138" s="88"/>
      <c r="E138" s="88"/>
      <c r="F138" s="88"/>
    </row>
    <row r="139" spans="1:6" ht="38.25" x14ac:dyDescent="0.2">
      <c r="A139" s="104"/>
      <c r="B139" s="4" t="s">
        <v>38</v>
      </c>
      <c r="C139" s="106"/>
      <c r="D139" s="107">
        <v>0.1</v>
      </c>
      <c r="E139" s="88"/>
      <c r="F139" s="89">
        <f>SUM(F7:F130)*D139</f>
        <v>0</v>
      </c>
    </row>
    <row r="140" spans="1:6" x14ac:dyDescent="0.2">
      <c r="A140" s="108"/>
      <c r="B140" s="109"/>
      <c r="C140" s="88"/>
      <c r="D140" s="88"/>
      <c r="E140" s="103"/>
      <c r="F140" s="88"/>
    </row>
    <row r="141" spans="1:6" x14ac:dyDescent="0.2">
      <c r="A141" s="110"/>
      <c r="B141" s="111" t="s">
        <v>2</v>
      </c>
      <c r="C141" s="112"/>
      <c r="D141" s="112"/>
      <c r="E141" s="113" t="s">
        <v>51</v>
      </c>
      <c r="F141" s="113">
        <f>SUM(F7:F140)</f>
        <v>0</v>
      </c>
    </row>
    <row r="142" spans="1:6" x14ac:dyDescent="0.2">
      <c r="A142" s="114"/>
      <c r="B142" s="109"/>
      <c r="C142" s="115"/>
      <c r="D142" s="115"/>
      <c r="E142" s="116"/>
      <c r="F142" s="115"/>
    </row>
    <row r="143" spans="1:6" x14ac:dyDescent="0.2">
      <c r="A143" s="76"/>
      <c r="B143" s="109"/>
    </row>
  </sheetData>
  <sheetProtection password="CF77" sheet="1" objects="1" scenarios="1"/>
  <phoneticPr fontId="0" type="noConversion"/>
  <pageMargins left="0.9055118110236221" right="0.31496062992125984" top="0.74803149606299213" bottom="0.74803149606299213" header="0.31496062992125984" footer="0.31496062992125984"/>
  <pageSetup paperSize="55" orientation="portrait" r:id="rId1"/>
  <headerFooter alignWithMargins="0">
    <oddHeader>&amp;LENERGETIKA LJUBLJANA d.o.o.&amp;RJPE-SIR-302/18</oddHeader>
    <oddFooter>&amp;C&amp;"Arial,Navadno"&amp;P / &amp;N</oddFooter>
  </headerFooter>
  <rowBreaks count="3" manualBreakCount="3">
    <brk id="26" max="5" man="1"/>
    <brk id="48" max="5" man="1"/>
    <brk id="12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8" tint="0.59999389629810485"/>
  </sheetPr>
  <dimension ref="A1:G90"/>
  <sheetViews>
    <sheetView zoomScaleNormal="100" zoomScaleSheetLayoutView="100" workbookViewId="0">
      <selection activeCell="B66" sqref="B66"/>
    </sheetView>
  </sheetViews>
  <sheetFormatPr defaultColWidth="9.140625" defaultRowHeight="12.75" x14ac:dyDescent="0.2"/>
  <cols>
    <col min="1" max="1" width="6.7109375" style="117" customWidth="1"/>
    <col min="2" max="2" width="37.7109375" style="68" customWidth="1"/>
    <col min="3" max="4" width="6.7109375" style="72" customWidth="1"/>
    <col min="5" max="5" width="14.7109375" style="73" customWidth="1"/>
    <col min="6" max="6" width="14.7109375" style="72" customWidth="1"/>
    <col min="7" max="16384" width="9.140625" style="69"/>
  </cols>
  <sheetData>
    <row r="1" spans="1:7" x14ac:dyDescent="0.2">
      <c r="A1" s="75" t="s">
        <v>71</v>
      </c>
      <c r="B1" s="36" t="s">
        <v>10</v>
      </c>
      <c r="C1" s="76"/>
      <c r="D1" s="76"/>
    </row>
    <row r="2" spans="1:7" x14ac:dyDescent="0.2">
      <c r="A2" s="75" t="s">
        <v>72</v>
      </c>
      <c r="B2" s="36" t="s">
        <v>11</v>
      </c>
      <c r="C2" s="76"/>
      <c r="D2" s="76"/>
    </row>
    <row r="3" spans="1:7" x14ac:dyDescent="0.2">
      <c r="A3" s="75" t="s">
        <v>59</v>
      </c>
      <c r="B3" s="36" t="s">
        <v>160</v>
      </c>
      <c r="C3" s="76"/>
      <c r="D3" s="76"/>
    </row>
    <row r="4" spans="1:7" x14ac:dyDescent="0.2">
      <c r="A4" s="75"/>
      <c r="B4" s="36" t="s">
        <v>130</v>
      </c>
      <c r="C4" s="76"/>
      <c r="D4" s="76"/>
    </row>
    <row r="5" spans="1:7" ht="75" customHeight="1" x14ac:dyDescent="0.2">
      <c r="A5" s="77" t="s">
        <v>0</v>
      </c>
      <c r="B5" s="78" t="s">
        <v>42</v>
      </c>
      <c r="C5" s="79" t="s">
        <v>12</v>
      </c>
      <c r="D5" s="79" t="s">
        <v>13</v>
      </c>
      <c r="E5" s="80" t="s">
        <v>48</v>
      </c>
      <c r="F5" s="80" t="s">
        <v>49</v>
      </c>
      <c r="G5" s="81"/>
    </row>
    <row r="6" spans="1:7" x14ac:dyDescent="0.2">
      <c r="A6" s="82">
        <v>1</v>
      </c>
      <c r="B6" s="83"/>
      <c r="C6" s="84"/>
      <c r="D6" s="84"/>
      <c r="E6" s="85"/>
      <c r="F6" s="84"/>
    </row>
    <row r="7" spans="1:7" x14ac:dyDescent="0.2">
      <c r="A7" s="86">
        <f>COUNT(A6+1)</f>
        <v>1</v>
      </c>
      <c r="B7" s="87" t="s">
        <v>15</v>
      </c>
      <c r="C7" s="88"/>
      <c r="D7" s="88"/>
      <c r="E7" s="89"/>
      <c r="F7" s="89"/>
    </row>
    <row r="8" spans="1:7" ht="51" x14ac:dyDescent="0.2">
      <c r="A8" s="86"/>
      <c r="B8" s="4" t="s">
        <v>77</v>
      </c>
      <c r="C8" s="88"/>
      <c r="D8" s="88"/>
      <c r="E8" s="89"/>
      <c r="F8" s="89"/>
    </row>
    <row r="9" spans="1:7" ht="14.25" x14ac:dyDescent="0.2">
      <c r="A9" s="86"/>
      <c r="B9" s="90"/>
      <c r="C9" s="88">
        <v>420</v>
      </c>
      <c r="D9" s="88" t="s">
        <v>47</v>
      </c>
      <c r="E9" s="39">
        <v>0</v>
      </c>
      <c r="F9" s="89">
        <f>C9*E9</f>
        <v>0</v>
      </c>
    </row>
    <row r="10" spans="1:7" x14ac:dyDescent="0.2">
      <c r="A10" s="86"/>
      <c r="B10" s="90"/>
      <c r="C10" s="88"/>
      <c r="D10" s="88"/>
      <c r="E10" s="89"/>
      <c r="F10" s="89"/>
    </row>
    <row r="11" spans="1:7" x14ac:dyDescent="0.2">
      <c r="A11" s="86">
        <f>COUNT($A$7:A10)+1</f>
        <v>2</v>
      </c>
      <c r="B11" s="87" t="s">
        <v>17</v>
      </c>
      <c r="C11" s="88"/>
      <c r="D11" s="88"/>
      <c r="E11" s="89"/>
      <c r="F11" s="88"/>
    </row>
    <row r="12" spans="1:7" ht="57" customHeight="1" x14ac:dyDescent="0.2">
      <c r="A12" s="86"/>
      <c r="B12" s="4" t="s">
        <v>45</v>
      </c>
      <c r="C12" s="88"/>
      <c r="D12" s="88"/>
      <c r="E12" s="89"/>
      <c r="F12" s="88"/>
    </row>
    <row r="13" spans="1:7" ht="14.25" x14ac:dyDescent="0.2">
      <c r="A13" s="86"/>
      <c r="B13" s="90"/>
      <c r="C13" s="88">
        <v>5</v>
      </c>
      <c r="D13" s="88" t="s">
        <v>47</v>
      </c>
      <c r="E13" s="39">
        <v>0</v>
      </c>
      <c r="F13" s="89">
        <f>C13*E13</f>
        <v>0</v>
      </c>
    </row>
    <row r="14" spans="1:7" x14ac:dyDescent="0.2">
      <c r="A14" s="86"/>
      <c r="B14" s="90"/>
      <c r="C14" s="88"/>
      <c r="D14" s="88"/>
      <c r="E14" s="89"/>
      <c r="F14" s="88"/>
    </row>
    <row r="15" spans="1:7" x14ac:dyDescent="0.2">
      <c r="A15" s="86">
        <f>COUNT($A$7:A14)+1</f>
        <v>3</v>
      </c>
      <c r="B15" s="28" t="s">
        <v>79</v>
      </c>
      <c r="C15" s="29"/>
      <c r="D15" s="29"/>
      <c r="E15" s="43"/>
      <c r="F15" s="29"/>
    </row>
    <row r="16" spans="1:7" ht="76.5" x14ac:dyDescent="0.2">
      <c r="A16" s="86"/>
      <c r="B16" s="4" t="s">
        <v>80</v>
      </c>
      <c r="C16" s="29"/>
      <c r="D16" s="29"/>
      <c r="E16" s="43"/>
      <c r="F16" s="43"/>
    </row>
    <row r="17" spans="1:6" ht="14.25" x14ac:dyDescent="0.2">
      <c r="A17" s="86"/>
      <c r="B17" s="90"/>
      <c r="C17" s="88">
        <v>120</v>
      </c>
      <c r="D17" s="88" t="s">
        <v>47</v>
      </c>
      <c r="E17" s="39">
        <v>0</v>
      </c>
      <c r="F17" s="89">
        <f>+E17*C17</f>
        <v>0</v>
      </c>
    </row>
    <row r="18" spans="1:6" x14ac:dyDescent="0.2">
      <c r="A18" s="86"/>
      <c r="B18" s="90"/>
      <c r="C18" s="88"/>
      <c r="D18" s="88"/>
      <c r="E18" s="89"/>
      <c r="F18" s="88"/>
    </row>
    <row r="19" spans="1:6" x14ac:dyDescent="0.2">
      <c r="A19" s="86">
        <f>COUNT($A$7:A18)+1</f>
        <v>4</v>
      </c>
      <c r="B19" s="30" t="s">
        <v>81</v>
      </c>
      <c r="C19" s="88"/>
      <c r="D19" s="88"/>
      <c r="E19" s="89"/>
      <c r="F19" s="88"/>
    </row>
    <row r="20" spans="1:6" ht="76.5" x14ac:dyDescent="0.2">
      <c r="A20" s="86"/>
      <c r="B20" s="4" t="s">
        <v>82</v>
      </c>
      <c r="C20" s="88"/>
      <c r="D20" s="88"/>
      <c r="E20" s="89"/>
      <c r="F20" s="88"/>
    </row>
    <row r="21" spans="1:6" ht="14.25" x14ac:dyDescent="0.2">
      <c r="A21" s="86"/>
      <c r="B21" s="31"/>
      <c r="C21" s="88">
        <v>30</v>
      </c>
      <c r="D21" s="88" t="s">
        <v>47</v>
      </c>
      <c r="E21" s="39">
        <v>0</v>
      </c>
      <c r="F21" s="89">
        <f>+E21*C21</f>
        <v>0</v>
      </c>
    </row>
    <row r="22" spans="1:6" x14ac:dyDescent="0.2">
      <c r="A22" s="86"/>
      <c r="B22" s="31"/>
      <c r="C22" s="88"/>
      <c r="D22" s="88"/>
      <c r="E22" s="89"/>
      <c r="F22" s="89"/>
    </row>
    <row r="23" spans="1:6" x14ac:dyDescent="0.2">
      <c r="A23" s="86">
        <f>COUNT($A$7:A22)+1</f>
        <v>5</v>
      </c>
      <c r="B23" s="92" t="s">
        <v>93</v>
      </c>
      <c r="C23" s="96"/>
      <c r="D23" s="96"/>
      <c r="E23" s="97"/>
      <c r="F23" s="96"/>
    </row>
    <row r="24" spans="1:6" ht="79.5" customHeight="1" x14ac:dyDescent="0.2">
      <c r="A24" s="76"/>
      <c r="B24" s="4" t="s">
        <v>94</v>
      </c>
      <c r="C24" s="96"/>
      <c r="D24" s="96"/>
      <c r="E24" s="97"/>
      <c r="F24" s="96"/>
    </row>
    <row r="25" spans="1:6" ht="14.25" x14ac:dyDescent="0.2">
      <c r="A25" s="76"/>
      <c r="B25" s="100"/>
      <c r="C25" s="96">
        <v>560</v>
      </c>
      <c r="D25" s="27" t="s">
        <v>53</v>
      </c>
      <c r="E25" s="41">
        <v>0</v>
      </c>
      <c r="F25" s="99">
        <f>+E25*C25</f>
        <v>0</v>
      </c>
    </row>
    <row r="26" spans="1:6" x14ac:dyDescent="0.2">
      <c r="A26" s="76"/>
      <c r="B26" s="2"/>
      <c r="C26" s="96"/>
      <c r="D26" s="96"/>
      <c r="E26" s="97"/>
      <c r="F26" s="99"/>
    </row>
    <row r="27" spans="1:6" x14ac:dyDescent="0.2">
      <c r="A27" s="86">
        <f>COUNT($A$7:A26)+1</f>
        <v>6</v>
      </c>
      <c r="B27" s="87" t="s">
        <v>19</v>
      </c>
      <c r="C27" s="88"/>
      <c r="D27" s="88"/>
      <c r="E27" s="89"/>
      <c r="F27" s="89"/>
    </row>
    <row r="28" spans="1:6" ht="25.5" x14ac:dyDescent="0.2">
      <c r="A28" s="76"/>
      <c r="B28" s="4" t="s">
        <v>18</v>
      </c>
      <c r="C28" s="88"/>
      <c r="D28" s="88"/>
      <c r="E28" s="89"/>
      <c r="F28" s="88"/>
    </row>
    <row r="29" spans="1:6" ht="14.25" x14ac:dyDescent="0.2">
      <c r="A29" s="76"/>
      <c r="B29" s="90"/>
      <c r="C29" s="88">
        <v>252</v>
      </c>
      <c r="D29" s="88" t="s">
        <v>53</v>
      </c>
      <c r="E29" s="39">
        <v>0</v>
      </c>
      <c r="F29" s="89">
        <f>C29*E29</f>
        <v>0</v>
      </c>
    </row>
    <row r="30" spans="1:6" x14ac:dyDescent="0.2">
      <c r="A30" s="76"/>
      <c r="B30" s="90"/>
      <c r="C30" s="88"/>
      <c r="D30" s="88"/>
      <c r="E30" s="89"/>
      <c r="F30" s="89"/>
    </row>
    <row r="31" spans="1:6" x14ac:dyDescent="0.2">
      <c r="A31" s="86">
        <f>COUNT($A$7:A30)+1</f>
        <v>7</v>
      </c>
      <c r="B31" s="102" t="s">
        <v>103</v>
      </c>
      <c r="C31" s="96"/>
      <c r="D31" s="96"/>
      <c r="E31" s="97"/>
      <c r="F31" s="96"/>
    </row>
    <row r="32" spans="1:6" ht="38.25" x14ac:dyDescent="0.2">
      <c r="A32" s="76"/>
      <c r="B32" s="4" t="s">
        <v>121</v>
      </c>
      <c r="C32" s="96"/>
      <c r="D32" s="96"/>
      <c r="E32" s="97"/>
      <c r="F32" s="96"/>
    </row>
    <row r="33" spans="1:6" ht="14.25" x14ac:dyDescent="0.2">
      <c r="A33" s="76"/>
      <c r="B33" s="2" t="s">
        <v>40</v>
      </c>
      <c r="C33" s="96">
        <v>221</v>
      </c>
      <c r="D33" s="96" t="s">
        <v>52</v>
      </c>
      <c r="E33" s="41">
        <v>0</v>
      </c>
      <c r="F33" s="97">
        <f>C33*E33</f>
        <v>0</v>
      </c>
    </row>
    <row r="34" spans="1:6" ht="14.25" x14ac:dyDescent="0.2">
      <c r="A34" s="76"/>
      <c r="B34" s="2" t="s">
        <v>41</v>
      </c>
      <c r="C34" s="96">
        <v>55</v>
      </c>
      <c r="D34" s="96" t="s">
        <v>52</v>
      </c>
      <c r="E34" s="41">
        <v>0</v>
      </c>
      <c r="F34" s="97">
        <f>C34*E34</f>
        <v>0</v>
      </c>
    </row>
    <row r="35" spans="1:6" x14ac:dyDescent="0.2">
      <c r="A35" s="76"/>
      <c r="B35" s="2"/>
      <c r="C35" s="96"/>
      <c r="D35" s="96"/>
      <c r="E35" s="97"/>
      <c r="F35" s="97"/>
    </row>
    <row r="36" spans="1:6" x14ac:dyDescent="0.2">
      <c r="A36" s="86">
        <f>COUNT($A$7:A35)+1</f>
        <v>8</v>
      </c>
      <c r="B36" s="102" t="s">
        <v>104</v>
      </c>
      <c r="C36" s="96"/>
      <c r="D36" s="96"/>
      <c r="E36" s="97"/>
      <c r="F36" s="97"/>
    </row>
    <row r="37" spans="1:6" ht="51" x14ac:dyDescent="0.2">
      <c r="A37" s="76"/>
      <c r="B37" s="4" t="s">
        <v>122</v>
      </c>
      <c r="C37" s="96"/>
      <c r="D37" s="96"/>
      <c r="E37" s="97"/>
      <c r="F37" s="97"/>
    </row>
    <row r="38" spans="1:6" ht="14.25" x14ac:dyDescent="0.2">
      <c r="A38" s="76"/>
      <c r="B38" s="2" t="s">
        <v>40</v>
      </c>
      <c r="C38" s="96">
        <v>221</v>
      </c>
      <c r="D38" s="96" t="s">
        <v>52</v>
      </c>
      <c r="E38" s="41">
        <v>0</v>
      </c>
      <c r="F38" s="97">
        <f>C38*E38</f>
        <v>0</v>
      </c>
    </row>
    <row r="39" spans="1:6" ht="14.25" x14ac:dyDescent="0.2">
      <c r="A39" s="76"/>
      <c r="B39" s="2" t="s">
        <v>41</v>
      </c>
      <c r="C39" s="96">
        <v>55</v>
      </c>
      <c r="D39" s="96" t="s">
        <v>52</v>
      </c>
      <c r="E39" s="41">
        <v>0</v>
      </c>
      <c r="F39" s="97">
        <f>C39*E39</f>
        <v>0</v>
      </c>
    </row>
    <row r="40" spans="1:6" x14ac:dyDescent="0.2">
      <c r="A40" s="76"/>
      <c r="B40" s="2"/>
      <c r="C40" s="96"/>
      <c r="D40" s="96"/>
      <c r="E40" s="97"/>
      <c r="F40" s="97"/>
    </row>
    <row r="41" spans="1:6" x14ac:dyDescent="0.2">
      <c r="A41" s="86">
        <f>COUNT($A$7:A40)+1</f>
        <v>9</v>
      </c>
      <c r="B41" s="87" t="s">
        <v>22</v>
      </c>
      <c r="C41" s="96"/>
      <c r="D41" s="96"/>
      <c r="E41" s="97"/>
      <c r="F41" s="97"/>
    </row>
    <row r="42" spans="1:6" ht="76.5" x14ac:dyDescent="0.2">
      <c r="A42" s="76"/>
      <c r="B42" s="4" t="s">
        <v>105</v>
      </c>
      <c r="C42" s="96"/>
      <c r="D42" s="96"/>
      <c r="E42" s="97"/>
      <c r="F42" s="97"/>
    </row>
    <row r="43" spans="1:6" ht="14.25" x14ac:dyDescent="0.2">
      <c r="A43" s="76"/>
      <c r="B43" s="2"/>
      <c r="C43" s="96">
        <v>73</v>
      </c>
      <c r="D43" s="88" t="s">
        <v>52</v>
      </c>
      <c r="E43" s="39">
        <v>0</v>
      </c>
      <c r="F43" s="89">
        <f>C43*E43</f>
        <v>0</v>
      </c>
    </row>
    <row r="44" spans="1:6" x14ac:dyDescent="0.2">
      <c r="A44" s="76"/>
      <c r="B44" s="4"/>
      <c r="C44" s="96"/>
      <c r="D44" s="88"/>
      <c r="E44" s="89"/>
      <c r="F44" s="89"/>
    </row>
    <row r="45" spans="1:6" x14ac:dyDescent="0.2">
      <c r="A45" s="86">
        <f>COUNT($A$7:A44)+1</f>
        <v>10</v>
      </c>
      <c r="B45" s="87" t="s">
        <v>26</v>
      </c>
      <c r="C45" s="96"/>
      <c r="D45" s="96"/>
      <c r="E45" s="97"/>
      <c r="F45" s="97"/>
    </row>
    <row r="46" spans="1:6" ht="63.75" x14ac:dyDescent="0.2">
      <c r="A46" s="76"/>
      <c r="B46" s="4" t="s">
        <v>106</v>
      </c>
      <c r="C46" s="96"/>
      <c r="D46" s="96"/>
      <c r="E46" s="97"/>
      <c r="F46" s="97"/>
    </row>
    <row r="47" spans="1:6" ht="14.25" x14ac:dyDescent="0.2">
      <c r="A47" s="76"/>
      <c r="B47" s="2"/>
      <c r="C47" s="96">
        <v>205</v>
      </c>
      <c r="D47" s="88" t="s">
        <v>52</v>
      </c>
      <c r="E47" s="39">
        <v>0</v>
      </c>
      <c r="F47" s="89">
        <f>C47*E47</f>
        <v>0</v>
      </c>
    </row>
    <row r="48" spans="1:6" x14ac:dyDescent="0.2">
      <c r="A48" s="76"/>
      <c r="B48" s="2"/>
      <c r="C48" s="96"/>
      <c r="D48" s="96"/>
      <c r="E48" s="97"/>
      <c r="F48" s="97"/>
    </row>
    <row r="49" spans="1:6" x14ac:dyDescent="0.2">
      <c r="A49" s="86">
        <f>COUNT($A$7:A48)+1</f>
        <v>11</v>
      </c>
      <c r="B49" s="87" t="s">
        <v>108</v>
      </c>
      <c r="C49" s="88"/>
      <c r="D49" s="88"/>
      <c r="E49" s="89"/>
      <c r="F49" s="88"/>
    </row>
    <row r="50" spans="1:6" ht="63.75" x14ac:dyDescent="0.2">
      <c r="A50" s="76"/>
      <c r="B50" s="4" t="s">
        <v>109</v>
      </c>
      <c r="C50" s="88"/>
      <c r="D50" s="88"/>
      <c r="E50" s="89"/>
      <c r="F50" s="88"/>
    </row>
    <row r="51" spans="1:6" ht="14.25" x14ac:dyDescent="0.2">
      <c r="A51" s="76"/>
      <c r="B51" s="90"/>
      <c r="C51" s="88">
        <v>274</v>
      </c>
      <c r="D51" s="88" t="s">
        <v>52</v>
      </c>
      <c r="E51" s="39">
        <v>0</v>
      </c>
      <c r="F51" s="89">
        <f>C51*E51</f>
        <v>0</v>
      </c>
    </row>
    <row r="52" spans="1:6" x14ac:dyDescent="0.2">
      <c r="A52" s="76"/>
      <c r="B52" s="90"/>
      <c r="C52" s="88"/>
      <c r="D52" s="88"/>
      <c r="E52" s="89"/>
      <c r="F52" s="89"/>
    </row>
    <row r="53" spans="1:6" x14ac:dyDescent="0.2">
      <c r="A53" s="86">
        <f>COUNT($A$7:A52)+1</f>
        <v>12</v>
      </c>
      <c r="B53" s="87" t="s">
        <v>21</v>
      </c>
      <c r="C53" s="88"/>
      <c r="D53" s="88"/>
      <c r="E53" s="89"/>
      <c r="F53" s="89"/>
    </row>
    <row r="54" spans="1:6" ht="38.25" x14ac:dyDescent="0.2">
      <c r="A54" s="76"/>
      <c r="B54" s="4" t="s">
        <v>20</v>
      </c>
      <c r="C54" s="88"/>
      <c r="D54" s="88"/>
      <c r="E54" s="89"/>
      <c r="F54" s="88"/>
    </row>
    <row r="55" spans="1:6" ht="14.25" x14ac:dyDescent="0.2">
      <c r="A55" s="76"/>
      <c r="B55" s="90"/>
      <c r="C55" s="88">
        <v>342</v>
      </c>
      <c r="D55" s="88" t="s">
        <v>52</v>
      </c>
      <c r="E55" s="39">
        <v>0</v>
      </c>
      <c r="F55" s="89">
        <f>C55*E55</f>
        <v>0</v>
      </c>
    </row>
    <row r="56" spans="1:6" x14ac:dyDescent="0.2">
      <c r="A56" s="76"/>
      <c r="B56" s="90"/>
      <c r="C56" s="88"/>
      <c r="D56" s="88"/>
      <c r="E56" s="89"/>
      <c r="F56" s="89"/>
    </row>
    <row r="57" spans="1:6" x14ac:dyDescent="0.2">
      <c r="A57" s="86">
        <f>COUNT($A$7:A56)+1</f>
        <v>13</v>
      </c>
      <c r="B57" s="87" t="s">
        <v>23</v>
      </c>
      <c r="C57" s="88"/>
      <c r="D57" s="88"/>
      <c r="E57" s="89"/>
      <c r="F57" s="89"/>
    </row>
    <row r="58" spans="1:6" ht="38.25" x14ac:dyDescent="0.2">
      <c r="A58" s="76"/>
      <c r="B58" s="4" t="s">
        <v>46</v>
      </c>
      <c r="C58" s="88"/>
      <c r="D58" s="88"/>
      <c r="E58" s="89"/>
      <c r="F58" s="88"/>
    </row>
    <row r="59" spans="1:6" ht="14.25" x14ac:dyDescent="0.2">
      <c r="A59" s="76"/>
      <c r="B59" s="90"/>
      <c r="C59" s="88">
        <v>420</v>
      </c>
      <c r="D59" s="88" t="s">
        <v>47</v>
      </c>
      <c r="E59" s="39">
        <v>0</v>
      </c>
      <c r="F59" s="89">
        <f>C59*E59</f>
        <v>0</v>
      </c>
    </row>
    <row r="60" spans="1:6" ht="10.5" customHeight="1" x14ac:dyDescent="0.2">
      <c r="A60" s="76"/>
      <c r="B60" s="90"/>
      <c r="C60" s="88"/>
      <c r="D60" s="88"/>
      <c r="E60" s="89"/>
      <c r="F60" s="89"/>
    </row>
    <row r="61" spans="1:6" x14ac:dyDescent="0.2">
      <c r="A61" s="86">
        <f>COUNT($A$7:A60)+1</f>
        <v>14</v>
      </c>
      <c r="B61" s="87" t="s">
        <v>27</v>
      </c>
      <c r="C61" s="88"/>
      <c r="D61" s="88"/>
      <c r="E61" s="89"/>
      <c r="F61" s="88"/>
    </row>
    <row r="62" spans="1:6" ht="38.25" x14ac:dyDescent="0.2">
      <c r="A62" s="76"/>
      <c r="B62" s="4" t="s">
        <v>110</v>
      </c>
      <c r="C62" s="88"/>
      <c r="D62" s="88"/>
      <c r="E62" s="89"/>
      <c r="F62" s="88"/>
    </row>
    <row r="63" spans="1:6" x14ac:dyDescent="0.2">
      <c r="A63" s="76"/>
      <c r="B63" s="90"/>
      <c r="C63" s="88">
        <v>2</v>
      </c>
      <c r="D63" s="88" t="s">
        <v>1</v>
      </c>
      <c r="E63" s="39">
        <v>0</v>
      </c>
      <c r="F63" s="89">
        <f>C63*E63</f>
        <v>0</v>
      </c>
    </row>
    <row r="64" spans="1:6" x14ac:dyDescent="0.2">
      <c r="A64" s="76"/>
      <c r="B64" s="90"/>
      <c r="C64" s="88"/>
      <c r="D64" s="88"/>
      <c r="E64" s="89"/>
      <c r="F64" s="89"/>
    </row>
    <row r="65" spans="1:6" x14ac:dyDescent="0.2">
      <c r="A65" s="86">
        <f>COUNT($A$7:A64)+1</f>
        <v>15</v>
      </c>
      <c r="B65" s="87" t="s">
        <v>29</v>
      </c>
      <c r="C65" s="88"/>
      <c r="D65" s="88"/>
      <c r="E65" s="89"/>
      <c r="F65" s="89"/>
    </row>
    <row r="66" spans="1:6" ht="17.25" customHeight="1" x14ac:dyDescent="0.2">
      <c r="A66" s="76"/>
      <c r="B66" s="4" t="s">
        <v>28</v>
      </c>
      <c r="C66" s="88"/>
      <c r="D66" s="88"/>
      <c r="E66" s="89"/>
      <c r="F66" s="88"/>
    </row>
    <row r="67" spans="1:6" x14ac:dyDescent="0.2">
      <c r="A67" s="76"/>
      <c r="B67" s="90"/>
      <c r="C67" s="88">
        <v>2</v>
      </c>
      <c r="D67" s="88" t="s">
        <v>1</v>
      </c>
      <c r="E67" s="39">
        <v>0</v>
      </c>
      <c r="F67" s="89">
        <f>C67*E67</f>
        <v>0</v>
      </c>
    </row>
    <row r="68" spans="1:6" x14ac:dyDescent="0.2">
      <c r="A68" s="76"/>
      <c r="B68" s="90"/>
      <c r="C68" s="88"/>
      <c r="D68" s="88"/>
      <c r="E68" s="89"/>
      <c r="F68" s="89"/>
    </row>
    <row r="69" spans="1:6" x14ac:dyDescent="0.2">
      <c r="A69" s="86">
        <f>COUNT($A$7:A68)+1</f>
        <v>16</v>
      </c>
      <c r="B69" s="87" t="s">
        <v>25</v>
      </c>
      <c r="C69" s="88"/>
      <c r="D69" s="88"/>
      <c r="E69" s="89"/>
      <c r="F69" s="88"/>
    </row>
    <row r="70" spans="1:6" ht="94.5" customHeight="1" x14ac:dyDescent="0.2">
      <c r="A70" s="76"/>
      <c r="B70" s="4" t="s">
        <v>118</v>
      </c>
      <c r="C70" s="88"/>
      <c r="D70" s="88"/>
      <c r="E70" s="89"/>
      <c r="F70" s="88"/>
    </row>
    <row r="71" spans="1:6" x14ac:dyDescent="0.2">
      <c r="A71" s="76"/>
      <c r="B71" s="90"/>
      <c r="C71" s="88">
        <v>2</v>
      </c>
      <c r="D71" s="88" t="s">
        <v>1</v>
      </c>
      <c r="E71" s="39">
        <v>0</v>
      </c>
      <c r="F71" s="89">
        <f>C71*E71</f>
        <v>0</v>
      </c>
    </row>
    <row r="72" spans="1:6" x14ac:dyDescent="0.2">
      <c r="A72" s="76"/>
      <c r="B72" s="90"/>
      <c r="C72" s="88"/>
      <c r="D72" s="88"/>
      <c r="E72" s="89"/>
      <c r="F72" s="88"/>
    </row>
    <row r="73" spans="1:6" x14ac:dyDescent="0.2">
      <c r="A73" s="86">
        <f>COUNT($A$7:A72)+1</f>
        <v>17</v>
      </c>
      <c r="B73" s="87" t="s">
        <v>34</v>
      </c>
      <c r="C73" s="88"/>
      <c r="D73" s="88"/>
      <c r="E73" s="89"/>
      <c r="F73" s="88"/>
    </row>
    <row r="74" spans="1:6" ht="51" x14ac:dyDescent="0.2">
      <c r="A74" s="76"/>
      <c r="B74" s="4" t="s">
        <v>33</v>
      </c>
      <c r="C74" s="88"/>
      <c r="D74" s="88"/>
      <c r="E74" s="89"/>
      <c r="F74" s="88"/>
    </row>
    <row r="75" spans="1:6" x14ac:dyDescent="0.2">
      <c r="A75" s="76"/>
      <c r="B75" s="90" t="s">
        <v>76</v>
      </c>
      <c r="C75" s="88">
        <v>10</v>
      </c>
      <c r="D75" s="88" t="s">
        <v>1</v>
      </c>
      <c r="E75" s="39">
        <v>0</v>
      </c>
      <c r="F75" s="89">
        <f>C75*E75</f>
        <v>0</v>
      </c>
    </row>
    <row r="76" spans="1:6" x14ac:dyDescent="0.2">
      <c r="A76" s="76"/>
      <c r="B76" s="90"/>
      <c r="C76" s="88"/>
      <c r="D76" s="88"/>
      <c r="E76" s="89"/>
      <c r="F76" s="89"/>
    </row>
    <row r="77" spans="1:6" ht="25.5" x14ac:dyDescent="0.2">
      <c r="A77" s="86">
        <f>COUNT($A$7:A76)+1</f>
        <v>18</v>
      </c>
      <c r="B77" s="87" t="s">
        <v>35</v>
      </c>
      <c r="C77" s="88"/>
      <c r="D77" s="88"/>
      <c r="E77" s="103"/>
      <c r="F77" s="88"/>
    </row>
    <row r="78" spans="1:6" ht="93.75" customHeight="1" x14ac:dyDescent="0.2">
      <c r="A78" s="104"/>
      <c r="B78" s="4" t="s">
        <v>112</v>
      </c>
      <c r="C78" s="88"/>
      <c r="D78" s="88"/>
      <c r="E78" s="89"/>
      <c r="F78" s="88"/>
    </row>
    <row r="79" spans="1:6" x14ac:dyDescent="0.2">
      <c r="A79" s="86"/>
      <c r="B79" s="105"/>
      <c r="C79" s="106"/>
      <c r="D79" s="107">
        <v>0.05</v>
      </c>
      <c r="E79" s="88"/>
      <c r="F79" s="89">
        <f>SUM(F7:F78)*D79</f>
        <v>0</v>
      </c>
    </row>
    <row r="80" spans="1:6" x14ac:dyDescent="0.2">
      <c r="A80" s="104"/>
      <c r="B80" s="90"/>
      <c r="C80" s="88"/>
      <c r="D80" s="88"/>
      <c r="E80" s="103"/>
      <c r="F80" s="89"/>
    </row>
    <row r="81" spans="1:6" x14ac:dyDescent="0.2">
      <c r="A81" s="86">
        <f>COUNT($A$7:A80)+1</f>
        <v>19</v>
      </c>
      <c r="B81" s="87" t="s">
        <v>37</v>
      </c>
      <c r="C81" s="88"/>
      <c r="D81" s="88"/>
      <c r="E81" s="103"/>
      <c r="F81" s="89"/>
    </row>
    <row r="82" spans="1:6" ht="38.25" x14ac:dyDescent="0.2">
      <c r="A82" s="104"/>
      <c r="B82" s="4" t="s">
        <v>36</v>
      </c>
      <c r="C82" s="88"/>
      <c r="D82" s="88"/>
      <c r="E82" s="88"/>
      <c r="F82" s="89"/>
    </row>
    <row r="83" spans="1:6" x14ac:dyDescent="0.2">
      <c r="A83" s="104"/>
      <c r="B83" s="90"/>
      <c r="C83" s="106"/>
      <c r="D83" s="107">
        <v>0.05</v>
      </c>
      <c r="E83" s="88"/>
      <c r="F83" s="89">
        <f>SUM(F7:F77)*D83</f>
        <v>0</v>
      </c>
    </row>
    <row r="84" spans="1:6" x14ac:dyDescent="0.2">
      <c r="A84" s="104"/>
      <c r="B84" s="90"/>
      <c r="C84" s="88"/>
      <c r="D84" s="88"/>
      <c r="E84" s="88"/>
      <c r="F84" s="88"/>
    </row>
    <row r="85" spans="1:6" x14ac:dyDescent="0.2">
      <c r="A85" s="86">
        <f>COUNT($A$7:A84)+1</f>
        <v>20</v>
      </c>
      <c r="B85" s="87" t="s">
        <v>113</v>
      </c>
      <c r="C85" s="88"/>
      <c r="D85" s="88"/>
      <c r="E85" s="88"/>
      <c r="F85" s="88"/>
    </row>
    <row r="86" spans="1:6" ht="38.25" x14ac:dyDescent="0.2">
      <c r="A86" s="104"/>
      <c r="B86" s="4" t="s">
        <v>38</v>
      </c>
      <c r="C86" s="106"/>
      <c r="D86" s="107">
        <v>0.1</v>
      </c>
      <c r="E86" s="88"/>
      <c r="F86" s="89">
        <f>SUM(F7:F77)*D86</f>
        <v>0</v>
      </c>
    </row>
    <row r="87" spans="1:6" x14ac:dyDescent="0.2">
      <c r="A87" s="108"/>
      <c r="B87" s="109"/>
      <c r="C87" s="88"/>
      <c r="D87" s="88"/>
      <c r="E87" s="103"/>
      <c r="F87" s="88"/>
    </row>
    <row r="88" spans="1:6" x14ac:dyDescent="0.2">
      <c r="A88" s="110"/>
      <c r="B88" s="111" t="s">
        <v>2</v>
      </c>
      <c r="C88" s="112"/>
      <c r="D88" s="112"/>
      <c r="E88" s="113" t="s">
        <v>51</v>
      </c>
      <c r="F88" s="113">
        <f>SUM(F7:F87)</f>
        <v>0</v>
      </c>
    </row>
    <row r="89" spans="1:6" x14ac:dyDescent="0.2">
      <c r="A89" s="114"/>
      <c r="B89" s="109"/>
      <c r="C89" s="115"/>
      <c r="D89" s="115"/>
      <c r="E89" s="116"/>
      <c r="F89" s="115"/>
    </row>
    <row r="90" spans="1:6" x14ac:dyDescent="0.2">
      <c r="A90" s="76"/>
      <c r="B90" s="109"/>
    </row>
  </sheetData>
  <sheetProtection password="CF77" sheet="1" objects="1" scenarios="1"/>
  <pageMargins left="0.9055118110236221" right="0.31496062992125984" top="0.74803149606299213" bottom="0.74803149606299213" header="0.31496062992125984" footer="0.31496062992125984"/>
  <pageSetup paperSize="55" orientation="portrait" r:id="rId1"/>
  <headerFooter alignWithMargins="0">
    <oddHeader>&amp;LENERGETIKA LJUBLJANA d.o.o.&amp;RJPE-SIR-302/18</oddHeader>
    <oddFooter>&amp;C&amp;"Arial,Navadno"&amp;P / &amp;N</oddFooter>
  </headerFooter>
  <rowBreaks count="1" manualBreakCount="1">
    <brk id="3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theme="8" tint="0.59999389629810485"/>
  </sheetPr>
  <dimension ref="A1:G90"/>
  <sheetViews>
    <sheetView topLeftCell="A43" zoomScaleNormal="100" zoomScaleSheetLayoutView="100" workbookViewId="0">
      <selection activeCell="B34" sqref="B34"/>
    </sheetView>
  </sheetViews>
  <sheetFormatPr defaultColWidth="9.140625" defaultRowHeight="12.75" x14ac:dyDescent="0.2"/>
  <cols>
    <col min="1" max="1" width="6.7109375" style="117" customWidth="1"/>
    <col min="2" max="2" width="37.7109375" style="68" customWidth="1"/>
    <col min="3" max="4" width="6.7109375" style="72" customWidth="1"/>
    <col min="5" max="5" width="14.7109375" style="73" customWidth="1"/>
    <col min="6" max="6" width="14.7109375" style="72" customWidth="1"/>
    <col min="7" max="16384" width="9.140625" style="69"/>
  </cols>
  <sheetData>
    <row r="1" spans="1:7" x14ac:dyDescent="0.2">
      <c r="A1" s="75" t="s">
        <v>71</v>
      </c>
      <c r="B1" s="36" t="s">
        <v>10</v>
      </c>
      <c r="C1" s="76"/>
      <c r="D1" s="76"/>
    </row>
    <row r="2" spans="1:7" x14ac:dyDescent="0.2">
      <c r="A2" s="75" t="s">
        <v>72</v>
      </c>
      <c r="B2" s="36" t="s">
        <v>11</v>
      </c>
      <c r="C2" s="76"/>
      <c r="D2" s="76"/>
    </row>
    <row r="3" spans="1:7" x14ac:dyDescent="0.2">
      <c r="A3" s="75" t="s">
        <v>60</v>
      </c>
      <c r="B3" s="36" t="s">
        <v>161</v>
      </c>
      <c r="C3" s="76"/>
      <c r="D3" s="76"/>
    </row>
    <row r="4" spans="1:7" x14ac:dyDescent="0.2">
      <c r="A4" s="75"/>
      <c r="B4" s="36" t="s">
        <v>130</v>
      </c>
      <c r="C4" s="76"/>
      <c r="D4" s="76"/>
    </row>
    <row r="5" spans="1:7" ht="76.5" x14ac:dyDescent="0.2">
      <c r="A5" s="77" t="s">
        <v>0</v>
      </c>
      <c r="B5" s="78" t="s">
        <v>42</v>
      </c>
      <c r="C5" s="79" t="s">
        <v>12</v>
      </c>
      <c r="D5" s="79" t="s">
        <v>13</v>
      </c>
      <c r="E5" s="80" t="s">
        <v>48</v>
      </c>
      <c r="F5" s="80" t="s">
        <v>49</v>
      </c>
      <c r="G5" s="81"/>
    </row>
    <row r="6" spans="1:7" x14ac:dyDescent="0.2">
      <c r="A6" s="82">
        <v>1</v>
      </c>
      <c r="B6" s="83"/>
      <c r="C6" s="84"/>
      <c r="D6" s="84"/>
      <c r="E6" s="85"/>
      <c r="F6" s="84"/>
    </row>
    <row r="7" spans="1:7" x14ac:dyDescent="0.2">
      <c r="A7" s="86">
        <f>COUNT(A6+1)</f>
        <v>1</v>
      </c>
      <c r="B7" s="87" t="s">
        <v>15</v>
      </c>
      <c r="C7" s="88"/>
      <c r="D7" s="88"/>
      <c r="E7" s="89"/>
      <c r="F7" s="89"/>
    </row>
    <row r="8" spans="1:7" ht="51" x14ac:dyDescent="0.2">
      <c r="A8" s="86"/>
      <c r="B8" s="4" t="s">
        <v>77</v>
      </c>
      <c r="C8" s="88"/>
      <c r="D8" s="88"/>
      <c r="E8" s="89"/>
      <c r="F8" s="89"/>
    </row>
    <row r="9" spans="1:7" x14ac:dyDescent="0.2">
      <c r="A9" s="86"/>
      <c r="B9" s="90"/>
      <c r="C9" s="88">
        <v>210</v>
      </c>
      <c r="D9" s="88" t="s">
        <v>78</v>
      </c>
      <c r="E9" s="39">
        <v>0</v>
      </c>
      <c r="F9" s="89">
        <f>C9*E9</f>
        <v>0</v>
      </c>
    </row>
    <row r="10" spans="1:7" x14ac:dyDescent="0.2">
      <c r="A10" s="86"/>
      <c r="B10" s="90"/>
      <c r="C10" s="88"/>
      <c r="D10" s="88"/>
      <c r="E10" s="89"/>
      <c r="F10" s="89"/>
    </row>
    <row r="11" spans="1:7" x14ac:dyDescent="0.2">
      <c r="A11" s="86">
        <f>COUNT($A$7:A10)+1</f>
        <v>2</v>
      </c>
      <c r="B11" s="87" t="s">
        <v>17</v>
      </c>
      <c r="C11" s="88"/>
      <c r="D11" s="88"/>
      <c r="E11" s="89"/>
      <c r="F11" s="88"/>
    </row>
    <row r="12" spans="1:7" ht="63.75" x14ac:dyDescent="0.2">
      <c r="A12" s="86"/>
      <c r="B12" s="4" t="s">
        <v>45</v>
      </c>
      <c r="C12" s="88"/>
      <c r="D12" s="88"/>
      <c r="E12" s="89"/>
      <c r="F12" s="88"/>
    </row>
    <row r="13" spans="1:7" ht="14.25" x14ac:dyDescent="0.2">
      <c r="A13" s="86"/>
      <c r="B13" s="90"/>
      <c r="C13" s="88">
        <v>2</v>
      </c>
      <c r="D13" s="88" t="s">
        <v>47</v>
      </c>
      <c r="E13" s="39">
        <v>0</v>
      </c>
      <c r="F13" s="89">
        <f>C13*E13</f>
        <v>0</v>
      </c>
    </row>
    <row r="14" spans="1:7" x14ac:dyDescent="0.2">
      <c r="A14" s="86"/>
      <c r="B14" s="90"/>
      <c r="C14" s="88"/>
      <c r="D14" s="88"/>
      <c r="E14" s="89"/>
      <c r="F14" s="88"/>
    </row>
    <row r="15" spans="1:7" x14ac:dyDescent="0.2">
      <c r="A15" s="86">
        <f>COUNT($A$7:A14)+1</f>
        <v>3</v>
      </c>
      <c r="B15" s="28" t="s">
        <v>79</v>
      </c>
      <c r="C15" s="29"/>
      <c r="D15" s="29"/>
      <c r="E15" s="43"/>
      <c r="F15" s="29"/>
    </row>
    <row r="16" spans="1:7" ht="76.5" x14ac:dyDescent="0.2">
      <c r="A16" s="86"/>
      <c r="B16" s="4" t="s">
        <v>80</v>
      </c>
      <c r="C16" s="29"/>
      <c r="D16" s="29"/>
      <c r="E16" s="43"/>
      <c r="F16" s="43"/>
    </row>
    <row r="17" spans="1:6" ht="14.25" x14ac:dyDescent="0.2">
      <c r="A17" s="86"/>
      <c r="B17" s="90"/>
      <c r="C17" s="88">
        <v>60</v>
      </c>
      <c r="D17" s="88" t="s">
        <v>47</v>
      </c>
      <c r="E17" s="39">
        <v>0</v>
      </c>
      <c r="F17" s="89">
        <f>+E17*C17</f>
        <v>0</v>
      </c>
    </row>
    <row r="18" spans="1:6" x14ac:dyDescent="0.2">
      <c r="A18" s="86"/>
      <c r="B18" s="90"/>
      <c r="C18" s="88"/>
      <c r="D18" s="88"/>
      <c r="E18" s="89"/>
      <c r="F18" s="88"/>
    </row>
    <row r="19" spans="1:6" x14ac:dyDescent="0.2">
      <c r="A19" s="86">
        <f>COUNT($A$7:A18)+1</f>
        <v>4</v>
      </c>
      <c r="B19" s="30" t="s">
        <v>81</v>
      </c>
      <c r="C19" s="88"/>
      <c r="D19" s="88"/>
      <c r="E19" s="89"/>
      <c r="F19" s="88"/>
    </row>
    <row r="20" spans="1:6" ht="76.5" x14ac:dyDescent="0.2">
      <c r="A20" s="86"/>
      <c r="B20" s="4" t="s">
        <v>82</v>
      </c>
      <c r="C20" s="88"/>
      <c r="D20" s="88"/>
      <c r="E20" s="89"/>
      <c r="F20" s="88"/>
    </row>
    <row r="21" spans="1:6" ht="14.25" x14ac:dyDescent="0.2">
      <c r="A21" s="86"/>
      <c r="B21" s="31"/>
      <c r="C21" s="88">
        <v>15</v>
      </c>
      <c r="D21" s="88" t="s">
        <v>47</v>
      </c>
      <c r="E21" s="39">
        <v>0</v>
      </c>
      <c r="F21" s="89">
        <f>+E21*C21</f>
        <v>0</v>
      </c>
    </row>
    <row r="22" spans="1:6" x14ac:dyDescent="0.2">
      <c r="A22" s="86"/>
      <c r="B22" s="31"/>
      <c r="C22" s="88"/>
      <c r="D22" s="88"/>
      <c r="E22" s="89"/>
      <c r="F22" s="89"/>
    </row>
    <row r="23" spans="1:6" x14ac:dyDescent="0.2">
      <c r="A23" s="86">
        <f>COUNT($A$7:A22)+1</f>
        <v>5</v>
      </c>
      <c r="B23" s="92" t="s">
        <v>93</v>
      </c>
      <c r="C23" s="96"/>
      <c r="D23" s="96"/>
      <c r="E23" s="97"/>
      <c r="F23" s="96"/>
    </row>
    <row r="24" spans="1:6" ht="89.25" x14ac:dyDescent="0.2">
      <c r="A24" s="76"/>
      <c r="B24" s="4" t="s">
        <v>94</v>
      </c>
      <c r="C24" s="96"/>
      <c r="D24" s="96"/>
      <c r="E24" s="97"/>
      <c r="F24" s="96"/>
    </row>
    <row r="25" spans="1:6" ht="14.25" x14ac:dyDescent="0.2">
      <c r="A25" s="76"/>
      <c r="B25" s="100"/>
      <c r="C25" s="96">
        <v>280</v>
      </c>
      <c r="D25" s="27" t="s">
        <v>53</v>
      </c>
      <c r="E25" s="41">
        <v>0</v>
      </c>
      <c r="F25" s="99">
        <f>+E25*C25</f>
        <v>0</v>
      </c>
    </row>
    <row r="26" spans="1:6" x14ac:dyDescent="0.2">
      <c r="A26" s="76"/>
      <c r="B26" s="2"/>
      <c r="C26" s="96"/>
      <c r="D26" s="96"/>
      <c r="E26" s="97"/>
      <c r="F26" s="99"/>
    </row>
    <row r="27" spans="1:6" x14ac:dyDescent="0.2">
      <c r="A27" s="86">
        <f>COUNT($A$7:A26)+1</f>
        <v>6</v>
      </c>
      <c r="B27" s="87" t="s">
        <v>19</v>
      </c>
      <c r="C27" s="88"/>
      <c r="D27" s="88"/>
      <c r="E27" s="89"/>
      <c r="F27" s="89"/>
    </row>
    <row r="28" spans="1:6" ht="25.5" x14ac:dyDescent="0.2">
      <c r="A28" s="76"/>
      <c r="B28" s="4" t="s">
        <v>18</v>
      </c>
      <c r="C28" s="88"/>
      <c r="D28" s="88"/>
      <c r="E28" s="89"/>
      <c r="F28" s="88"/>
    </row>
    <row r="29" spans="1:6" ht="14.25" x14ac:dyDescent="0.2">
      <c r="A29" s="76"/>
      <c r="B29" s="90"/>
      <c r="C29" s="88">
        <v>126</v>
      </c>
      <c r="D29" s="88" t="s">
        <v>53</v>
      </c>
      <c r="E29" s="39">
        <v>0</v>
      </c>
      <c r="F29" s="89">
        <f>C29*E29</f>
        <v>0</v>
      </c>
    </row>
    <row r="30" spans="1:6" x14ac:dyDescent="0.2">
      <c r="A30" s="76"/>
      <c r="B30" s="90"/>
      <c r="C30" s="88"/>
      <c r="D30" s="88"/>
      <c r="E30" s="89"/>
      <c r="F30" s="89"/>
    </row>
    <row r="31" spans="1:6" x14ac:dyDescent="0.2">
      <c r="A31" s="86">
        <f>COUNT($A$7:A30)+1</f>
        <v>7</v>
      </c>
      <c r="B31" s="102" t="s">
        <v>103</v>
      </c>
      <c r="C31" s="96"/>
      <c r="D31" s="96"/>
      <c r="E31" s="97"/>
      <c r="F31" s="96"/>
    </row>
    <row r="32" spans="1:6" ht="38.25" x14ac:dyDescent="0.2">
      <c r="A32" s="76"/>
      <c r="B32" s="4" t="s">
        <v>121</v>
      </c>
      <c r="C32" s="96"/>
      <c r="D32" s="96"/>
      <c r="E32" s="97"/>
      <c r="F32" s="96"/>
    </row>
    <row r="33" spans="1:6" ht="14.25" x14ac:dyDescent="0.2">
      <c r="A33" s="76"/>
      <c r="B33" s="2" t="s">
        <v>40</v>
      </c>
      <c r="C33" s="96">
        <v>110</v>
      </c>
      <c r="D33" s="96" t="s">
        <v>52</v>
      </c>
      <c r="E33" s="41">
        <v>0</v>
      </c>
      <c r="F33" s="97">
        <f>C33*E33</f>
        <v>0</v>
      </c>
    </row>
    <row r="34" spans="1:6" ht="14.25" x14ac:dyDescent="0.2">
      <c r="A34" s="76"/>
      <c r="B34" s="2" t="s">
        <v>41</v>
      </c>
      <c r="C34" s="96">
        <v>28</v>
      </c>
      <c r="D34" s="96" t="s">
        <v>52</v>
      </c>
      <c r="E34" s="41">
        <v>0</v>
      </c>
      <c r="F34" s="97">
        <f>C34*E34</f>
        <v>0</v>
      </c>
    </row>
    <row r="35" spans="1:6" x14ac:dyDescent="0.2">
      <c r="A35" s="76"/>
      <c r="B35" s="2"/>
      <c r="C35" s="96"/>
      <c r="D35" s="96"/>
      <c r="E35" s="97"/>
      <c r="F35" s="97"/>
    </row>
    <row r="36" spans="1:6" x14ac:dyDescent="0.2">
      <c r="A36" s="86">
        <f>COUNT($A$7:A35)+1</f>
        <v>8</v>
      </c>
      <c r="B36" s="102" t="s">
        <v>104</v>
      </c>
      <c r="C36" s="96"/>
      <c r="D36" s="96"/>
      <c r="E36" s="97"/>
      <c r="F36" s="97"/>
    </row>
    <row r="37" spans="1:6" ht="51" x14ac:dyDescent="0.2">
      <c r="A37" s="76"/>
      <c r="B37" s="4" t="s">
        <v>122</v>
      </c>
      <c r="C37" s="96"/>
      <c r="D37" s="96"/>
      <c r="E37" s="97"/>
      <c r="F37" s="97"/>
    </row>
    <row r="38" spans="1:6" ht="14.25" x14ac:dyDescent="0.2">
      <c r="A38" s="76"/>
      <c r="B38" s="2" t="s">
        <v>40</v>
      </c>
      <c r="C38" s="96">
        <v>110</v>
      </c>
      <c r="D38" s="96" t="s">
        <v>52</v>
      </c>
      <c r="E38" s="41">
        <v>0</v>
      </c>
      <c r="F38" s="97">
        <f>C38*E38</f>
        <v>0</v>
      </c>
    </row>
    <row r="39" spans="1:6" ht="14.25" x14ac:dyDescent="0.2">
      <c r="A39" s="76"/>
      <c r="B39" s="2" t="s">
        <v>41</v>
      </c>
      <c r="C39" s="96">
        <v>28</v>
      </c>
      <c r="D39" s="96" t="s">
        <v>52</v>
      </c>
      <c r="E39" s="41">
        <v>0</v>
      </c>
      <c r="F39" s="97">
        <f>C39*E39</f>
        <v>0</v>
      </c>
    </row>
    <row r="40" spans="1:6" x14ac:dyDescent="0.2">
      <c r="A40" s="76"/>
      <c r="B40" s="2"/>
      <c r="C40" s="96"/>
      <c r="D40" s="96"/>
      <c r="E40" s="97"/>
      <c r="F40" s="97"/>
    </row>
    <row r="41" spans="1:6" x14ac:dyDescent="0.2">
      <c r="A41" s="86">
        <f>COUNT($A$7:A40)+1</f>
        <v>9</v>
      </c>
      <c r="B41" s="87" t="s">
        <v>22</v>
      </c>
      <c r="C41" s="96"/>
      <c r="D41" s="96"/>
      <c r="E41" s="97"/>
      <c r="F41" s="97"/>
    </row>
    <row r="42" spans="1:6" ht="76.5" x14ac:dyDescent="0.2">
      <c r="A42" s="76"/>
      <c r="B42" s="4" t="s">
        <v>105</v>
      </c>
      <c r="C42" s="96"/>
      <c r="D42" s="96"/>
      <c r="E42" s="97"/>
      <c r="F42" s="97"/>
    </row>
    <row r="43" spans="1:6" ht="14.25" x14ac:dyDescent="0.2">
      <c r="A43" s="76"/>
      <c r="B43" s="2"/>
      <c r="C43" s="96">
        <v>36</v>
      </c>
      <c r="D43" s="88" t="s">
        <v>52</v>
      </c>
      <c r="E43" s="39">
        <v>0</v>
      </c>
      <c r="F43" s="89">
        <f>C43*E43</f>
        <v>0</v>
      </c>
    </row>
    <row r="44" spans="1:6" x14ac:dyDescent="0.2">
      <c r="A44" s="76"/>
      <c r="B44" s="4"/>
      <c r="C44" s="96"/>
      <c r="D44" s="88"/>
      <c r="E44" s="89"/>
      <c r="F44" s="89"/>
    </row>
    <row r="45" spans="1:6" x14ac:dyDescent="0.2">
      <c r="A45" s="86">
        <f>COUNT($A$7:A44)+1</f>
        <v>10</v>
      </c>
      <c r="B45" s="87" t="s">
        <v>26</v>
      </c>
      <c r="C45" s="96"/>
      <c r="D45" s="96"/>
      <c r="E45" s="97"/>
      <c r="F45" s="97"/>
    </row>
    <row r="46" spans="1:6" ht="63.75" x14ac:dyDescent="0.2">
      <c r="A46" s="76"/>
      <c r="B46" s="4" t="s">
        <v>106</v>
      </c>
      <c r="C46" s="96"/>
      <c r="D46" s="96"/>
      <c r="E46" s="97"/>
      <c r="F46" s="97"/>
    </row>
    <row r="47" spans="1:6" ht="14.25" x14ac:dyDescent="0.2">
      <c r="A47" s="76"/>
      <c r="B47" s="2"/>
      <c r="C47" s="96">
        <v>103</v>
      </c>
      <c r="D47" s="88" t="s">
        <v>52</v>
      </c>
      <c r="E47" s="39">
        <v>0</v>
      </c>
      <c r="F47" s="89">
        <f>C47*E47</f>
        <v>0</v>
      </c>
    </row>
    <row r="48" spans="1:6" x14ac:dyDescent="0.2">
      <c r="A48" s="76"/>
      <c r="B48" s="2"/>
      <c r="C48" s="96"/>
      <c r="D48" s="96"/>
      <c r="E48" s="97"/>
      <c r="F48" s="97"/>
    </row>
    <row r="49" spans="1:6" x14ac:dyDescent="0.2">
      <c r="A49" s="86">
        <f>COUNT($A$7:A48)+1</f>
        <v>11</v>
      </c>
      <c r="B49" s="87" t="s">
        <v>108</v>
      </c>
      <c r="C49" s="88"/>
      <c r="D49" s="88"/>
      <c r="E49" s="89"/>
      <c r="F49" s="88"/>
    </row>
    <row r="50" spans="1:6" ht="63.75" x14ac:dyDescent="0.2">
      <c r="A50" s="76"/>
      <c r="B50" s="4" t="s">
        <v>109</v>
      </c>
      <c r="C50" s="88"/>
      <c r="D50" s="88"/>
      <c r="E50" s="89"/>
      <c r="F50" s="88"/>
    </row>
    <row r="51" spans="1:6" ht="14.25" x14ac:dyDescent="0.2">
      <c r="A51" s="76"/>
      <c r="B51" s="90"/>
      <c r="C51" s="88">
        <v>136</v>
      </c>
      <c r="D51" s="88" t="s">
        <v>52</v>
      </c>
      <c r="E51" s="39">
        <v>0</v>
      </c>
      <c r="F51" s="89">
        <f>C51*E51</f>
        <v>0</v>
      </c>
    </row>
    <row r="52" spans="1:6" x14ac:dyDescent="0.2">
      <c r="A52" s="76"/>
      <c r="B52" s="90"/>
      <c r="C52" s="88"/>
      <c r="D52" s="88"/>
      <c r="E52" s="89"/>
      <c r="F52" s="89"/>
    </row>
    <row r="53" spans="1:6" x14ac:dyDescent="0.2">
      <c r="A53" s="86">
        <f>COUNT($A$7:A52)+1</f>
        <v>12</v>
      </c>
      <c r="B53" s="87" t="s">
        <v>21</v>
      </c>
      <c r="C53" s="88"/>
      <c r="D53" s="88"/>
      <c r="E53" s="89"/>
      <c r="F53" s="89"/>
    </row>
    <row r="54" spans="1:6" ht="38.25" x14ac:dyDescent="0.2">
      <c r="A54" s="76"/>
      <c r="B54" s="4" t="s">
        <v>20</v>
      </c>
      <c r="C54" s="88"/>
      <c r="D54" s="88"/>
      <c r="E54" s="89"/>
      <c r="F54" s="88"/>
    </row>
    <row r="55" spans="1:6" ht="14.25" x14ac:dyDescent="0.2">
      <c r="A55" s="76"/>
      <c r="B55" s="90"/>
      <c r="C55" s="88">
        <v>170</v>
      </c>
      <c r="D55" s="88" t="s">
        <v>52</v>
      </c>
      <c r="E55" s="39">
        <v>0</v>
      </c>
      <c r="F55" s="89">
        <f>C55*E55</f>
        <v>0</v>
      </c>
    </row>
    <row r="56" spans="1:6" x14ac:dyDescent="0.2">
      <c r="A56" s="76"/>
      <c r="B56" s="90"/>
      <c r="C56" s="88"/>
      <c r="D56" s="88"/>
      <c r="E56" s="89"/>
      <c r="F56" s="89"/>
    </row>
    <row r="57" spans="1:6" x14ac:dyDescent="0.2">
      <c r="A57" s="86">
        <f>COUNT($A$7:A56)+1</f>
        <v>13</v>
      </c>
      <c r="B57" s="87" t="s">
        <v>23</v>
      </c>
      <c r="C57" s="88"/>
      <c r="D57" s="88"/>
      <c r="E57" s="89"/>
      <c r="F57" s="89"/>
    </row>
    <row r="58" spans="1:6" ht="38.25" x14ac:dyDescent="0.2">
      <c r="A58" s="76"/>
      <c r="B58" s="4" t="s">
        <v>46</v>
      </c>
      <c r="C58" s="88"/>
      <c r="D58" s="88"/>
      <c r="E58" s="89"/>
      <c r="F58" s="88"/>
    </row>
    <row r="59" spans="1:6" ht="14.25" x14ac:dyDescent="0.2">
      <c r="A59" s="76"/>
      <c r="B59" s="90"/>
      <c r="C59" s="88">
        <v>210</v>
      </c>
      <c r="D59" s="88" t="s">
        <v>47</v>
      </c>
      <c r="E59" s="39">
        <v>0</v>
      </c>
      <c r="F59" s="89">
        <f>C59*E59</f>
        <v>0</v>
      </c>
    </row>
    <row r="60" spans="1:6" x14ac:dyDescent="0.2">
      <c r="A60" s="76"/>
      <c r="B60" s="90"/>
      <c r="C60" s="88"/>
      <c r="D60" s="88"/>
      <c r="E60" s="89"/>
      <c r="F60" s="89"/>
    </row>
    <row r="61" spans="1:6" x14ac:dyDescent="0.2">
      <c r="A61" s="86">
        <f>COUNT($A$7:A60)+1</f>
        <v>14</v>
      </c>
      <c r="B61" s="87" t="s">
        <v>27</v>
      </c>
      <c r="C61" s="88"/>
      <c r="D61" s="88"/>
      <c r="E61" s="89"/>
      <c r="F61" s="88"/>
    </row>
    <row r="62" spans="1:6" ht="38.25" x14ac:dyDescent="0.2">
      <c r="A62" s="76"/>
      <c r="B62" s="4" t="s">
        <v>110</v>
      </c>
      <c r="C62" s="88"/>
      <c r="D62" s="88"/>
      <c r="E62" s="89"/>
      <c r="F62" s="88"/>
    </row>
    <row r="63" spans="1:6" x14ac:dyDescent="0.2">
      <c r="A63" s="76"/>
      <c r="B63" s="90"/>
      <c r="C63" s="88">
        <v>2</v>
      </c>
      <c r="D63" s="88" t="s">
        <v>1</v>
      </c>
      <c r="E63" s="39">
        <v>0</v>
      </c>
      <c r="F63" s="89">
        <f>C63*E63</f>
        <v>0</v>
      </c>
    </row>
    <row r="64" spans="1:6" x14ac:dyDescent="0.2">
      <c r="A64" s="76"/>
      <c r="B64" s="90"/>
      <c r="C64" s="88"/>
      <c r="D64" s="88"/>
      <c r="E64" s="89"/>
      <c r="F64" s="89"/>
    </row>
    <row r="65" spans="1:6" x14ac:dyDescent="0.2">
      <c r="A65" s="86">
        <f>COUNT($A$7:A64)+1</f>
        <v>15</v>
      </c>
      <c r="B65" s="87" t="s">
        <v>29</v>
      </c>
      <c r="C65" s="88"/>
      <c r="D65" s="88"/>
      <c r="E65" s="89"/>
      <c r="F65" s="89"/>
    </row>
    <row r="66" spans="1:6" ht="25.5" x14ac:dyDescent="0.2">
      <c r="A66" s="76"/>
      <c r="B66" s="4" t="s">
        <v>28</v>
      </c>
      <c r="C66" s="88"/>
      <c r="D66" s="88"/>
      <c r="E66" s="89"/>
      <c r="F66" s="88"/>
    </row>
    <row r="67" spans="1:6" x14ac:dyDescent="0.2">
      <c r="A67" s="76"/>
      <c r="B67" s="90"/>
      <c r="C67" s="88">
        <v>2</v>
      </c>
      <c r="D67" s="88" t="s">
        <v>1</v>
      </c>
      <c r="E67" s="39">
        <v>0</v>
      </c>
      <c r="F67" s="89">
        <f>C67*E67</f>
        <v>0</v>
      </c>
    </row>
    <row r="68" spans="1:6" x14ac:dyDescent="0.2">
      <c r="A68" s="76"/>
      <c r="B68" s="90"/>
      <c r="C68" s="88"/>
      <c r="D68" s="88"/>
      <c r="E68" s="89"/>
      <c r="F68" s="89"/>
    </row>
    <row r="69" spans="1:6" x14ac:dyDescent="0.2">
      <c r="A69" s="86">
        <f>COUNT($A$7:A68)+1</f>
        <v>16</v>
      </c>
      <c r="B69" s="87" t="s">
        <v>25</v>
      </c>
      <c r="C69" s="88"/>
      <c r="D69" s="88"/>
      <c r="E69" s="89"/>
      <c r="F69" s="88"/>
    </row>
    <row r="70" spans="1:6" ht="93" customHeight="1" x14ac:dyDescent="0.2">
      <c r="A70" s="76"/>
      <c r="B70" s="4" t="s">
        <v>118</v>
      </c>
      <c r="C70" s="88"/>
      <c r="D70" s="88"/>
      <c r="E70" s="89"/>
      <c r="F70" s="88"/>
    </row>
    <row r="71" spans="1:6" x14ac:dyDescent="0.2">
      <c r="A71" s="76"/>
      <c r="B71" s="90"/>
      <c r="C71" s="88">
        <v>2</v>
      </c>
      <c r="D71" s="88" t="s">
        <v>1</v>
      </c>
      <c r="E71" s="39">
        <v>0</v>
      </c>
      <c r="F71" s="89">
        <f>C71*E71</f>
        <v>0</v>
      </c>
    </row>
    <row r="72" spans="1:6" x14ac:dyDescent="0.2">
      <c r="A72" s="76"/>
      <c r="B72" s="90"/>
      <c r="C72" s="88"/>
      <c r="D72" s="88"/>
      <c r="E72" s="89"/>
      <c r="F72" s="88"/>
    </row>
    <row r="73" spans="1:6" x14ac:dyDescent="0.2">
      <c r="A73" s="86">
        <f>COUNT($A$7:A72)+1</f>
        <v>17</v>
      </c>
      <c r="B73" s="87" t="s">
        <v>34</v>
      </c>
      <c r="C73" s="88"/>
      <c r="D73" s="88"/>
      <c r="E73" s="89"/>
      <c r="F73" s="88"/>
    </row>
    <row r="74" spans="1:6" ht="51" x14ac:dyDescent="0.2">
      <c r="A74" s="76"/>
      <c r="B74" s="4" t="s">
        <v>33</v>
      </c>
      <c r="C74" s="88"/>
      <c r="D74" s="88"/>
      <c r="E74" s="89"/>
      <c r="F74" s="88"/>
    </row>
    <row r="75" spans="1:6" x14ac:dyDescent="0.2">
      <c r="A75" s="76"/>
      <c r="B75" s="90" t="s">
        <v>76</v>
      </c>
      <c r="C75" s="88">
        <v>6</v>
      </c>
      <c r="D75" s="88" t="s">
        <v>1</v>
      </c>
      <c r="E75" s="39">
        <v>0</v>
      </c>
      <c r="F75" s="89">
        <f>C75*E75</f>
        <v>0</v>
      </c>
    </row>
    <row r="76" spans="1:6" x14ac:dyDescent="0.2">
      <c r="A76" s="76"/>
      <c r="B76" s="90"/>
      <c r="C76" s="88"/>
      <c r="D76" s="88"/>
      <c r="E76" s="89"/>
      <c r="F76" s="89"/>
    </row>
    <row r="77" spans="1:6" ht="25.5" x14ac:dyDescent="0.2">
      <c r="A77" s="86">
        <f>COUNT($A$7:A76)+1</f>
        <v>18</v>
      </c>
      <c r="B77" s="87" t="s">
        <v>35</v>
      </c>
      <c r="C77" s="88"/>
      <c r="D77" s="88"/>
      <c r="E77" s="103"/>
      <c r="F77" s="88"/>
    </row>
    <row r="78" spans="1:6" ht="92.25" customHeight="1" x14ac:dyDescent="0.2">
      <c r="A78" s="104"/>
      <c r="B78" s="4" t="s">
        <v>112</v>
      </c>
      <c r="C78" s="88"/>
      <c r="D78" s="88"/>
      <c r="E78" s="89"/>
      <c r="F78" s="88"/>
    </row>
    <row r="79" spans="1:6" x14ac:dyDescent="0.2">
      <c r="A79" s="86"/>
      <c r="B79" s="105"/>
      <c r="C79" s="106"/>
      <c r="D79" s="107">
        <v>0.05</v>
      </c>
      <c r="E79" s="88"/>
      <c r="F79" s="89">
        <f>SUM(F7:F78)*D79</f>
        <v>0</v>
      </c>
    </row>
    <row r="80" spans="1:6" x14ac:dyDescent="0.2">
      <c r="A80" s="104"/>
      <c r="B80" s="90"/>
      <c r="C80" s="88"/>
      <c r="D80" s="88"/>
      <c r="E80" s="103"/>
      <c r="F80" s="89"/>
    </row>
    <row r="81" spans="1:6" x14ac:dyDescent="0.2">
      <c r="A81" s="86">
        <f>COUNT($A$7:A80)+1</f>
        <v>19</v>
      </c>
      <c r="B81" s="87" t="s">
        <v>37</v>
      </c>
      <c r="C81" s="88"/>
      <c r="D81" s="88"/>
      <c r="E81" s="103"/>
      <c r="F81" s="89"/>
    </row>
    <row r="82" spans="1:6" ht="38.25" x14ac:dyDescent="0.2">
      <c r="A82" s="104"/>
      <c r="B82" s="4" t="s">
        <v>36</v>
      </c>
      <c r="C82" s="88"/>
      <c r="D82" s="88"/>
      <c r="E82" s="88"/>
      <c r="F82" s="89"/>
    </row>
    <row r="83" spans="1:6" x14ac:dyDescent="0.2">
      <c r="A83" s="104"/>
      <c r="B83" s="90"/>
      <c r="C83" s="106"/>
      <c r="D83" s="107">
        <v>0.05</v>
      </c>
      <c r="E83" s="88"/>
      <c r="F83" s="89">
        <f>SUM(F7:F77)*D83</f>
        <v>0</v>
      </c>
    </row>
    <row r="84" spans="1:6" x14ac:dyDescent="0.2">
      <c r="A84" s="104"/>
      <c r="B84" s="90"/>
      <c r="C84" s="88"/>
      <c r="D84" s="88"/>
      <c r="E84" s="88"/>
      <c r="F84" s="88"/>
    </row>
    <row r="85" spans="1:6" x14ac:dyDescent="0.2">
      <c r="A85" s="86">
        <f>COUNT($A$7:A84)+1</f>
        <v>20</v>
      </c>
      <c r="B85" s="87" t="s">
        <v>113</v>
      </c>
      <c r="C85" s="88"/>
      <c r="D85" s="88"/>
      <c r="E85" s="88"/>
      <c r="F85" s="88"/>
    </row>
    <row r="86" spans="1:6" ht="38.25" x14ac:dyDescent="0.2">
      <c r="A86" s="104"/>
      <c r="B86" s="4" t="s">
        <v>38</v>
      </c>
      <c r="C86" s="106"/>
      <c r="D86" s="107">
        <v>0.1</v>
      </c>
      <c r="E86" s="88"/>
      <c r="F86" s="89">
        <f>SUM(F7:F77)*D86</f>
        <v>0</v>
      </c>
    </row>
    <row r="87" spans="1:6" x14ac:dyDescent="0.2">
      <c r="A87" s="108"/>
      <c r="B87" s="109"/>
      <c r="C87" s="88"/>
      <c r="D87" s="88"/>
      <c r="E87" s="103"/>
      <c r="F87" s="88"/>
    </row>
    <row r="88" spans="1:6" x14ac:dyDescent="0.2">
      <c r="A88" s="110"/>
      <c r="B88" s="111" t="s">
        <v>2</v>
      </c>
      <c r="C88" s="112"/>
      <c r="D88" s="112"/>
      <c r="E88" s="113" t="s">
        <v>51</v>
      </c>
      <c r="F88" s="113">
        <f>SUM(F7:F87)</f>
        <v>0</v>
      </c>
    </row>
    <row r="89" spans="1:6" x14ac:dyDescent="0.2">
      <c r="A89" s="114"/>
      <c r="B89" s="109"/>
      <c r="C89" s="115"/>
      <c r="D89" s="115"/>
      <c r="E89" s="116"/>
      <c r="F89" s="115"/>
    </row>
    <row r="90" spans="1:6" x14ac:dyDescent="0.2">
      <c r="A90" s="76"/>
      <c r="B90" s="109"/>
    </row>
  </sheetData>
  <sheetProtection password="CF77" sheet="1" objects="1" scenarios="1"/>
  <pageMargins left="0.9055118110236221" right="0.31496062992125984" top="0.74803149606299213" bottom="0.74803149606299213" header="0.31496062992125984" footer="0.31496062992125984"/>
  <pageSetup paperSize="55" orientation="portrait" r:id="rId1"/>
  <headerFooter alignWithMargins="0">
    <oddHeader>&amp;LENERGETIKA LJUBLJANA d.o.o.&amp;RJPE-SIR-302/18</oddHeader>
    <oddFooter>&amp;C&amp;"Arial,Navadno"&amp;P / &amp;N</oddFooter>
  </headerFooter>
  <rowBreaks count="1" manualBreakCount="1">
    <brk id="5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theme="8" tint="0.59999389629810485"/>
  </sheetPr>
  <dimension ref="A1:G90"/>
  <sheetViews>
    <sheetView topLeftCell="A12" zoomScaleNormal="100" zoomScaleSheetLayoutView="100" workbookViewId="0">
      <selection activeCell="C12" sqref="C12"/>
    </sheetView>
  </sheetViews>
  <sheetFormatPr defaultColWidth="9.140625" defaultRowHeight="12.75" x14ac:dyDescent="0.2"/>
  <cols>
    <col min="1" max="1" width="6.7109375" style="117" customWidth="1"/>
    <col min="2" max="2" width="37.7109375" style="68" customWidth="1"/>
    <col min="3" max="4" width="6.7109375" style="72" customWidth="1"/>
    <col min="5" max="5" width="14.7109375" style="73" customWidth="1"/>
    <col min="6" max="6" width="14.7109375" style="72" customWidth="1"/>
    <col min="7" max="16384" width="9.140625" style="69"/>
  </cols>
  <sheetData>
    <row r="1" spans="1:7" x14ac:dyDescent="0.2">
      <c r="A1" s="75" t="s">
        <v>71</v>
      </c>
      <c r="B1" s="36" t="s">
        <v>10</v>
      </c>
      <c r="C1" s="76"/>
      <c r="D1" s="76"/>
    </row>
    <row r="2" spans="1:7" x14ac:dyDescent="0.2">
      <c r="A2" s="75" t="s">
        <v>72</v>
      </c>
      <c r="B2" s="36" t="s">
        <v>11</v>
      </c>
      <c r="C2" s="76"/>
      <c r="D2" s="76"/>
    </row>
    <row r="3" spans="1:7" x14ac:dyDescent="0.2">
      <c r="A3" s="75" t="s">
        <v>61</v>
      </c>
      <c r="B3" s="36" t="s">
        <v>162</v>
      </c>
      <c r="C3" s="76"/>
      <c r="D3" s="76"/>
    </row>
    <row r="4" spans="1:7" x14ac:dyDescent="0.2">
      <c r="A4" s="75"/>
      <c r="B4" s="36" t="s">
        <v>130</v>
      </c>
      <c r="C4" s="76"/>
      <c r="D4" s="76"/>
    </row>
    <row r="5" spans="1:7" ht="76.5" x14ac:dyDescent="0.2">
      <c r="A5" s="77" t="s">
        <v>0</v>
      </c>
      <c r="B5" s="78" t="s">
        <v>42</v>
      </c>
      <c r="C5" s="79" t="s">
        <v>12</v>
      </c>
      <c r="D5" s="79" t="s">
        <v>13</v>
      </c>
      <c r="E5" s="80" t="s">
        <v>48</v>
      </c>
      <c r="F5" s="80" t="s">
        <v>49</v>
      </c>
      <c r="G5" s="81"/>
    </row>
    <row r="6" spans="1:7" x14ac:dyDescent="0.2">
      <c r="A6" s="82">
        <v>1</v>
      </c>
      <c r="B6" s="83"/>
      <c r="C6" s="84"/>
      <c r="D6" s="84"/>
      <c r="E6" s="85"/>
      <c r="F6" s="84"/>
    </row>
    <row r="7" spans="1:7" x14ac:dyDescent="0.2">
      <c r="A7" s="86">
        <f>COUNT(A6+1)</f>
        <v>1</v>
      </c>
      <c r="B7" s="87" t="s">
        <v>15</v>
      </c>
      <c r="C7" s="88"/>
      <c r="D7" s="88"/>
      <c r="E7" s="89"/>
      <c r="F7" s="89"/>
    </row>
    <row r="8" spans="1:7" ht="51" x14ac:dyDescent="0.2">
      <c r="A8" s="86"/>
      <c r="B8" s="4" t="s">
        <v>77</v>
      </c>
      <c r="C8" s="88"/>
      <c r="D8" s="88"/>
      <c r="E8" s="89"/>
      <c r="F8" s="89"/>
    </row>
    <row r="9" spans="1:7" x14ac:dyDescent="0.2">
      <c r="A9" s="86"/>
      <c r="B9" s="90"/>
      <c r="C9" s="88">
        <v>90</v>
      </c>
      <c r="D9" s="88" t="s">
        <v>78</v>
      </c>
      <c r="E9" s="39">
        <v>0</v>
      </c>
      <c r="F9" s="89">
        <f>C9*E9</f>
        <v>0</v>
      </c>
    </row>
    <row r="10" spans="1:7" x14ac:dyDescent="0.2">
      <c r="A10" s="86"/>
      <c r="B10" s="90"/>
      <c r="C10" s="88"/>
      <c r="D10" s="88"/>
      <c r="E10" s="89"/>
      <c r="F10" s="89"/>
    </row>
    <row r="11" spans="1:7" x14ac:dyDescent="0.2">
      <c r="A11" s="86">
        <f>COUNT($A$7:A10)+1</f>
        <v>2</v>
      </c>
      <c r="B11" s="87" t="s">
        <v>17</v>
      </c>
      <c r="C11" s="88"/>
      <c r="D11" s="88"/>
      <c r="E11" s="89"/>
      <c r="F11" s="88"/>
    </row>
    <row r="12" spans="1:7" ht="63.75" x14ac:dyDescent="0.2">
      <c r="A12" s="86"/>
      <c r="B12" s="4" t="s">
        <v>45</v>
      </c>
      <c r="C12" s="88"/>
      <c r="D12" s="88"/>
      <c r="E12" s="89"/>
      <c r="F12" s="88"/>
    </row>
    <row r="13" spans="1:7" ht="14.25" x14ac:dyDescent="0.2">
      <c r="A13" s="86"/>
      <c r="B13" s="90"/>
      <c r="C13" s="88">
        <v>2</v>
      </c>
      <c r="D13" s="88" t="s">
        <v>47</v>
      </c>
      <c r="E13" s="39">
        <v>0</v>
      </c>
      <c r="F13" s="89">
        <f>C13*E13</f>
        <v>0</v>
      </c>
    </row>
    <row r="14" spans="1:7" x14ac:dyDescent="0.2">
      <c r="A14" s="86"/>
      <c r="B14" s="90"/>
      <c r="C14" s="88"/>
      <c r="D14" s="88"/>
      <c r="E14" s="89"/>
      <c r="F14" s="88"/>
    </row>
    <row r="15" spans="1:7" x14ac:dyDescent="0.2">
      <c r="A15" s="86">
        <f>COUNT($A$7:A14)+1</f>
        <v>3</v>
      </c>
      <c r="B15" s="28" t="s">
        <v>79</v>
      </c>
      <c r="C15" s="29"/>
      <c r="D15" s="29"/>
      <c r="E15" s="43"/>
      <c r="F15" s="29"/>
    </row>
    <row r="16" spans="1:7" ht="76.5" x14ac:dyDescent="0.2">
      <c r="A16" s="86"/>
      <c r="B16" s="4" t="s">
        <v>80</v>
      </c>
      <c r="C16" s="29"/>
      <c r="D16" s="29"/>
      <c r="E16" s="43"/>
      <c r="F16" s="43"/>
    </row>
    <row r="17" spans="1:6" ht="14.25" x14ac:dyDescent="0.2">
      <c r="A17" s="86"/>
      <c r="B17" s="90"/>
      <c r="C17" s="88">
        <v>30</v>
      </c>
      <c r="D17" s="88" t="s">
        <v>47</v>
      </c>
      <c r="E17" s="39">
        <v>0</v>
      </c>
      <c r="F17" s="89">
        <f>+E17*C17</f>
        <v>0</v>
      </c>
    </row>
    <row r="18" spans="1:6" x14ac:dyDescent="0.2">
      <c r="A18" s="86"/>
      <c r="B18" s="90"/>
      <c r="C18" s="88"/>
      <c r="D18" s="88"/>
      <c r="E18" s="89"/>
      <c r="F18" s="88"/>
    </row>
    <row r="19" spans="1:6" x14ac:dyDescent="0.2">
      <c r="A19" s="86">
        <f>COUNT($A$7:A18)+1</f>
        <v>4</v>
      </c>
      <c r="B19" s="30" t="s">
        <v>81</v>
      </c>
      <c r="C19" s="88"/>
      <c r="D19" s="88"/>
      <c r="E19" s="89"/>
      <c r="F19" s="88"/>
    </row>
    <row r="20" spans="1:6" ht="76.5" x14ac:dyDescent="0.2">
      <c r="A20" s="86"/>
      <c r="B20" s="4" t="s">
        <v>82</v>
      </c>
      <c r="C20" s="88"/>
      <c r="D20" s="88"/>
      <c r="E20" s="89"/>
      <c r="F20" s="88"/>
    </row>
    <row r="21" spans="1:6" ht="14.25" x14ac:dyDescent="0.2">
      <c r="A21" s="86"/>
      <c r="B21" s="31"/>
      <c r="C21" s="88">
        <v>5</v>
      </c>
      <c r="D21" s="88" t="s">
        <v>47</v>
      </c>
      <c r="E21" s="39">
        <v>0</v>
      </c>
      <c r="F21" s="89">
        <f>+E21*C21</f>
        <v>0</v>
      </c>
    </row>
    <row r="22" spans="1:6" x14ac:dyDescent="0.2">
      <c r="A22" s="86"/>
      <c r="B22" s="31"/>
      <c r="C22" s="88"/>
      <c r="D22" s="88"/>
      <c r="E22" s="89"/>
      <c r="F22" s="89"/>
    </row>
    <row r="23" spans="1:6" x14ac:dyDescent="0.2">
      <c r="A23" s="86">
        <f>COUNT($A$7:A22)+1</f>
        <v>5</v>
      </c>
      <c r="B23" s="92" t="s">
        <v>93</v>
      </c>
      <c r="C23" s="96"/>
      <c r="D23" s="96"/>
      <c r="E23" s="97"/>
      <c r="F23" s="96"/>
    </row>
    <row r="24" spans="1:6" ht="89.25" x14ac:dyDescent="0.2">
      <c r="A24" s="76"/>
      <c r="B24" s="4" t="s">
        <v>94</v>
      </c>
      <c r="C24" s="96"/>
      <c r="D24" s="96"/>
      <c r="E24" s="97"/>
      <c r="F24" s="96"/>
    </row>
    <row r="25" spans="1:6" ht="14.25" x14ac:dyDescent="0.2">
      <c r="A25" s="76"/>
      <c r="B25" s="100"/>
      <c r="C25" s="96">
        <v>120</v>
      </c>
      <c r="D25" s="27" t="s">
        <v>53</v>
      </c>
      <c r="E25" s="41">
        <v>0</v>
      </c>
      <c r="F25" s="99">
        <f>+E25*C25</f>
        <v>0</v>
      </c>
    </row>
    <row r="26" spans="1:6" x14ac:dyDescent="0.2">
      <c r="A26" s="76"/>
      <c r="B26" s="2"/>
      <c r="C26" s="96"/>
      <c r="D26" s="96"/>
      <c r="E26" s="97"/>
      <c r="F26" s="99"/>
    </row>
    <row r="27" spans="1:6" x14ac:dyDescent="0.2">
      <c r="A27" s="86">
        <f>COUNT($A$7:A26)+1</f>
        <v>6</v>
      </c>
      <c r="B27" s="87" t="s">
        <v>19</v>
      </c>
      <c r="C27" s="88"/>
      <c r="D27" s="88"/>
      <c r="E27" s="89"/>
      <c r="F27" s="89"/>
    </row>
    <row r="28" spans="1:6" ht="25.5" x14ac:dyDescent="0.2">
      <c r="A28" s="76"/>
      <c r="B28" s="4" t="s">
        <v>18</v>
      </c>
      <c r="C28" s="88"/>
      <c r="D28" s="88"/>
      <c r="E28" s="89"/>
      <c r="F28" s="88"/>
    </row>
    <row r="29" spans="1:6" ht="14.25" x14ac:dyDescent="0.2">
      <c r="A29" s="76"/>
      <c r="B29" s="90"/>
      <c r="C29" s="88">
        <v>54</v>
      </c>
      <c r="D29" s="88" t="s">
        <v>53</v>
      </c>
      <c r="E29" s="39">
        <v>0</v>
      </c>
      <c r="F29" s="89">
        <f>C29*E29</f>
        <v>0</v>
      </c>
    </row>
    <row r="30" spans="1:6" x14ac:dyDescent="0.2">
      <c r="A30" s="76"/>
      <c r="B30" s="90"/>
      <c r="C30" s="88"/>
      <c r="D30" s="88"/>
      <c r="E30" s="89"/>
      <c r="F30" s="89"/>
    </row>
    <row r="31" spans="1:6" x14ac:dyDescent="0.2">
      <c r="A31" s="86">
        <f>COUNT($A$7:A30)+1</f>
        <v>7</v>
      </c>
      <c r="B31" s="102" t="s">
        <v>103</v>
      </c>
      <c r="C31" s="96"/>
      <c r="D31" s="96"/>
      <c r="E31" s="97"/>
      <c r="F31" s="96"/>
    </row>
    <row r="32" spans="1:6" ht="38.25" x14ac:dyDescent="0.2">
      <c r="A32" s="76"/>
      <c r="B32" s="4" t="s">
        <v>121</v>
      </c>
      <c r="C32" s="96"/>
      <c r="D32" s="96"/>
      <c r="E32" s="97"/>
      <c r="F32" s="96"/>
    </row>
    <row r="33" spans="1:6" ht="14.25" x14ac:dyDescent="0.2">
      <c r="A33" s="76"/>
      <c r="B33" s="2" t="s">
        <v>40</v>
      </c>
      <c r="C33" s="96">
        <v>47</v>
      </c>
      <c r="D33" s="96" t="s">
        <v>52</v>
      </c>
      <c r="E33" s="41">
        <v>0</v>
      </c>
      <c r="F33" s="97">
        <f>C33*E33</f>
        <v>0</v>
      </c>
    </row>
    <row r="34" spans="1:6" ht="14.25" x14ac:dyDescent="0.2">
      <c r="A34" s="76"/>
      <c r="B34" s="2" t="s">
        <v>41</v>
      </c>
      <c r="C34" s="96">
        <v>12</v>
      </c>
      <c r="D34" s="96" t="s">
        <v>52</v>
      </c>
      <c r="E34" s="41">
        <v>0</v>
      </c>
      <c r="F34" s="97">
        <f>C34*E34</f>
        <v>0</v>
      </c>
    </row>
    <row r="35" spans="1:6" x14ac:dyDescent="0.2">
      <c r="A35" s="76"/>
      <c r="B35" s="2"/>
      <c r="C35" s="96"/>
      <c r="D35" s="96"/>
      <c r="E35" s="97"/>
      <c r="F35" s="97"/>
    </row>
    <row r="36" spans="1:6" x14ac:dyDescent="0.2">
      <c r="A36" s="86">
        <f>COUNT($A$7:A35)+1</f>
        <v>8</v>
      </c>
      <c r="B36" s="102" t="s">
        <v>104</v>
      </c>
      <c r="C36" s="96"/>
      <c r="D36" s="96"/>
      <c r="E36" s="97"/>
      <c r="F36" s="97"/>
    </row>
    <row r="37" spans="1:6" ht="51" x14ac:dyDescent="0.2">
      <c r="A37" s="76"/>
      <c r="B37" s="4" t="s">
        <v>122</v>
      </c>
      <c r="C37" s="96"/>
      <c r="D37" s="96"/>
      <c r="E37" s="97"/>
      <c r="F37" s="97"/>
    </row>
    <row r="38" spans="1:6" ht="14.25" x14ac:dyDescent="0.2">
      <c r="A38" s="76"/>
      <c r="B38" s="2" t="s">
        <v>40</v>
      </c>
      <c r="C38" s="96">
        <v>47</v>
      </c>
      <c r="D38" s="96" t="s">
        <v>52</v>
      </c>
      <c r="E38" s="41">
        <v>0</v>
      </c>
      <c r="F38" s="97">
        <f>C38*E38</f>
        <v>0</v>
      </c>
    </row>
    <row r="39" spans="1:6" ht="14.25" x14ac:dyDescent="0.2">
      <c r="A39" s="76"/>
      <c r="B39" s="2" t="s">
        <v>41</v>
      </c>
      <c r="C39" s="96">
        <v>12</v>
      </c>
      <c r="D39" s="96" t="s">
        <v>52</v>
      </c>
      <c r="E39" s="41">
        <v>0</v>
      </c>
      <c r="F39" s="97">
        <f>C39*E39</f>
        <v>0</v>
      </c>
    </row>
    <row r="40" spans="1:6" x14ac:dyDescent="0.2">
      <c r="A40" s="76"/>
      <c r="B40" s="2"/>
      <c r="C40" s="96"/>
      <c r="D40" s="96"/>
      <c r="E40" s="97"/>
      <c r="F40" s="97"/>
    </row>
    <row r="41" spans="1:6" x14ac:dyDescent="0.2">
      <c r="A41" s="86">
        <f>COUNT($A$7:A40)+1</f>
        <v>9</v>
      </c>
      <c r="B41" s="87" t="s">
        <v>22</v>
      </c>
      <c r="C41" s="96"/>
      <c r="D41" s="96"/>
      <c r="E41" s="97"/>
      <c r="F41" s="97"/>
    </row>
    <row r="42" spans="1:6" ht="76.5" x14ac:dyDescent="0.2">
      <c r="A42" s="76"/>
      <c r="B42" s="4" t="s">
        <v>105</v>
      </c>
      <c r="C42" s="96"/>
      <c r="D42" s="96"/>
      <c r="E42" s="97"/>
      <c r="F42" s="97"/>
    </row>
    <row r="43" spans="1:6" ht="14.25" x14ac:dyDescent="0.2">
      <c r="A43" s="76"/>
      <c r="B43" s="2"/>
      <c r="C43" s="96">
        <v>16</v>
      </c>
      <c r="D43" s="88" t="s">
        <v>52</v>
      </c>
      <c r="E43" s="39">
        <v>0</v>
      </c>
      <c r="F43" s="89">
        <f>C43*E43</f>
        <v>0</v>
      </c>
    </row>
    <row r="44" spans="1:6" x14ac:dyDescent="0.2">
      <c r="A44" s="76"/>
      <c r="B44" s="4"/>
      <c r="C44" s="96"/>
      <c r="D44" s="88"/>
      <c r="E44" s="89"/>
      <c r="F44" s="89"/>
    </row>
    <row r="45" spans="1:6" x14ac:dyDescent="0.2">
      <c r="A45" s="86">
        <f>COUNT($A$7:A44)+1</f>
        <v>10</v>
      </c>
      <c r="B45" s="87" t="s">
        <v>26</v>
      </c>
      <c r="C45" s="96"/>
      <c r="D45" s="96"/>
      <c r="E45" s="97"/>
      <c r="F45" s="97"/>
    </row>
    <row r="46" spans="1:6" ht="63.75" x14ac:dyDescent="0.2">
      <c r="A46" s="76"/>
      <c r="B46" s="4" t="s">
        <v>106</v>
      </c>
      <c r="C46" s="96"/>
      <c r="D46" s="96"/>
      <c r="E46" s="97"/>
      <c r="F46" s="97"/>
    </row>
    <row r="47" spans="1:6" ht="14.25" x14ac:dyDescent="0.2">
      <c r="A47" s="76"/>
      <c r="B47" s="2"/>
      <c r="C47" s="96">
        <v>44</v>
      </c>
      <c r="D47" s="88" t="s">
        <v>52</v>
      </c>
      <c r="E47" s="39">
        <v>0</v>
      </c>
      <c r="F47" s="89">
        <f>C47*E47</f>
        <v>0</v>
      </c>
    </row>
    <row r="48" spans="1:6" x14ac:dyDescent="0.2">
      <c r="A48" s="76"/>
      <c r="B48" s="2"/>
      <c r="C48" s="96"/>
      <c r="D48" s="96"/>
      <c r="E48" s="97"/>
      <c r="F48" s="97"/>
    </row>
    <row r="49" spans="1:6" x14ac:dyDescent="0.2">
      <c r="A49" s="86">
        <f>COUNT($A$7:A48)+1</f>
        <v>11</v>
      </c>
      <c r="B49" s="87" t="s">
        <v>108</v>
      </c>
      <c r="C49" s="88"/>
      <c r="D49" s="88"/>
      <c r="E49" s="89"/>
      <c r="F49" s="88"/>
    </row>
    <row r="50" spans="1:6" ht="63.75" x14ac:dyDescent="0.2">
      <c r="A50" s="76"/>
      <c r="B50" s="4" t="s">
        <v>109</v>
      </c>
      <c r="C50" s="88"/>
      <c r="D50" s="88"/>
      <c r="E50" s="89"/>
      <c r="F50" s="88"/>
    </row>
    <row r="51" spans="1:6" ht="14.25" x14ac:dyDescent="0.2">
      <c r="A51" s="76"/>
      <c r="B51" s="90"/>
      <c r="C51" s="88">
        <v>58</v>
      </c>
      <c r="D51" s="88" t="s">
        <v>52</v>
      </c>
      <c r="E51" s="39">
        <v>0</v>
      </c>
      <c r="F51" s="89">
        <f>C51*E51</f>
        <v>0</v>
      </c>
    </row>
    <row r="52" spans="1:6" x14ac:dyDescent="0.2">
      <c r="A52" s="76"/>
      <c r="B52" s="90"/>
      <c r="C52" s="88"/>
      <c r="D52" s="88"/>
      <c r="E52" s="89"/>
      <c r="F52" s="89"/>
    </row>
    <row r="53" spans="1:6" x14ac:dyDescent="0.2">
      <c r="A53" s="86">
        <f>COUNT($A$7:A52)+1</f>
        <v>12</v>
      </c>
      <c r="B53" s="87" t="s">
        <v>21</v>
      </c>
      <c r="C53" s="88"/>
      <c r="D53" s="88"/>
      <c r="E53" s="89"/>
      <c r="F53" s="89"/>
    </row>
    <row r="54" spans="1:6" ht="38.25" x14ac:dyDescent="0.2">
      <c r="A54" s="76"/>
      <c r="B54" s="4" t="s">
        <v>20</v>
      </c>
      <c r="C54" s="88"/>
      <c r="D54" s="88"/>
      <c r="E54" s="89"/>
      <c r="F54" s="88"/>
    </row>
    <row r="55" spans="1:6" ht="14.25" x14ac:dyDescent="0.2">
      <c r="A55" s="76"/>
      <c r="B55" s="90"/>
      <c r="C55" s="88">
        <v>72</v>
      </c>
      <c r="D55" s="88" t="s">
        <v>52</v>
      </c>
      <c r="E55" s="39">
        <v>0</v>
      </c>
      <c r="F55" s="89">
        <f>C55*E55</f>
        <v>0</v>
      </c>
    </row>
    <row r="56" spans="1:6" x14ac:dyDescent="0.2">
      <c r="A56" s="76"/>
      <c r="B56" s="90"/>
      <c r="C56" s="88"/>
      <c r="D56" s="88"/>
      <c r="E56" s="89"/>
      <c r="F56" s="89"/>
    </row>
    <row r="57" spans="1:6" x14ac:dyDescent="0.2">
      <c r="A57" s="86">
        <f>COUNT($A$7:A56)+1</f>
        <v>13</v>
      </c>
      <c r="B57" s="87" t="s">
        <v>23</v>
      </c>
      <c r="C57" s="88"/>
      <c r="D57" s="88"/>
      <c r="E57" s="89"/>
      <c r="F57" s="89"/>
    </row>
    <row r="58" spans="1:6" ht="38.25" x14ac:dyDescent="0.2">
      <c r="A58" s="76"/>
      <c r="B58" s="4" t="s">
        <v>46</v>
      </c>
      <c r="C58" s="88"/>
      <c r="D58" s="88"/>
      <c r="E58" s="89"/>
      <c r="F58" s="88"/>
    </row>
    <row r="59" spans="1:6" ht="14.25" x14ac:dyDescent="0.2">
      <c r="A59" s="76"/>
      <c r="B59" s="90"/>
      <c r="C59" s="88">
        <v>90</v>
      </c>
      <c r="D59" s="88" t="s">
        <v>47</v>
      </c>
      <c r="E59" s="39">
        <v>0</v>
      </c>
      <c r="F59" s="89">
        <f>C59*E59</f>
        <v>0</v>
      </c>
    </row>
    <row r="60" spans="1:6" x14ac:dyDescent="0.2">
      <c r="A60" s="76"/>
      <c r="B60" s="90"/>
      <c r="C60" s="88"/>
      <c r="D60" s="88"/>
      <c r="E60" s="89"/>
      <c r="F60" s="89"/>
    </row>
    <row r="61" spans="1:6" x14ac:dyDescent="0.2">
      <c r="A61" s="86">
        <f>COUNT($A$7:A60)+1</f>
        <v>14</v>
      </c>
      <c r="B61" s="87" t="s">
        <v>27</v>
      </c>
      <c r="C61" s="88"/>
      <c r="D61" s="88"/>
      <c r="E61" s="89"/>
      <c r="F61" s="88"/>
    </row>
    <row r="62" spans="1:6" ht="38.25" x14ac:dyDescent="0.2">
      <c r="A62" s="76"/>
      <c r="B62" s="4" t="s">
        <v>110</v>
      </c>
      <c r="C62" s="88"/>
      <c r="D62" s="88"/>
      <c r="E62" s="89"/>
      <c r="F62" s="88"/>
    </row>
    <row r="63" spans="1:6" x14ac:dyDescent="0.2">
      <c r="A63" s="76"/>
      <c r="B63" s="90"/>
      <c r="C63" s="88">
        <v>2</v>
      </c>
      <c r="D63" s="88" t="s">
        <v>1</v>
      </c>
      <c r="E63" s="39">
        <v>0</v>
      </c>
      <c r="F63" s="89">
        <f>C63*E63</f>
        <v>0</v>
      </c>
    </row>
    <row r="64" spans="1:6" x14ac:dyDescent="0.2">
      <c r="A64" s="76"/>
      <c r="B64" s="90"/>
      <c r="C64" s="88"/>
      <c r="D64" s="88"/>
      <c r="E64" s="89"/>
      <c r="F64" s="89"/>
    </row>
    <row r="65" spans="1:6" x14ac:dyDescent="0.2">
      <c r="A65" s="86">
        <f>COUNT($A$7:A64)+1</f>
        <v>15</v>
      </c>
      <c r="B65" s="87" t="s">
        <v>29</v>
      </c>
      <c r="C65" s="88"/>
      <c r="D65" s="88"/>
      <c r="E65" s="89"/>
      <c r="F65" s="89"/>
    </row>
    <row r="66" spans="1:6" ht="25.5" x14ac:dyDescent="0.2">
      <c r="A66" s="76"/>
      <c r="B66" s="4" t="s">
        <v>28</v>
      </c>
      <c r="C66" s="88"/>
      <c r="D66" s="88"/>
      <c r="E66" s="89"/>
      <c r="F66" s="88"/>
    </row>
    <row r="67" spans="1:6" x14ac:dyDescent="0.2">
      <c r="A67" s="76"/>
      <c r="B67" s="90"/>
      <c r="C67" s="88">
        <v>2</v>
      </c>
      <c r="D67" s="88" t="s">
        <v>1</v>
      </c>
      <c r="E67" s="39">
        <v>0</v>
      </c>
      <c r="F67" s="89">
        <f>C67*E67</f>
        <v>0</v>
      </c>
    </row>
    <row r="68" spans="1:6" x14ac:dyDescent="0.2">
      <c r="A68" s="76"/>
      <c r="B68" s="90"/>
      <c r="C68" s="88"/>
      <c r="D68" s="88"/>
      <c r="E68" s="89"/>
      <c r="F68" s="89"/>
    </row>
    <row r="69" spans="1:6" x14ac:dyDescent="0.2">
      <c r="A69" s="86">
        <f>COUNT($A$7:A68)+1</f>
        <v>16</v>
      </c>
      <c r="B69" s="87" t="s">
        <v>25</v>
      </c>
      <c r="C69" s="88"/>
      <c r="D69" s="88"/>
      <c r="E69" s="89"/>
      <c r="F69" s="88"/>
    </row>
    <row r="70" spans="1:6" ht="102" x14ac:dyDescent="0.2">
      <c r="A70" s="76"/>
      <c r="B70" s="4" t="s">
        <v>118</v>
      </c>
      <c r="C70" s="88"/>
      <c r="D70" s="88"/>
      <c r="E70" s="89"/>
      <c r="F70" s="88"/>
    </row>
    <row r="71" spans="1:6" x14ac:dyDescent="0.2">
      <c r="A71" s="76"/>
      <c r="B71" s="90"/>
      <c r="C71" s="88">
        <v>1</v>
      </c>
      <c r="D71" s="88" t="s">
        <v>1</v>
      </c>
      <c r="E71" s="39">
        <v>0</v>
      </c>
      <c r="F71" s="89">
        <f>C71*E71</f>
        <v>0</v>
      </c>
    </row>
    <row r="72" spans="1:6" x14ac:dyDescent="0.2">
      <c r="A72" s="76"/>
      <c r="B72" s="90"/>
      <c r="C72" s="88"/>
      <c r="D72" s="88"/>
      <c r="E72" s="89"/>
      <c r="F72" s="88"/>
    </row>
    <row r="73" spans="1:6" x14ac:dyDescent="0.2">
      <c r="A73" s="86">
        <f>COUNT($A$7:A72)+1</f>
        <v>17</v>
      </c>
      <c r="B73" s="87" t="s">
        <v>34</v>
      </c>
      <c r="C73" s="88"/>
      <c r="D73" s="88"/>
      <c r="E73" s="89"/>
      <c r="F73" s="88"/>
    </row>
    <row r="74" spans="1:6" ht="51" x14ac:dyDescent="0.2">
      <c r="A74" s="76"/>
      <c r="B74" s="4" t="s">
        <v>33</v>
      </c>
      <c r="C74" s="88"/>
      <c r="D74" s="88"/>
      <c r="E74" s="89"/>
      <c r="F74" s="88"/>
    </row>
    <row r="75" spans="1:6" x14ac:dyDescent="0.2">
      <c r="A75" s="76"/>
      <c r="B75" s="90" t="s">
        <v>76</v>
      </c>
      <c r="C75" s="88">
        <v>3</v>
      </c>
      <c r="D75" s="88" t="s">
        <v>1</v>
      </c>
      <c r="E75" s="39">
        <v>0</v>
      </c>
      <c r="F75" s="89">
        <f>C75*E75</f>
        <v>0</v>
      </c>
    </row>
    <row r="76" spans="1:6" x14ac:dyDescent="0.2">
      <c r="A76" s="76"/>
      <c r="B76" s="90"/>
      <c r="C76" s="88"/>
      <c r="D76" s="88"/>
      <c r="E76" s="89"/>
      <c r="F76" s="89"/>
    </row>
    <row r="77" spans="1:6" ht="25.5" x14ac:dyDescent="0.2">
      <c r="A77" s="86">
        <f>COUNT($A$7:A76)+1</f>
        <v>18</v>
      </c>
      <c r="B77" s="87" t="s">
        <v>35</v>
      </c>
      <c r="C77" s="88"/>
      <c r="D77" s="88"/>
      <c r="E77" s="103"/>
      <c r="F77" s="88"/>
    </row>
    <row r="78" spans="1:6" ht="92.25" customHeight="1" x14ac:dyDescent="0.2">
      <c r="A78" s="104"/>
      <c r="B78" s="4" t="s">
        <v>112</v>
      </c>
      <c r="C78" s="88"/>
      <c r="D78" s="88"/>
      <c r="E78" s="89"/>
      <c r="F78" s="88"/>
    </row>
    <row r="79" spans="1:6" x14ac:dyDescent="0.2">
      <c r="A79" s="86"/>
      <c r="B79" s="105"/>
      <c r="C79" s="106"/>
      <c r="D79" s="107">
        <v>0.05</v>
      </c>
      <c r="E79" s="88"/>
      <c r="F79" s="89">
        <f>SUM(F7:F78)*D79</f>
        <v>0</v>
      </c>
    </row>
    <row r="80" spans="1:6" x14ac:dyDescent="0.2">
      <c r="A80" s="104"/>
      <c r="B80" s="90"/>
      <c r="C80" s="88"/>
      <c r="D80" s="88"/>
      <c r="E80" s="103"/>
      <c r="F80" s="89"/>
    </row>
    <row r="81" spans="1:6" x14ac:dyDescent="0.2">
      <c r="A81" s="86">
        <f>COUNT($A$7:A80)+1</f>
        <v>19</v>
      </c>
      <c r="B81" s="87" t="s">
        <v>37</v>
      </c>
      <c r="C81" s="88"/>
      <c r="D81" s="88"/>
      <c r="E81" s="103"/>
      <c r="F81" s="89"/>
    </row>
    <row r="82" spans="1:6" ht="38.25" x14ac:dyDescent="0.2">
      <c r="A82" s="104"/>
      <c r="B82" s="4" t="s">
        <v>36</v>
      </c>
      <c r="C82" s="88"/>
      <c r="D82" s="88"/>
      <c r="E82" s="88"/>
      <c r="F82" s="89"/>
    </row>
    <row r="83" spans="1:6" x14ac:dyDescent="0.2">
      <c r="A83" s="104"/>
      <c r="B83" s="90"/>
      <c r="C83" s="106"/>
      <c r="D83" s="107">
        <v>0.05</v>
      </c>
      <c r="E83" s="88"/>
      <c r="F83" s="89">
        <f>SUM(F7:F77)*D83</f>
        <v>0</v>
      </c>
    </row>
    <row r="84" spans="1:6" x14ac:dyDescent="0.2">
      <c r="A84" s="104"/>
      <c r="B84" s="90"/>
      <c r="C84" s="88"/>
      <c r="D84" s="88"/>
      <c r="E84" s="88"/>
      <c r="F84" s="88"/>
    </row>
    <row r="85" spans="1:6" x14ac:dyDescent="0.2">
      <c r="A85" s="86">
        <f>COUNT($A$7:A84)+1</f>
        <v>20</v>
      </c>
      <c r="B85" s="87" t="s">
        <v>113</v>
      </c>
      <c r="C85" s="88"/>
      <c r="D85" s="88"/>
      <c r="E85" s="88"/>
      <c r="F85" s="88"/>
    </row>
    <row r="86" spans="1:6" ht="38.25" x14ac:dyDescent="0.2">
      <c r="A86" s="104"/>
      <c r="B86" s="4" t="s">
        <v>38</v>
      </c>
      <c r="C86" s="106"/>
      <c r="D86" s="107">
        <v>0.1</v>
      </c>
      <c r="E86" s="88"/>
      <c r="F86" s="89">
        <f>SUM(F7:F77)*D86</f>
        <v>0</v>
      </c>
    </row>
    <row r="87" spans="1:6" x14ac:dyDescent="0.2">
      <c r="A87" s="108"/>
      <c r="B87" s="109"/>
      <c r="C87" s="88"/>
      <c r="D87" s="88"/>
      <c r="E87" s="103"/>
      <c r="F87" s="88"/>
    </row>
    <row r="88" spans="1:6" x14ac:dyDescent="0.2">
      <c r="A88" s="110"/>
      <c r="B88" s="111" t="s">
        <v>2</v>
      </c>
      <c r="C88" s="112"/>
      <c r="D88" s="112"/>
      <c r="E88" s="113" t="s">
        <v>51</v>
      </c>
      <c r="F88" s="113">
        <f>SUM(F7:F87)</f>
        <v>0</v>
      </c>
    </row>
    <row r="89" spans="1:6" x14ac:dyDescent="0.2">
      <c r="A89" s="114"/>
      <c r="B89" s="109"/>
      <c r="C89" s="115"/>
      <c r="D89" s="115"/>
      <c r="E89" s="116"/>
      <c r="F89" s="115"/>
    </row>
    <row r="90" spans="1:6" x14ac:dyDescent="0.2">
      <c r="A90" s="76"/>
      <c r="B90" s="109"/>
    </row>
  </sheetData>
  <sheetProtection password="CF77" sheet="1" objects="1" scenarios="1"/>
  <pageMargins left="0.9055118110236221" right="0.31496062992125984" top="0.74803149606299213" bottom="0.74803149606299213" header="0.31496062992125984" footer="0.31496062992125984"/>
  <pageSetup paperSize="55" orientation="portrait" r:id="rId1"/>
  <headerFooter alignWithMargins="0">
    <oddHeader>&amp;LENERGETIKA LJUBLJANA d.o.o.&amp;RJPE-SIR-302/18</oddHeader>
    <oddFooter>&amp;C&amp;"Arial,Navadno"&amp;P / &amp;N</oddFooter>
  </headerFooter>
  <rowBreaks count="1" manualBreakCount="1">
    <brk id="56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rgb="FF00B0F0"/>
  </sheetPr>
  <dimension ref="A1:G109"/>
  <sheetViews>
    <sheetView topLeftCell="A34" zoomScaleNormal="100" zoomScaleSheetLayoutView="100" workbookViewId="0">
      <selection activeCell="C14" sqref="C14"/>
    </sheetView>
  </sheetViews>
  <sheetFormatPr defaultColWidth="9.140625" defaultRowHeight="12.75" x14ac:dyDescent="0.2"/>
  <cols>
    <col min="1" max="1" width="6.7109375" style="117" customWidth="1"/>
    <col min="2" max="2" width="37.7109375" style="68" customWidth="1"/>
    <col min="3" max="4" width="6.7109375" style="72" customWidth="1"/>
    <col min="5" max="5" width="14.7109375" style="73" customWidth="1"/>
    <col min="6" max="6" width="14.7109375" style="72" customWidth="1"/>
    <col min="7" max="16384" width="9.140625" style="69"/>
  </cols>
  <sheetData>
    <row r="1" spans="1:7" x14ac:dyDescent="0.2">
      <c r="A1" s="75" t="s">
        <v>71</v>
      </c>
      <c r="B1" s="36" t="s">
        <v>10</v>
      </c>
      <c r="C1" s="76"/>
      <c r="D1" s="76"/>
    </row>
    <row r="2" spans="1:7" x14ac:dyDescent="0.2">
      <c r="A2" s="75" t="s">
        <v>72</v>
      </c>
      <c r="B2" s="36" t="s">
        <v>11</v>
      </c>
      <c r="C2" s="76"/>
      <c r="D2" s="76"/>
    </row>
    <row r="3" spans="1:7" x14ac:dyDescent="0.2">
      <c r="A3" s="75" t="s">
        <v>62</v>
      </c>
      <c r="B3" s="36" t="s">
        <v>131</v>
      </c>
      <c r="C3" s="76"/>
      <c r="D3" s="76"/>
    </row>
    <row r="4" spans="1:7" x14ac:dyDescent="0.2">
      <c r="A4" s="75"/>
      <c r="B4" s="36" t="s">
        <v>132</v>
      </c>
      <c r="C4" s="76"/>
      <c r="D4" s="76"/>
    </row>
    <row r="5" spans="1:7" ht="76.5" x14ac:dyDescent="0.2">
      <c r="A5" s="77" t="s">
        <v>0</v>
      </c>
      <c r="B5" s="78" t="s">
        <v>42</v>
      </c>
      <c r="C5" s="79" t="s">
        <v>12</v>
      </c>
      <c r="D5" s="79" t="s">
        <v>13</v>
      </c>
      <c r="E5" s="80" t="s">
        <v>48</v>
      </c>
      <c r="F5" s="80" t="s">
        <v>49</v>
      </c>
      <c r="G5" s="81"/>
    </row>
    <row r="6" spans="1:7" x14ac:dyDescent="0.2">
      <c r="A6" s="82">
        <v>1</v>
      </c>
      <c r="B6" s="83"/>
      <c r="C6" s="84"/>
      <c r="D6" s="84"/>
      <c r="E6" s="85"/>
      <c r="F6" s="84"/>
    </row>
    <row r="7" spans="1:7" x14ac:dyDescent="0.2">
      <c r="A7" s="86">
        <f>COUNT(A6+1)</f>
        <v>1</v>
      </c>
      <c r="B7" s="87" t="s">
        <v>15</v>
      </c>
      <c r="C7" s="88"/>
      <c r="D7" s="88"/>
      <c r="E7" s="89"/>
      <c r="F7" s="89"/>
    </row>
    <row r="8" spans="1:7" ht="51" x14ac:dyDescent="0.2">
      <c r="A8" s="86"/>
      <c r="B8" s="4" t="s">
        <v>77</v>
      </c>
      <c r="C8" s="88"/>
      <c r="D8" s="88"/>
      <c r="E8" s="89"/>
      <c r="F8" s="89"/>
    </row>
    <row r="9" spans="1:7" ht="14.25" x14ac:dyDescent="0.2">
      <c r="A9" s="86"/>
      <c r="B9" s="90"/>
      <c r="C9" s="88">
        <v>180</v>
      </c>
      <c r="D9" s="88" t="s">
        <v>47</v>
      </c>
      <c r="E9" s="39">
        <v>0</v>
      </c>
      <c r="F9" s="89">
        <f>C9*E9</f>
        <v>0</v>
      </c>
    </row>
    <row r="10" spans="1:7" x14ac:dyDescent="0.2">
      <c r="A10" s="86"/>
      <c r="B10" s="90"/>
      <c r="C10" s="88"/>
      <c r="D10" s="88"/>
      <c r="E10" s="89"/>
      <c r="F10" s="89"/>
    </row>
    <row r="11" spans="1:7" x14ac:dyDescent="0.2">
      <c r="A11" s="86">
        <f>COUNT($A$7:A10)+1</f>
        <v>2</v>
      </c>
      <c r="B11" s="92" t="s">
        <v>133</v>
      </c>
      <c r="C11" s="96"/>
      <c r="D11" s="96"/>
      <c r="E11" s="97"/>
      <c r="F11" s="96"/>
    </row>
    <row r="12" spans="1:7" ht="102" x14ac:dyDescent="0.2">
      <c r="A12" s="86"/>
      <c r="B12" s="4" t="s">
        <v>134</v>
      </c>
      <c r="C12" s="96"/>
      <c r="D12" s="96"/>
      <c r="E12" s="97"/>
      <c r="F12" s="96"/>
    </row>
    <row r="13" spans="1:7" ht="14.25" x14ac:dyDescent="0.2">
      <c r="A13" s="86"/>
      <c r="B13" s="2"/>
      <c r="C13" s="96">
        <v>53</v>
      </c>
      <c r="D13" s="96" t="s">
        <v>53</v>
      </c>
      <c r="E13" s="41">
        <v>0</v>
      </c>
      <c r="F13" s="97">
        <f>C13*E13</f>
        <v>0</v>
      </c>
    </row>
    <row r="14" spans="1:7" x14ac:dyDescent="0.2">
      <c r="A14" s="86"/>
      <c r="B14" s="90"/>
      <c r="C14" s="88"/>
      <c r="D14" s="88"/>
      <c r="E14" s="89"/>
      <c r="F14" s="88"/>
    </row>
    <row r="15" spans="1:7" x14ac:dyDescent="0.2">
      <c r="A15" s="86">
        <f>COUNT($A$7:A14)+1</f>
        <v>3</v>
      </c>
      <c r="B15" s="28" t="s">
        <v>79</v>
      </c>
      <c r="C15" s="29"/>
      <c r="D15" s="29"/>
      <c r="E15" s="43"/>
      <c r="F15" s="29"/>
    </row>
    <row r="16" spans="1:7" ht="76.5" x14ac:dyDescent="0.2">
      <c r="A16" s="86"/>
      <c r="B16" s="4" t="s">
        <v>80</v>
      </c>
      <c r="C16" s="29"/>
      <c r="D16" s="29"/>
      <c r="E16" s="43"/>
      <c r="F16" s="43"/>
    </row>
    <row r="17" spans="1:6" ht="14.25" x14ac:dyDescent="0.2">
      <c r="A17" s="86"/>
      <c r="B17" s="90"/>
      <c r="C17" s="88">
        <v>10</v>
      </c>
      <c r="D17" s="88" t="s">
        <v>47</v>
      </c>
      <c r="E17" s="39">
        <v>0</v>
      </c>
      <c r="F17" s="89">
        <f>+E17*C17</f>
        <v>0</v>
      </c>
    </row>
    <row r="18" spans="1:6" x14ac:dyDescent="0.2">
      <c r="A18" s="86"/>
      <c r="B18" s="90"/>
      <c r="C18" s="88"/>
      <c r="D18" s="88"/>
      <c r="E18" s="89"/>
      <c r="F18" s="88"/>
    </row>
    <row r="19" spans="1:6" x14ac:dyDescent="0.2">
      <c r="A19" s="86">
        <f>COUNT($A$7:A18)+1</f>
        <v>4</v>
      </c>
      <c r="B19" s="32" t="s">
        <v>114</v>
      </c>
      <c r="C19" s="88"/>
      <c r="D19" s="88"/>
      <c r="E19" s="89"/>
      <c r="F19" s="89"/>
    </row>
    <row r="20" spans="1:6" ht="89.25" x14ac:dyDescent="0.2">
      <c r="A20" s="86"/>
      <c r="B20" s="4" t="s">
        <v>85</v>
      </c>
      <c r="C20" s="88"/>
      <c r="D20" s="88"/>
      <c r="E20" s="89"/>
      <c r="F20" s="89"/>
    </row>
    <row r="21" spans="1:6" ht="14.25" x14ac:dyDescent="0.2">
      <c r="A21" s="86"/>
      <c r="B21" s="90"/>
      <c r="C21" s="88">
        <v>79</v>
      </c>
      <c r="D21" s="88" t="s">
        <v>53</v>
      </c>
      <c r="E21" s="39">
        <v>0</v>
      </c>
      <c r="F21" s="89">
        <f>C21*E21</f>
        <v>0</v>
      </c>
    </row>
    <row r="22" spans="1:6" x14ac:dyDescent="0.2">
      <c r="A22" s="86"/>
      <c r="B22" s="90"/>
      <c r="C22" s="88"/>
      <c r="D22" s="88"/>
      <c r="E22" s="89"/>
      <c r="F22" s="89"/>
    </row>
    <row r="23" spans="1:6" x14ac:dyDescent="0.2">
      <c r="A23" s="86">
        <f>COUNT($A$7:A22)+1</f>
        <v>5</v>
      </c>
      <c r="B23" s="87" t="s">
        <v>135</v>
      </c>
      <c r="C23" s="88"/>
      <c r="D23" s="88"/>
      <c r="E23" s="89"/>
      <c r="F23" s="89"/>
    </row>
    <row r="24" spans="1:6" ht="76.5" x14ac:dyDescent="0.2">
      <c r="A24" s="86"/>
      <c r="B24" s="4" t="s">
        <v>136</v>
      </c>
      <c r="C24" s="88"/>
      <c r="D24" s="88"/>
      <c r="E24" s="89"/>
      <c r="F24" s="89"/>
    </row>
    <row r="25" spans="1:6" ht="14.25" x14ac:dyDescent="0.2">
      <c r="A25" s="86"/>
      <c r="B25" s="90"/>
      <c r="C25" s="88">
        <v>3</v>
      </c>
      <c r="D25" s="88" t="s">
        <v>53</v>
      </c>
      <c r="E25" s="39">
        <v>0</v>
      </c>
      <c r="F25" s="89">
        <f>C25*E25</f>
        <v>0</v>
      </c>
    </row>
    <row r="26" spans="1:6" x14ac:dyDescent="0.2">
      <c r="A26" s="86"/>
      <c r="B26" s="90"/>
      <c r="C26" s="88"/>
      <c r="D26" s="88"/>
      <c r="E26" s="89"/>
      <c r="F26" s="89"/>
    </row>
    <row r="27" spans="1:6" x14ac:dyDescent="0.2">
      <c r="A27" s="86">
        <f>COUNT($A$7:A26)+1</f>
        <v>6</v>
      </c>
      <c r="B27" s="87" t="s">
        <v>16</v>
      </c>
      <c r="C27" s="88"/>
      <c r="D27" s="88"/>
      <c r="E27" s="89"/>
      <c r="F27" s="88"/>
    </row>
    <row r="28" spans="1:6" ht="51" x14ac:dyDescent="0.2">
      <c r="A28" s="76"/>
      <c r="B28" s="4" t="s">
        <v>39</v>
      </c>
      <c r="C28" s="88"/>
      <c r="D28" s="88"/>
      <c r="E28" s="89"/>
      <c r="F28" s="88"/>
    </row>
    <row r="29" spans="1:6" ht="14.25" x14ac:dyDescent="0.2">
      <c r="A29" s="76"/>
      <c r="B29" s="90"/>
      <c r="C29" s="88">
        <v>3</v>
      </c>
      <c r="D29" s="88" t="s">
        <v>53</v>
      </c>
      <c r="E29" s="39">
        <v>0</v>
      </c>
      <c r="F29" s="89">
        <f>C29*E29</f>
        <v>0</v>
      </c>
    </row>
    <row r="30" spans="1:6" x14ac:dyDescent="0.2">
      <c r="A30" s="76"/>
      <c r="B30" s="90"/>
      <c r="C30" s="88"/>
      <c r="D30" s="88"/>
      <c r="E30" s="89"/>
      <c r="F30" s="88"/>
    </row>
    <row r="31" spans="1:6" x14ac:dyDescent="0.2">
      <c r="A31" s="86">
        <f>COUNT($A$7:A30)+1</f>
        <v>7</v>
      </c>
      <c r="B31" s="92" t="s">
        <v>86</v>
      </c>
      <c r="C31" s="96"/>
      <c r="D31" s="96"/>
      <c r="E31" s="89"/>
      <c r="F31" s="97"/>
    </row>
    <row r="32" spans="1:6" ht="51" x14ac:dyDescent="0.2">
      <c r="A32" s="76"/>
      <c r="B32" s="4" t="s">
        <v>87</v>
      </c>
      <c r="C32" s="96"/>
      <c r="D32" s="96"/>
      <c r="E32" s="89"/>
      <c r="F32" s="97"/>
    </row>
    <row r="33" spans="1:6" x14ac:dyDescent="0.2">
      <c r="A33" s="76"/>
      <c r="B33" s="2"/>
      <c r="C33" s="96">
        <v>1</v>
      </c>
      <c r="D33" s="88" t="s">
        <v>44</v>
      </c>
      <c r="E33" s="39">
        <v>0</v>
      </c>
      <c r="F33" s="97">
        <f>C33*E33</f>
        <v>0</v>
      </c>
    </row>
    <row r="34" spans="1:6" x14ac:dyDescent="0.2">
      <c r="A34" s="76"/>
      <c r="B34" s="2"/>
      <c r="C34" s="96"/>
      <c r="D34" s="96"/>
      <c r="E34" s="89"/>
      <c r="F34" s="97"/>
    </row>
    <row r="35" spans="1:6" x14ac:dyDescent="0.2">
      <c r="A35" s="86">
        <f>COUNT($A$7:A34)+1</f>
        <v>8</v>
      </c>
      <c r="B35" s="92" t="s">
        <v>88</v>
      </c>
      <c r="C35" s="96"/>
      <c r="D35" s="96"/>
      <c r="E35" s="89"/>
      <c r="F35" s="97"/>
    </row>
    <row r="36" spans="1:6" ht="38.25" x14ac:dyDescent="0.2">
      <c r="A36" s="76"/>
      <c r="B36" s="4" t="s">
        <v>89</v>
      </c>
      <c r="C36" s="96"/>
      <c r="D36" s="96"/>
      <c r="E36" s="89"/>
      <c r="F36" s="97"/>
    </row>
    <row r="37" spans="1:6" ht="14.25" x14ac:dyDescent="0.2">
      <c r="A37" s="76"/>
      <c r="B37" s="2"/>
      <c r="C37" s="96">
        <v>3</v>
      </c>
      <c r="D37" s="88" t="s">
        <v>47</v>
      </c>
      <c r="E37" s="39">
        <v>0</v>
      </c>
      <c r="F37" s="97">
        <f>C37*E37</f>
        <v>0</v>
      </c>
    </row>
    <row r="38" spans="1:6" x14ac:dyDescent="0.2">
      <c r="A38" s="76"/>
      <c r="B38" s="2"/>
      <c r="C38" s="96"/>
      <c r="D38" s="96"/>
      <c r="E38" s="97"/>
      <c r="F38" s="96"/>
    </row>
    <row r="39" spans="1:6" x14ac:dyDescent="0.2">
      <c r="A39" s="76"/>
      <c r="B39" s="2"/>
      <c r="C39" s="96"/>
      <c r="D39" s="96"/>
      <c r="E39" s="97"/>
      <c r="F39" s="96"/>
    </row>
    <row r="40" spans="1:6" ht="25.5" x14ac:dyDescent="0.2">
      <c r="A40" s="86">
        <f>COUNT($A$7:A39)+1</f>
        <v>9</v>
      </c>
      <c r="B40" s="92" t="s">
        <v>137</v>
      </c>
      <c r="C40" s="96"/>
      <c r="D40" s="96"/>
      <c r="E40" s="97"/>
      <c r="F40" s="96"/>
    </row>
    <row r="41" spans="1:6" ht="89.25" x14ac:dyDescent="0.2">
      <c r="A41" s="76"/>
      <c r="B41" s="4" t="s">
        <v>115</v>
      </c>
      <c r="C41" s="96"/>
      <c r="D41" s="96"/>
      <c r="E41" s="97"/>
      <c r="F41" s="96"/>
    </row>
    <row r="42" spans="1:6" x14ac:dyDescent="0.2">
      <c r="A42" s="76"/>
      <c r="B42" s="92" t="s">
        <v>138</v>
      </c>
      <c r="C42" s="96"/>
      <c r="D42" s="96"/>
      <c r="E42" s="97"/>
      <c r="F42" s="96"/>
    </row>
    <row r="43" spans="1:6" ht="25.5" x14ac:dyDescent="0.2">
      <c r="A43" s="76"/>
      <c r="B43" s="2" t="s">
        <v>139</v>
      </c>
      <c r="C43" s="27">
        <v>10</v>
      </c>
      <c r="D43" s="27" t="s">
        <v>53</v>
      </c>
      <c r="E43" s="42">
        <v>0</v>
      </c>
      <c r="F43" s="99">
        <f>C43*E43</f>
        <v>0</v>
      </c>
    </row>
    <row r="44" spans="1:6" ht="25.5" x14ac:dyDescent="0.2">
      <c r="A44" s="76"/>
      <c r="B44" s="2" t="s">
        <v>116</v>
      </c>
      <c r="C44" s="27">
        <v>10</v>
      </c>
      <c r="D44" s="27" t="s">
        <v>53</v>
      </c>
      <c r="E44" s="42">
        <v>0</v>
      </c>
      <c r="F44" s="99">
        <f>C44*E44</f>
        <v>0</v>
      </c>
    </row>
    <row r="45" spans="1:6" x14ac:dyDescent="0.2">
      <c r="A45" s="76"/>
      <c r="B45" s="2"/>
      <c r="C45" s="27"/>
      <c r="D45" s="27"/>
      <c r="E45" s="98"/>
      <c r="F45" s="99"/>
    </row>
    <row r="46" spans="1:6" x14ac:dyDescent="0.2">
      <c r="A46" s="76"/>
      <c r="B46" s="2"/>
      <c r="C46" s="96"/>
      <c r="D46" s="96"/>
      <c r="E46" s="97"/>
      <c r="F46" s="96"/>
    </row>
    <row r="47" spans="1:6" x14ac:dyDescent="0.2">
      <c r="A47" s="86">
        <f>COUNT($A$7:A46)+1</f>
        <v>10</v>
      </c>
      <c r="B47" s="92" t="s">
        <v>90</v>
      </c>
      <c r="C47" s="123"/>
      <c r="D47" s="96"/>
      <c r="E47" s="124"/>
      <c r="F47" s="123"/>
    </row>
    <row r="48" spans="1:6" ht="89.25" x14ac:dyDescent="0.2">
      <c r="A48" s="76"/>
      <c r="B48" s="4" t="s">
        <v>115</v>
      </c>
      <c r="C48" s="123"/>
      <c r="D48" s="96"/>
      <c r="E48" s="124"/>
      <c r="F48" s="123"/>
    </row>
    <row r="49" spans="1:6" x14ac:dyDescent="0.2">
      <c r="A49" s="76"/>
      <c r="B49" s="92" t="s">
        <v>91</v>
      </c>
      <c r="C49" s="123"/>
      <c r="D49" s="96"/>
      <c r="E49" s="124"/>
      <c r="F49" s="123"/>
    </row>
    <row r="50" spans="1:6" ht="25.5" x14ac:dyDescent="0.2">
      <c r="A50" s="76"/>
      <c r="B50" s="2" t="s">
        <v>92</v>
      </c>
      <c r="C50" s="122">
        <v>107</v>
      </c>
      <c r="D50" s="27" t="s">
        <v>53</v>
      </c>
      <c r="E50" s="39">
        <v>0</v>
      </c>
      <c r="F50" s="89">
        <f>C50*E50</f>
        <v>0</v>
      </c>
    </row>
    <row r="51" spans="1:6" ht="25.5" x14ac:dyDescent="0.2">
      <c r="A51" s="76"/>
      <c r="B51" s="2" t="s">
        <v>116</v>
      </c>
      <c r="C51" s="122">
        <v>107</v>
      </c>
      <c r="D51" s="27" t="s">
        <v>53</v>
      </c>
      <c r="E51" s="39">
        <v>0</v>
      </c>
      <c r="F51" s="89">
        <f>C51*E51</f>
        <v>0</v>
      </c>
    </row>
    <row r="52" spans="1:6" x14ac:dyDescent="0.2">
      <c r="A52" s="76"/>
      <c r="B52" s="2"/>
      <c r="C52" s="123"/>
      <c r="D52" s="96"/>
      <c r="E52" s="124"/>
      <c r="F52" s="123"/>
    </row>
    <row r="53" spans="1:6" x14ac:dyDescent="0.2">
      <c r="A53" s="76"/>
      <c r="B53" s="2"/>
      <c r="C53" s="27"/>
      <c r="D53" s="27"/>
      <c r="E53" s="98"/>
      <c r="F53" s="99"/>
    </row>
    <row r="54" spans="1:6" x14ac:dyDescent="0.2">
      <c r="A54" s="86">
        <f>COUNT($A$7:A53)+1</f>
        <v>11</v>
      </c>
      <c r="B54" s="87" t="s">
        <v>19</v>
      </c>
      <c r="C54" s="88"/>
      <c r="D54" s="88"/>
      <c r="E54" s="89"/>
      <c r="F54" s="89"/>
    </row>
    <row r="55" spans="1:6" ht="25.5" x14ac:dyDescent="0.2">
      <c r="A55" s="76"/>
      <c r="B55" s="4" t="s">
        <v>18</v>
      </c>
      <c r="C55" s="88"/>
      <c r="D55" s="88"/>
      <c r="E55" s="89"/>
      <c r="F55" s="88"/>
    </row>
    <row r="56" spans="1:6" ht="14.25" x14ac:dyDescent="0.2">
      <c r="A56" s="76"/>
      <c r="B56" s="90"/>
      <c r="C56" s="88">
        <v>114</v>
      </c>
      <c r="D56" s="88" t="s">
        <v>53</v>
      </c>
      <c r="E56" s="39">
        <v>0</v>
      </c>
      <c r="F56" s="89">
        <f>C56*E56</f>
        <v>0</v>
      </c>
    </row>
    <row r="57" spans="1:6" x14ac:dyDescent="0.2">
      <c r="A57" s="76"/>
      <c r="B57" s="90"/>
      <c r="C57" s="88"/>
      <c r="D57" s="88"/>
      <c r="E57" s="89"/>
      <c r="F57" s="89"/>
    </row>
    <row r="58" spans="1:6" x14ac:dyDescent="0.2">
      <c r="A58" s="86">
        <f>COUNT($A$7:A57)+1</f>
        <v>12</v>
      </c>
      <c r="B58" s="102" t="s">
        <v>104</v>
      </c>
      <c r="C58" s="96"/>
      <c r="D58" s="96"/>
      <c r="E58" s="97"/>
      <c r="F58" s="97"/>
    </row>
    <row r="59" spans="1:6" ht="51" x14ac:dyDescent="0.2">
      <c r="A59" s="76"/>
      <c r="B59" s="4" t="s">
        <v>122</v>
      </c>
      <c r="C59" s="96"/>
      <c r="D59" s="96"/>
      <c r="E59" s="97"/>
      <c r="F59" s="97"/>
    </row>
    <row r="60" spans="1:6" ht="14.25" x14ac:dyDescent="0.2">
      <c r="A60" s="76"/>
      <c r="B60" s="2" t="s">
        <v>40</v>
      </c>
      <c r="C60" s="96">
        <v>194</v>
      </c>
      <c r="D60" s="96" t="s">
        <v>52</v>
      </c>
      <c r="E60" s="41">
        <v>0</v>
      </c>
      <c r="F60" s="97">
        <f>C60*E60</f>
        <v>0</v>
      </c>
    </row>
    <row r="61" spans="1:6" ht="14.25" x14ac:dyDescent="0.2">
      <c r="A61" s="76"/>
      <c r="B61" s="2" t="s">
        <v>41</v>
      </c>
      <c r="C61" s="96">
        <v>49</v>
      </c>
      <c r="D61" s="96" t="s">
        <v>52</v>
      </c>
      <c r="E61" s="41">
        <v>0</v>
      </c>
      <c r="F61" s="97">
        <f>C61*E61</f>
        <v>0</v>
      </c>
    </row>
    <row r="62" spans="1:6" x14ac:dyDescent="0.2">
      <c r="A62" s="76"/>
      <c r="B62" s="2"/>
      <c r="C62" s="96"/>
      <c r="D62" s="96"/>
      <c r="E62" s="97"/>
      <c r="F62" s="97"/>
    </row>
    <row r="63" spans="1:6" x14ac:dyDescent="0.2">
      <c r="A63" s="86">
        <f>COUNT($A$7:A62)+1</f>
        <v>13</v>
      </c>
      <c r="B63" s="87" t="s">
        <v>22</v>
      </c>
      <c r="C63" s="96"/>
      <c r="D63" s="96"/>
      <c r="E63" s="97"/>
      <c r="F63" s="97"/>
    </row>
    <row r="64" spans="1:6" ht="76.5" x14ac:dyDescent="0.2">
      <c r="A64" s="76"/>
      <c r="B64" s="4" t="s">
        <v>105</v>
      </c>
      <c r="C64" s="96"/>
      <c r="D64" s="96"/>
      <c r="E64" s="97"/>
      <c r="F64" s="97"/>
    </row>
    <row r="65" spans="1:6" ht="14.25" x14ac:dyDescent="0.2">
      <c r="A65" s="76"/>
      <c r="B65" s="2"/>
      <c r="C65" s="96">
        <v>31</v>
      </c>
      <c r="D65" s="88" t="s">
        <v>52</v>
      </c>
      <c r="E65" s="39">
        <v>0</v>
      </c>
      <c r="F65" s="89">
        <f>C65*E65</f>
        <v>0</v>
      </c>
    </row>
    <row r="66" spans="1:6" x14ac:dyDescent="0.2">
      <c r="A66" s="76"/>
      <c r="B66" s="4"/>
      <c r="C66" s="96"/>
      <c r="D66" s="88"/>
      <c r="E66" s="89"/>
      <c r="F66" s="89"/>
    </row>
    <row r="67" spans="1:6" x14ac:dyDescent="0.2">
      <c r="A67" s="86">
        <f>COUNT($A$7:A66)+1</f>
        <v>14</v>
      </c>
      <c r="B67" s="87" t="s">
        <v>26</v>
      </c>
      <c r="C67" s="96"/>
      <c r="D67" s="96"/>
      <c r="E67" s="97"/>
      <c r="F67" s="97"/>
    </row>
    <row r="68" spans="1:6" ht="63.75" x14ac:dyDescent="0.2">
      <c r="A68" s="76"/>
      <c r="B68" s="4" t="s">
        <v>106</v>
      </c>
      <c r="C68" s="96"/>
      <c r="D68" s="96"/>
      <c r="E68" s="97"/>
      <c r="F68" s="97"/>
    </row>
    <row r="69" spans="1:6" ht="14.25" x14ac:dyDescent="0.2">
      <c r="A69" s="76"/>
      <c r="B69" s="2"/>
      <c r="C69" s="96">
        <v>90</v>
      </c>
      <c r="D69" s="88" t="s">
        <v>52</v>
      </c>
      <c r="E69" s="39">
        <v>0</v>
      </c>
      <c r="F69" s="89">
        <f>C69*E69</f>
        <v>0</v>
      </c>
    </row>
    <row r="70" spans="1:6" x14ac:dyDescent="0.2">
      <c r="A70" s="76"/>
      <c r="B70" s="2"/>
      <c r="C70" s="96"/>
      <c r="D70" s="96"/>
      <c r="E70" s="97"/>
      <c r="F70" s="97"/>
    </row>
    <row r="71" spans="1:6" x14ac:dyDescent="0.2">
      <c r="A71" s="86">
        <f>COUNT($A$7:A70)+1</f>
        <v>15</v>
      </c>
      <c r="B71" s="87" t="s">
        <v>108</v>
      </c>
      <c r="C71" s="88"/>
      <c r="D71" s="88"/>
      <c r="E71" s="89"/>
      <c r="F71" s="88"/>
    </row>
    <row r="72" spans="1:6" ht="63.75" x14ac:dyDescent="0.2">
      <c r="A72" s="76"/>
      <c r="B72" s="4" t="s">
        <v>109</v>
      </c>
      <c r="C72" s="88"/>
      <c r="D72" s="88"/>
      <c r="E72" s="89"/>
      <c r="F72" s="88"/>
    </row>
    <row r="73" spans="1:6" ht="14.25" x14ac:dyDescent="0.2">
      <c r="A73" s="76"/>
      <c r="B73" s="90"/>
      <c r="C73" s="88">
        <v>78</v>
      </c>
      <c r="D73" s="88" t="s">
        <v>52</v>
      </c>
      <c r="E73" s="39">
        <v>0</v>
      </c>
      <c r="F73" s="89">
        <f>C73*E73</f>
        <v>0</v>
      </c>
    </row>
    <row r="74" spans="1:6" x14ac:dyDescent="0.2">
      <c r="A74" s="76"/>
      <c r="B74" s="90"/>
      <c r="C74" s="88"/>
      <c r="D74" s="88"/>
      <c r="E74" s="89"/>
      <c r="F74" s="89"/>
    </row>
    <row r="75" spans="1:6" x14ac:dyDescent="0.2">
      <c r="A75" s="86">
        <f>COUNT($A$7:A74)+1</f>
        <v>16</v>
      </c>
      <c r="B75" s="87" t="s">
        <v>21</v>
      </c>
      <c r="C75" s="88"/>
      <c r="D75" s="88"/>
      <c r="E75" s="89"/>
      <c r="F75" s="89"/>
    </row>
    <row r="76" spans="1:6" ht="38.25" x14ac:dyDescent="0.2">
      <c r="A76" s="76"/>
      <c r="B76" s="4" t="s">
        <v>20</v>
      </c>
      <c r="C76" s="88"/>
      <c r="D76" s="88"/>
      <c r="E76" s="89"/>
      <c r="F76" s="88"/>
    </row>
    <row r="77" spans="1:6" ht="14.25" x14ac:dyDescent="0.2">
      <c r="A77" s="76"/>
      <c r="B77" s="90"/>
      <c r="C77" s="88">
        <v>155</v>
      </c>
      <c r="D77" s="88" t="s">
        <v>52</v>
      </c>
      <c r="E77" s="39">
        <v>0</v>
      </c>
      <c r="F77" s="89">
        <f>C77*E77</f>
        <v>0</v>
      </c>
    </row>
    <row r="78" spans="1:6" x14ac:dyDescent="0.2">
      <c r="A78" s="76"/>
      <c r="B78" s="90"/>
      <c r="C78" s="88"/>
      <c r="D78" s="88"/>
      <c r="E78" s="89"/>
      <c r="F78" s="89"/>
    </row>
    <row r="79" spans="1:6" x14ac:dyDescent="0.2">
      <c r="A79" s="86">
        <f>COUNT($A$7:A78)+1</f>
        <v>17</v>
      </c>
      <c r="B79" s="87" t="s">
        <v>23</v>
      </c>
      <c r="C79" s="88"/>
      <c r="D79" s="88"/>
      <c r="E79" s="89"/>
      <c r="F79" s="89"/>
    </row>
    <row r="80" spans="1:6" ht="38.25" x14ac:dyDescent="0.2">
      <c r="A80" s="76"/>
      <c r="B80" s="4" t="s">
        <v>46</v>
      </c>
      <c r="C80" s="88"/>
      <c r="D80" s="88"/>
      <c r="E80" s="89"/>
      <c r="F80" s="88"/>
    </row>
    <row r="81" spans="1:6" ht="14.25" x14ac:dyDescent="0.2">
      <c r="A81" s="76"/>
      <c r="B81" s="90"/>
      <c r="C81" s="88">
        <v>180</v>
      </c>
      <c r="D81" s="88" t="s">
        <v>47</v>
      </c>
      <c r="E81" s="39">
        <v>0</v>
      </c>
      <c r="F81" s="89">
        <f>C81*E81</f>
        <v>0</v>
      </c>
    </row>
    <row r="82" spans="1:6" x14ac:dyDescent="0.2">
      <c r="A82" s="76"/>
      <c r="B82" s="90"/>
      <c r="C82" s="88"/>
      <c r="D82" s="88"/>
      <c r="E82" s="89"/>
      <c r="F82" s="89"/>
    </row>
    <row r="83" spans="1:6" x14ac:dyDescent="0.2">
      <c r="A83" s="86">
        <f>COUNT($A$7:A82)+1</f>
        <v>18</v>
      </c>
      <c r="B83" s="87" t="s">
        <v>27</v>
      </c>
      <c r="C83" s="88"/>
      <c r="D83" s="88"/>
      <c r="E83" s="89"/>
      <c r="F83" s="88"/>
    </row>
    <row r="84" spans="1:6" ht="38.25" x14ac:dyDescent="0.2">
      <c r="A84" s="76"/>
      <c r="B84" s="4" t="s">
        <v>110</v>
      </c>
      <c r="C84" s="88"/>
      <c r="D84" s="88"/>
      <c r="E84" s="89"/>
      <c r="F84" s="88"/>
    </row>
    <row r="85" spans="1:6" x14ac:dyDescent="0.2">
      <c r="A85" s="76"/>
      <c r="B85" s="90"/>
      <c r="C85" s="88">
        <v>1</v>
      </c>
      <c r="D85" s="88" t="s">
        <v>1</v>
      </c>
      <c r="E85" s="39">
        <v>0</v>
      </c>
      <c r="F85" s="89">
        <f>C85*E85</f>
        <v>0</v>
      </c>
    </row>
    <row r="86" spans="1:6" x14ac:dyDescent="0.2">
      <c r="A86" s="76"/>
      <c r="B86" s="90"/>
      <c r="C86" s="88"/>
      <c r="D86" s="88"/>
      <c r="E86" s="89"/>
      <c r="F86" s="89"/>
    </row>
    <row r="87" spans="1:6" x14ac:dyDescent="0.2">
      <c r="A87" s="86">
        <f>COUNT($A$7:A86)+1</f>
        <v>19</v>
      </c>
      <c r="B87" s="87" t="s">
        <v>29</v>
      </c>
      <c r="C87" s="88"/>
      <c r="D87" s="88"/>
      <c r="E87" s="89"/>
      <c r="F87" s="89"/>
    </row>
    <row r="88" spans="1:6" ht="25.5" x14ac:dyDescent="0.2">
      <c r="A88" s="76"/>
      <c r="B88" s="4" t="s">
        <v>28</v>
      </c>
      <c r="C88" s="88"/>
      <c r="D88" s="88"/>
      <c r="E88" s="89"/>
      <c r="F88" s="88"/>
    </row>
    <row r="89" spans="1:6" x14ac:dyDescent="0.2">
      <c r="A89" s="76"/>
      <c r="B89" s="90"/>
      <c r="C89" s="88">
        <v>1</v>
      </c>
      <c r="D89" s="88" t="s">
        <v>1</v>
      </c>
      <c r="E89" s="39">
        <v>0</v>
      </c>
      <c r="F89" s="89">
        <f>C89*E89</f>
        <v>0</v>
      </c>
    </row>
    <row r="90" spans="1:6" x14ac:dyDescent="0.2">
      <c r="A90" s="76"/>
      <c r="B90" s="90"/>
      <c r="C90" s="88"/>
      <c r="D90" s="88"/>
      <c r="E90" s="89"/>
      <c r="F90" s="89"/>
    </row>
    <row r="91" spans="1:6" ht="25.5" x14ac:dyDescent="0.2">
      <c r="A91" s="86">
        <f>COUNT($A$7:A90)+1</f>
        <v>20</v>
      </c>
      <c r="B91" s="87" t="s">
        <v>140</v>
      </c>
      <c r="C91" s="88"/>
      <c r="D91" s="118"/>
      <c r="E91" s="89"/>
      <c r="F91" s="119"/>
    </row>
    <row r="92" spans="1:6" ht="38.25" x14ac:dyDescent="0.2">
      <c r="A92" s="76"/>
      <c r="B92" s="4" t="s">
        <v>141</v>
      </c>
      <c r="C92" s="27"/>
      <c r="D92" s="27"/>
      <c r="E92" s="98"/>
      <c r="F92" s="27"/>
    </row>
    <row r="93" spans="1:6" ht="14.25" x14ac:dyDescent="0.2">
      <c r="A93" s="76"/>
      <c r="B93" s="90" t="s">
        <v>142</v>
      </c>
      <c r="C93" s="27">
        <v>5</v>
      </c>
      <c r="D93" s="120" t="s">
        <v>143</v>
      </c>
      <c r="E93" s="42">
        <v>0</v>
      </c>
      <c r="F93" s="121">
        <f>C93*E93</f>
        <v>0</v>
      </c>
    </row>
    <row r="94" spans="1:6" ht="51" x14ac:dyDescent="0.2">
      <c r="A94" s="76"/>
      <c r="B94" s="4" t="s">
        <v>144</v>
      </c>
      <c r="C94" s="27"/>
      <c r="D94" s="27"/>
      <c r="E94" s="98"/>
      <c r="F94" s="27"/>
    </row>
    <row r="95" spans="1:6" ht="93.75" customHeight="1" x14ac:dyDescent="0.2">
      <c r="A95" s="76"/>
      <c r="B95" s="87" t="s">
        <v>145</v>
      </c>
      <c r="C95" s="27">
        <v>5</v>
      </c>
      <c r="D95" s="120" t="s">
        <v>143</v>
      </c>
      <c r="E95" s="42">
        <v>0</v>
      </c>
      <c r="F95" s="121">
        <f>C95*E95</f>
        <v>0</v>
      </c>
    </row>
    <row r="96" spans="1:6" x14ac:dyDescent="0.2">
      <c r="A96" s="76"/>
      <c r="B96" s="4" t="s">
        <v>146</v>
      </c>
      <c r="C96" s="27">
        <v>15</v>
      </c>
      <c r="D96" s="120" t="s">
        <v>147</v>
      </c>
      <c r="E96" s="42">
        <v>0</v>
      </c>
      <c r="F96" s="121">
        <f>C96*E96</f>
        <v>0</v>
      </c>
    </row>
    <row r="97" spans="1:6" x14ac:dyDescent="0.2">
      <c r="A97" s="76"/>
      <c r="B97" s="4" t="s">
        <v>148</v>
      </c>
      <c r="C97" s="27">
        <v>250</v>
      </c>
      <c r="D97" s="120" t="s">
        <v>44</v>
      </c>
      <c r="E97" s="42">
        <v>0</v>
      </c>
      <c r="F97" s="121">
        <f>C97*E97</f>
        <v>0</v>
      </c>
    </row>
    <row r="98" spans="1:6" x14ac:dyDescent="0.2">
      <c r="A98" s="76"/>
      <c r="B98" s="4" t="s">
        <v>149</v>
      </c>
      <c r="C98" s="27">
        <v>1</v>
      </c>
      <c r="D98" s="120" t="s">
        <v>1</v>
      </c>
      <c r="E98" s="42">
        <v>0</v>
      </c>
      <c r="F98" s="121">
        <f>C98*E98</f>
        <v>0</v>
      </c>
    </row>
    <row r="99" spans="1:6" x14ac:dyDescent="0.2">
      <c r="A99" s="76"/>
      <c r="B99" s="90"/>
      <c r="C99" s="88"/>
      <c r="D99" s="118"/>
      <c r="E99" s="89"/>
      <c r="F99" s="119"/>
    </row>
    <row r="100" spans="1:6" ht="25.5" x14ac:dyDescent="0.2">
      <c r="A100" s="86">
        <f>COUNT($A$7:A99)+1</f>
        <v>21</v>
      </c>
      <c r="B100" s="87" t="s">
        <v>35</v>
      </c>
      <c r="C100" s="88"/>
      <c r="D100" s="88"/>
      <c r="E100" s="103"/>
      <c r="F100" s="88"/>
    </row>
    <row r="101" spans="1:6" ht="102" x14ac:dyDescent="0.2">
      <c r="A101" s="104"/>
      <c r="B101" s="4" t="s">
        <v>112</v>
      </c>
      <c r="C101" s="88"/>
      <c r="D101" s="88"/>
      <c r="E101" s="89"/>
      <c r="F101" s="88"/>
    </row>
    <row r="102" spans="1:6" x14ac:dyDescent="0.2">
      <c r="A102" s="86"/>
      <c r="B102" s="105"/>
      <c r="C102" s="106"/>
      <c r="D102" s="107">
        <v>0.05</v>
      </c>
      <c r="E102" s="88"/>
      <c r="F102" s="89">
        <f>SUM(F7:F101)*D102</f>
        <v>0</v>
      </c>
    </row>
    <row r="103" spans="1:6" x14ac:dyDescent="0.2">
      <c r="A103" s="104"/>
      <c r="B103" s="90"/>
      <c r="C103" s="88"/>
      <c r="D103" s="88"/>
      <c r="E103" s="103"/>
      <c r="F103" s="89"/>
    </row>
    <row r="104" spans="1:6" x14ac:dyDescent="0.2">
      <c r="A104" s="86">
        <f>COUNT($A$7:A103)+1</f>
        <v>22</v>
      </c>
      <c r="B104" s="87" t="s">
        <v>113</v>
      </c>
      <c r="C104" s="88"/>
      <c r="D104" s="88"/>
      <c r="E104" s="88"/>
      <c r="F104" s="88"/>
    </row>
    <row r="105" spans="1:6" ht="38.25" x14ac:dyDescent="0.2">
      <c r="A105" s="104"/>
      <c r="B105" s="4" t="s">
        <v>38</v>
      </c>
      <c r="C105" s="106"/>
      <c r="D105" s="107">
        <v>0.1</v>
      </c>
      <c r="E105" s="88"/>
      <c r="F105" s="89">
        <f>SUM(F7:F100)*D105</f>
        <v>0</v>
      </c>
    </row>
    <row r="106" spans="1:6" x14ac:dyDescent="0.2">
      <c r="A106" s="108"/>
      <c r="B106" s="109"/>
      <c r="C106" s="88"/>
      <c r="D106" s="88"/>
      <c r="E106" s="103"/>
      <c r="F106" s="88"/>
    </row>
    <row r="107" spans="1:6" x14ac:dyDescent="0.2">
      <c r="A107" s="110"/>
      <c r="B107" s="111" t="s">
        <v>2</v>
      </c>
      <c r="C107" s="112"/>
      <c r="D107" s="112"/>
      <c r="E107" s="113" t="s">
        <v>51</v>
      </c>
      <c r="F107" s="113">
        <f>SUM(F7:F106)</f>
        <v>0</v>
      </c>
    </row>
    <row r="108" spans="1:6" x14ac:dyDescent="0.2">
      <c r="A108" s="114"/>
      <c r="B108" s="109"/>
      <c r="C108" s="115"/>
      <c r="D108" s="115"/>
      <c r="E108" s="116"/>
      <c r="F108" s="115"/>
    </row>
    <row r="109" spans="1:6" x14ac:dyDescent="0.2">
      <c r="A109" s="76"/>
      <c r="B109" s="109"/>
    </row>
  </sheetData>
  <sheetProtection password="CF77" sheet="1" objects="1" scenarios="1"/>
  <pageMargins left="0.9055118110236221" right="0.31496062992125984" top="0.74803149606299213" bottom="0.74803149606299213" header="0.31496062992125984" footer="0.31496062992125984"/>
  <pageSetup paperSize="55" orientation="portrait" r:id="rId1"/>
  <headerFooter alignWithMargins="0">
    <oddHeader>&amp;LENERGETIKA LJUBLJANA d.o.o.&amp;RJPE-SIR-302/18</oddHeader>
    <oddFooter>&amp;C&amp;"Arial,Navadno"&amp;P / &amp;N</oddFooter>
  </headerFooter>
  <rowBreaks count="2" manualBreakCount="2">
    <brk id="26" max="5" man="1"/>
    <brk id="8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11"/>
  <sheetViews>
    <sheetView tabSelected="1" zoomScale="110" zoomScaleNormal="110" zoomScaleSheetLayoutView="90" workbookViewId="0">
      <selection activeCell="E42" sqref="E42"/>
    </sheetView>
  </sheetViews>
  <sheetFormatPr defaultColWidth="9.140625" defaultRowHeight="12.75" x14ac:dyDescent="0.2"/>
  <cols>
    <col min="1" max="1" width="6" style="67" bestFit="1" customWidth="1"/>
    <col min="2" max="2" width="39.7109375" style="68" customWidth="1"/>
    <col min="3" max="3" width="6" style="72" bestFit="1" customWidth="1"/>
    <col min="4" max="4" width="4.7109375" style="72" bestFit="1" customWidth="1"/>
    <col min="5" max="5" width="15.28515625" style="73" customWidth="1"/>
    <col min="6" max="6" width="16.85546875" style="72" customWidth="1"/>
    <col min="7" max="16384" width="9.140625" style="69"/>
  </cols>
  <sheetData>
    <row r="1" spans="1:6" s="47" customFormat="1" ht="15.75" x14ac:dyDescent="0.2">
      <c r="A1" s="75" t="s">
        <v>71</v>
      </c>
      <c r="B1" s="36" t="s">
        <v>10</v>
      </c>
      <c r="C1" s="44"/>
      <c r="D1" s="44"/>
      <c r="E1" s="45"/>
      <c r="F1" s="46"/>
    </row>
    <row r="2" spans="1:6" s="47" customFormat="1" ht="15.75" x14ac:dyDescent="0.2">
      <c r="A2" s="75" t="s">
        <v>72</v>
      </c>
      <c r="B2" s="36" t="s">
        <v>11</v>
      </c>
      <c r="C2" s="44"/>
      <c r="D2" s="44"/>
      <c r="E2" s="45"/>
      <c r="F2" s="46"/>
    </row>
    <row r="3" spans="1:6" s="47" customFormat="1" ht="15.75" x14ac:dyDescent="0.2">
      <c r="A3" s="75" t="s">
        <v>150</v>
      </c>
      <c r="B3" s="36" t="s">
        <v>43</v>
      </c>
      <c r="C3" s="44"/>
      <c r="D3" s="44"/>
      <c r="E3" s="45"/>
      <c r="F3" s="46"/>
    </row>
    <row r="4" spans="1:6" s="47" customFormat="1" ht="15.75" x14ac:dyDescent="0.2">
      <c r="A4" s="75"/>
      <c r="B4" s="36" t="s">
        <v>130</v>
      </c>
      <c r="C4" s="44"/>
      <c r="D4" s="44"/>
      <c r="E4" s="45"/>
      <c r="F4" s="46"/>
    </row>
    <row r="5" spans="1:6" s="53" customFormat="1" ht="87" customHeight="1" x14ac:dyDescent="0.2">
      <c r="A5" s="48" t="s">
        <v>0</v>
      </c>
      <c r="B5" s="49" t="s">
        <v>42</v>
      </c>
      <c r="C5" s="50" t="s">
        <v>12</v>
      </c>
      <c r="D5" s="50" t="s">
        <v>13</v>
      </c>
      <c r="E5" s="51" t="s">
        <v>48</v>
      </c>
      <c r="F5" s="52" t="s">
        <v>49</v>
      </c>
    </row>
    <row r="6" spans="1:6" s="58" customFormat="1" x14ac:dyDescent="0.2">
      <c r="A6" s="54"/>
      <c r="B6" s="55"/>
      <c r="C6" s="56"/>
      <c r="D6" s="56"/>
      <c r="E6" s="57"/>
      <c r="F6" s="57"/>
    </row>
    <row r="7" spans="1:6" s="61" customFormat="1" x14ac:dyDescent="0.2">
      <c r="A7" s="59"/>
      <c r="B7" s="60" t="s">
        <v>166</v>
      </c>
      <c r="C7" s="56"/>
      <c r="D7" s="56"/>
      <c r="E7" s="57"/>
      <c r="F7" s="57"/>
    </row>
    <row r="8" spans="1:6" s="61" customFormat="1" x14ac:dyDescent="0.2">
      <c r="A8" s="55"/>
      <c r="B8" s="55"/>
      <c r="C8" s="56">
        <v>23</v>
      </c>
      <c r="D8" s="56" t="s">
        <v>1</v>
      </c>
      <c r="E8" s="62">
        <v>0</v>
      </c>
      <c r="F8" s="57">
        <f>C8*E8</f>
        <v>0</v>
      </c>
    </row>
    <row r="9" spans="1:6" s="61" customFormat="1" x14ac:dyDescent="0.2">
      <c r="A9" s="56"/>
      <c r="B9" s="55"/>
      <c r="C9" s="56"/>
      <c r="D9" s="56"/>
      <c r="E9" s="57"/>
      <c r="F9" s="57"/>
    </row>
    <row r="10" spans="1:6" s="58" customFormat="1" ht="16.5" thickBot="1" x14ac:dyDescent="0.25">
      <c r="A10" s="63"/>
      <c r="B10" s="64" t="s">
        <v>2</v>
      </c>
      <c r="C10" s="65"/>
      <c r="D10" s="65"/>
      <c r="E10" s="66"/>
      <c r="F10" s="66">
        <f>SUM(F8:F9)</f>
        <v>0</v>
      </c>
    </row>
    <row r="11" spans="1:6" ht="13.5" thickTop="1" x14ac:dyDescent="0.2">
      <c r="C11" s="69"/>
      <c r="D11" s="69"/>
      <c r="E11" s="70"/>
      <c r="F11" s="71"/>
    </row>
  </sheetData>
  <sheetProtection password="CF77" sheet="1" objects="1" scenarios="1"/>
  <pageMargins left="0.9055118110236221" right="0.31496062992125984" top="0.74803149606299213" bottom="0.74803149606299213" header="0.31496062992125984" footer="0.31496062992125984"/>
  <pageSetup paperSize="55" orientation="portrait" r:id="rId1"/>
  <headerFooter alignWithMargins="0">
    <oddHeader>&amp;LENERGETIKA LJUBLJANA d.o.o.&amp;RJPE-SIR-302/18</oddHeader>
    <oddFooter>&amp;C&amp;"Arial,Navadno"&amp;P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13</vt:i4>
      </vt:variant>
    </vt:vector>
  </HeadingPairs>
  <TitlesOfParts>
    <vt:vector size="20" baseType="lpstr">
      <vt:lpstr>Rekapitulacija</vt:lpstr>
      <vt:lpstr>S-3057_GD</vt:lpstr>
      <vt:lpstr>S-3015_GD</vt:lpstr>
      <vt:lpstr>S-3014_GD</vt:lpstr>
      <vt:lpstr>S-3013_GD</vt:lpstr>
      <vt:lpstr>PP_LUŠTREK_GD</vt:lpstr>
      <vt:lpstr>PP_GD</vt:lpstr>
      <vt:lpstr>Rekapitulacija!investicija</vt:lpstr>
      <vt:lpstr>PP_GD!Področje_tiskanja</vt:lpstr>
      <vt:lpstr>PP_LUŠTREK_GD!Področje_tiskanja</vt:lpstr>
      <vt:lpstr>Rekapitulacija!Področje_tiskanja</vt:lpstr>
      <vt:lpstr>'S-3013_GD'!Področje_tiskanja</vt:lpstr>
      <vt:lpstr>'S-3014_GD'!Področje_tiskanja</vt:lpstr>
      <vt:lpstr>'S-3015_GD'!Področje_tiskanja</vt:lpstr>
      <vt:lpstr>'S-3057_GD'!Področje_tiskanja</vt:lpstr>
      <vt:lpstr>PP_LUŠTREK_GD!Tiskanje_naslovov</vt:lpstr>
      <vt:lpstr>'S-3013_GD'!Tiskanje_naslovov</vt:lpstr>
      <vt:lpstr>'S-3014_GD'!Tiskanje_naslovov</vt:lpstr>
      <vt:lpstr>'S-3015_GD'!Tiskanje_naslovov</vt:lpstr>
      <vt:lpstr>'S-3057_GD'!Tiskanje_naslovov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popisi plin 100mbar</dc:title>
  <dc:creator>gredelonghi</dc:creator>
  <dc:description>izdelan: 31/08-2005</dc:description>
  <cp:lastModifiedBy>test</cp:lastModifiedBy>
  <cp:lastPrinted>2018-09-19T07:04:40Z</cp:lastPrinted>
  <dcterms:created xsi:type="dcterms:W3CDTF">1999-05-03T05:58:28Z</dcterms:created>
  <dcterms:modified xsi:type="dcterms:W3CDTF">2018-09-20T11:33:53Z</dcterms:modified>
</cp:coreProperties>
</file>