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4805" tabRatio="956"/>
  </bookViews>
  <sheets>
    <sheet name="Rekapitulacija" sheetId="42" r:id="rId1"/>
    <sheet name="N-14020_GD" sheetId="1" r:id="rId2"/>
    <sheet name="N-14000_GD" sheetId="47" r:id="rId3"/>
    <sheet name="N-14120_GD" sheetId="48" r:id="rId4"/>
    <sheet name="P-565_GD" sheetId="44" r:id="rId5"/>
    <sheet name="P-2369_GD" sheetId="45" r:id="rId6"/>
    <sheet name="PRIKLJUCKI-Strossmayerjeva" sheetId="28" r:id="rId7"/>
    <sheet name="T1103_GD_VO" sheetId="50" r:id="rId8"/>
    <sheet name="T1112_DN50" sheetId="51" r:id="rId9"/>
    <sheet name="P129_GD_VO" sheetId="52" r:id="rId10"/>
    <sheet name="P1495_DN50" sheetId="53" r:id="rId11"/>
    <sheet name="T1102" sheetId="55" r:id="rId12"/>
    <sheet name="JA500" sheetId="59" r:id="rId13"/>
    <sheet name="P1626" sheetId="56" r:id="rId14"/>
    <sheet name="P716" sheetId="57" r:id="rId15"/>
  </sheets>
  <definedNames>
    <definedName name="_xlnm._FilterDatabase" localSheetId="2" hidden="1">'N-14000_GD'!$A$6:$F$6</definedName>
    <definedName name="_xlnm._FilterDatabase" localSheetId="1" hidden="1">'N-14020_GD'!$A$6:$F$6</definedName>
    <definedName name="_xlnm._FilterDatabase" localSheetId="3" hidden="1">'N-14120_GD'!$A$6:$F$6</definedName>
    <definedName name="_xlnm._FilterDatabase" localSheetId="9" hidden="1">P129_GD_VO!$A$6:$F$6</definedName>
    <definedName name="_xlnm._FilterDatabase" localSheetId="5" hidden="1">'P-2369_GD'!#REF!</definedName>
    <definedName name="_xlnm._FilterDatabase" localSheetId="4" hidden="1">'P-565_GD'!#REF!</definedName>
    <definedName name="_xlnm._FilterDatabase" localSheetId="6" hidden="1">'PRIKLJUCKI-Strossmayerjeva'!$A$6:$F$9</definedName>
    <definedName name="_xlnm._FilterDatabase" localSheetId="7" hidden="1">T1103_GD_VO!$A$6:$F$6</definedName>
    <definedName name="investicija" localSheetId="12">#REF!</definedName>
    <definedName name="investicija" localSheetId="2">#REF!</definedName>
    <definedName name="investicija" localSheetId="3">#REF!</definedName>
    <definedName name="investicija" localSheetId="9">#REF!</definedName>
    <definedName name="investicija" localSheetId="5">#REF!</definedName>
    <definedName name="investicija" localSheetId="4">#REF!</definedName>
    <definedName name="investicija" localSheetId="14">#REF!</definedName>
    <definedName name="investicija" localSheetId="0">Rekapitulacija!#REF!</definedName>
    <definedName name="investicija" localSheetId="11">#REF!</definedName>
    <definedName name="investicija">#REF!</definedName>
    <definedName name="_xlnm.Print_Area" localSheetId="2">'N-14000_GD'!$A$1:$F$111</definedName>
    <definedName name="_xlnm.Print_Area" localSheetId="1">'N-14020_GD'!$A$1:$F$111</definedName>
    <definedName name="_xlnm.Print_Area" localSheetId="3">'N-14120_GD'!$A$1:$F$101</definedName>
    <definedName name="_xlnm.Print_Area" localSheetId="9">P129_GD_VO!$A$1:$F$182</definedName>
    <definedName name="_xlnm.Print_Area" localSheetId="5">'P-2369_GD'!$A$1:$F$95</definedName>
    <definedName name="_xlnm.Print_Area" localSheetId="4">'P-565_GD'!$A$1:$F$82</definedName>
    <definedName name="_xlnm.Print_Area" localSheetId="0">Rekapitulacija!$A$1:$G$34</definedName>
    <definedName name="_xlnm.Print_Titles" localSheetId="2">'N-14000_GD'!$5:$5</definedName>
    <definedName name="_xlnm.Print_Titles" localSheetId="1">'N-14020_GD'!$5:$5</definedName>
    <definedName name="_xlnm.Print_Titles" localSheetId="3">'N-14120_GD'!$5:$5</definedName>
    <definedName name="_xlnm.Print_Titles" localSheetId="9">P129_GD_VO!$5:$5</definedName>
    <definedName name="_xlnm.Print_Titles" localSheetId="5">'P-2369_GD'!$5:$5</definedName>
    <definedName name="_xlnm.Print_Titles" localSheetId="4">'P-565_GD'!$5:$5</definedName>
    <definedName name="_xlnm.Print_Titles" localSheetId="6">'PRIKLJUCKI-Strossmayerjeva'!$5:$5</definedName>
    <definedName name="_xlnm.Print_Titles" localSheetId="7">T1103_GD_VO!$5:$5</definedName>
  </definedNames>
  <calcPr calcId="145621"/>
</workbook>
</file>

<file path=xl/calcChain.xml><?xml version="1.0" encoding="utf-8"?>
<calcChain xmlns="http://schemas.openxmlformats.org/spreadsheetml/2006/main">
  <c r="F141" i="59" l="1"/>
  <c r="F136" i="59"/>
  <c r="F131" i="59"/>
  <c r="F130" i="59"/>
  <c r="F124" i="59"/>
  <c r="F123" i="59"/>
  <c r="F117" i="59"/>
  <c r="F116" i="59"/>
  <c r="F109" i="59"/>
  <c r="F104" i="59"/>
  <c r="F99" i="59"/>
  <c r="F93" i="59"/>
  <c r="F88" i="59"/>
  <c r="F83" i="59"/>
  <c r="F78" i="59"/>
  <c r="F77" i="59"/>
  <c r="F72" i="59"/>
  <c r="F67" i="59"/>
  <c r="F62" i="59"/>
  <c r="F57" i="59"/>
  <c r="F56" i="59"/>
  <c r="F50" i="59"/>
  <c r="F49" i="59"/>
  <c r="F43" i="59"/>
  <c r="F38" i="59"/>
  <c r="F33" i="59"/>
  <c r="F28" i="59"/>
  <c r="F23" i="59"/>
  <c r="F18" i="59"/>
  <c r="F13" i="59"/>
  <c r="A11" i="59"/>
  <c r="F146" i="59" l="1"/>
  <c r="F151" i="59"/>
  <c r="A16" i="59"/>
  <c r="F155" i="59"/>
  <c r="F157" i="59" l="1"/>
  <c r="G77" i="42" s="1"/>
  <c r="A21" i="59"/>
  <c r="A46" i="59" l="1"/>
  <c r="A26" i="59"/>
  <c r="A31" i="59"/>
  <c r="A53" i="59" s="1"/>
  <c r="A36" i="59"/>
  <c r="A41" i="59"/>
  <c r="A60" i="59" l="1"/>
  <c r="A65" i="59"/>
  <c r="A70" i="59" l="1"/>
  <c r="A96" i="59" l="1"/>
  <c r="A75" i="59"/>
  <c r="A81" i="59" s="1"/>
  <c r="A86" i="59" s="1"/>
  <c r="A91" i="59" s="1"/>
  <c r="A102" i="59" l="1"/>
  <c r="A107" i="59" s="1"/>
  <c r="A112" i="59" s="1"/>
  <c r="A120" i="59" s="1"/>
  <c r="A127" i="59" s="1"/>
  <c r="A134" i="59" s="1"/>
  <c r="A139" i="59" s="1"/>
  <c r="A144" i="59" s="1"/>
  <c r="A149" i="59" s="1"/>
  <c r="A154" i="59" s="1"/>
  <c r="F97" i="57" l="1"/>
  <c r="F92" i="57"/>
  <c r="F87" i="57"/>
  <c r="F82" i="57"/>
  <c r="F77" i="57"/>
  <c r="F72" i="57"/>
  <c r="F67" i="57"/>
  <c r="F62" i="57"/>
  <c r="F57" i="57"/>
  <c r="F52" i="57"/>
  <c r="F51" i="57"/>
  <c r="F46" i="57"/>
  <c r="F41" i="57"/>
  <c r="F36" i="57"/>
  <c r="F31" i="57"/>
  <c r="F30" i="57"/>
  <c r="A27" i="57"/>
  <c r="F24" i="57"/>
  <c r="A22" i="57"/>
  <c r="F19" i="57"/>
  <c r="A17" i="57"/>
  <c r="F14" i="57"/>
  <c r="A12" i="57"/>
  <c r="F194" i="56"/>
  <c r="F189" i="56"/>
  <c r="F184" i="56"/>
  <c r="F179" i="56"/>
  <c r="F174" i="56"/>
  <c r="F169" i="56"/>
  <c r="F164" i="56"/>
  <c r="F159" i="56"/>
  <c r="F154" i="56"/>
  <c r="F149" i="56"/>
  <c r="F144" i="56"/>
  <c r="F139" i="56"/>
  <c r="F134" i="56"/>
  <c r="F129" i="56"/>
  <c r="F124" i="56"/>
  <c r="F119" i="56"/>
  <c r="F118" i="56"/>
  <c r="F113" i="56"/>
  <c r="F108" i="56"/>
  <c r="F103" i="56"/>
  <c r="F98" i="56"/>
  <c r="F93" i="56"/>
  <c r="F92" i="56"/>
  <c r="F86" i="56"/>
  <c r="F85" i="56"/>
  <c r="F79" i="56"/>
  <c r="F74" i="56"/>
  <c r="F69" i="56"/>
  <c r="F64" i="56"/>
  <c r="F59" i="56"/>
  <c r="F54" i="56"/>
  <c r="F49" i="56"/>
  <c r="F44" i="56"/>
  <c r="F39" i="56"/>
  <c r="F34" i="56"/>
  <c r="F29" i="56"/>
  <c r="F24" i="56"/>
  <c r="F19" i="56"/>
  <c r="F14" i="56"/>
  <c r="A12" i="56"/>
  <c r="F189" i="55"/>
  <c r="F184" i="55"/>
  <c r="F179" i="55"/>
  <c r="F174" i="55"/>
  <c r="F169" i="55"/>
  <c r="F164" i="55"/>
  <c r="F159" i="55"/>
  <c r="F154" i="55"/>
  <c r="F149" i="55"/>
  <c r="F144" i="55"/>
  <c r="F139" i="55"/>
  <c r="F134" i="55"/>
  <c r="F129" i="55"/>
  <c r="F124" i="55"/>
  <c r="F119" i="55"/>
  <c r="F114" i="55"/>
  <c r="F109" i="55"/>
  <c r="F108" i="55"/>
  <c r="F103" i="55"/>
  <c r="F98" i="55"/>
  <c r="F93" i="55"/>
  <c r="F88" i="55"/>
  <c r="F83" i="55"/>
  <c r="F82" i="55"/>
  <c r="F76" i="55"/>
  <c r="F75" i="55"/>
  <c r="F69" i="55"/>
  <c r="F64" i="55"/>
  <c r="F59" i="55"/>
  <c r="F54" i="55"/>
  <c r="F49" i="55"/>
  <c r="F44" i="55"/>
  <c r="F39" i="55"/>
  <c r="F34" i="55"/>
  <c r="F29" i="55"/>
  <c r="F24" i="55"/>
  <c r="F19" i="55"/>
  <c r="F14" i="55"/>
  <c r="F199" i="55" s="1"/>
  <c r="A12" i="55"/>
  <c r="F203" i="56" l="1"/>
  <c r="F106" i="57"/>
  <c r="F203" i="55"/>
  <c r="A34" i="57"/>
  <c r="A17" i="55"/>
  <c r="F194" i="55"/>
  <c r="A17" i="56"/>
  <c r="A22" i="55"/>
  <c r="F199" i="56"/>
  <c r="F205" i="56" s="1"/>
  <c r="G84" i="42" s="1"/>
  <c r="F102" i="57"/>
  <c r="F108" i="57" s="1"/>
  <c r="G85" i="42" s="1"/>
  <c r="F226" i="53"/>
  <c r="F221" i="53"/>
  <c r="F216" i="53"/>
  <c r="F211" i="53"/>
  <c r="F206" i="53"/>
  <c r="F201" i="53"/>
  <c r="F195" i="53"/>
  <c r="F189" i="53"/>
  <c r="F184" i="53"/>
  <c r="F179" i="53"/>
  <c r="F174" i="53"/>
  <c r="F169" i="53"/>
  <c r="F164" i="53"/>
  <c r="F159" i="53"/>
  <c r="F154" i="53"/>
  <c r="F153" i="53"/>
  <c r="F148" i="53"/>
  <c r="F143" i="53"/>
  <c r="F138" i="53"/>
  <c r="F133" i="53"/>
  <c r="F127" i="53"/>
  <c r="F121" i="53"/>
  <c r="F120" i="53"/>
  <c r="F114" i="53"/>
  <c r="F109" i="53"/>
  <c r="F104" i="53"/>
  <c r="F99" i="53"/>
  <c r="F94" i="53"/>
  <c r="F89" i="53"/>
  <c r="F84" i="53"/>
  <c r="F79" i="53"/>
  <c r="F74" i="53"/>
  <c r="F69" i="53"/>
  <c r="F64" i="53"/>
  <c r="F59" i="53"/>
  <c r="F54" i="53"/>
  <c r="F49" i="53"/>
  <c r="F44" i="53"/>
  <c r="F39" i="53"/>
  <c r="F34" i="53"/>
  <c r="F29" i="53"/>
  <c r="F24" i="53"/>
  <c r="F19" i="53"/>
  <c r="F14" i="53"/>
  <c r="A12" i="53"/>
  <c r="F166" i="52"/>
  <c r="F161" i="52"/>
  <c r="F156" i="52"/>
  <c r="F150" i="52"/>
  <c r="F145" i="52"/>
  <c r="F140" i="52"/>
  <c r="F135" i="52"/>
  <c r="F130" i="52"/>
  <c r="F125" i="52"/>
  <c r="F120" i="52"/>
  <c r="F115" i="52"/>
  <c r="F110" i="52"/>
  <c r="F105" i="52"/>
  <c r="F100" i="52"/>
  <c r="F95" i="52"/>
  <c r="F94" i="52"/>
  <c r="F89" i="52"/>
  <c r="F84" i="52"/>
  <c r="F79" i="52"/>
  <c r="F74" i="52"/>
  <c r="F69" i="52"/>
  <c r="F64" i="52"/>
  <c r="F59" i="52"/>
  <c r="F54" i="52"/>
  <c r="F49" i="52"/>
  <c r="F44" i="52"/>
  <c r="F39" i="52"/>
  <c r="F34" i="52"/>
  <c r="F29" i="52"/>
  <c r="F24" i="52"/>
  <c r="F19" i="52"/>
  <c r="F14" i="52"/>
  <c r="A12" i="52"/>
  <c r="F108" i="51"/>
  <c r="F103" i="51"/>
  <c r="F98" i="51"/>
  <c r="F93" i="51"/>
  <c r="F88" i="51"/>
  <c r="F83" i="51"/>
  <c r="F78" i="51"/>
  <c r="F73" i="51"/>
  <c r="F68" i="51"/>
  <c r="F63" i="51"/>
  <c r="F62" i="51"/>
  <c r="F57" i="51"/>
  <c r="F56" i="51"/>
  <c r="F51" i="51"/>
  <c r="F46" i="51"/>
  <c r="F41" i="51"/>
  <c r="F36" i="51"/>
  <c r="F35" i="51"/>
  <c r="F29" i="51"/>
  <c r="F24" i="51"/>
  <c r="F19" i="51"/>
  <c r="F14" i="51"/>
  <c r="A12" i="51"/>
  <c r="F148" i="50"/>
  <c r="F143" i="50"/>
  <c r="F138" i="50"/>
  <c r="F133" i="50"/>
  <c r="F128" i="50"/>
  <c r="F123" i="50"/>
  <c r="F118" i="50"/>
  <c r="F113" i="50"/>
  <c r="F108" i="50"/>
  <c r="F102" i="50"/>
  <c r="F96" i="50"/>
  <c r="F91" i="50"/>
  <c r="F86" i="50"/>
  <c r="F81" i="50"/>
  <c r="F76" i="50"/>
  <c r="F71" i="50"/>
  <c r="F66" i="50"/>
  <c r="F65" i="50"/>
  <c r="F60" i="50"/>
  <c r="F59" i="50"/>
  <c r="F54" i="50"/>
  <c r="F49" i="50"/>
  <c r="F44" i="50"/>
  <c r="F39" i="50"/>
  <c r="F34" i="50"/>
  <c r="F29" i="50"/>
  <c r="F24" i="50"/>
  <c r="F19" i="50"/>
  <c r="F14" i="50"/>
  <c r="A12" i="50"/>
  <c r="G87" i="42" l="1"/>
  <c r="G69" i="42" s="1"/>
  <c r="F205" i="55"/>
  <c r="G76" i="42" s="1"/>
  <c r="G79" i="42" s="1"/>
  <c r="G68" i="42" s="1"/>
  <c r="A39" i="57"/>
  <c r="A22" i="56"/>
  <c r="A27" i="55"/>
  <c r="F158" i="50"/>
  <c r="F171" i="52"/>
  <c r="F240" i="53"/>
  <c r="F176" i="52"/>
  <c r="F180" i="52"/>
  <c r="F182" i="52" s="1"/>
  <c r="G57" i="42" s="1"/>
  <c r="F117" i="51"/>
  <c r="F153" i="50"/>
  <c r="A17" i="50"/>
  <c r="A27" i="50" s="1"/>
  <c r="F231" i="53"/>
  <c r="A17" i="51"/>
  <c r="A17" i="52"/>
  <c r="A17" i="53"/>
  <c r="F163" i="50"/>
  <c r="F236" i="53"/>
  <c r="F113" i="51"/>
  <c r="F119" i="51" s="1"/>
  <c r="G49" i="42" s="1"/>
  <c r="F85" i="48"/>
  <c r="F80" i="48"/>
  <c r="F75" i="48"/>
  <c r="F70" i="48"/>
  <c r="F65" i="48"/>
  <c r="F60" i="48"/>
  <c r="F55" i="48"/>
  <c r="F50" i="48"/>
  <c r="F45" i="48"/>
  <c r="F40" i="48"/>
  <c r="F39" i="48"/>
  <c r="F34" i="48"/>
  <c r="F29" i="48"/>
  <c r="F24" i="48"/>
  <c r="F19" i="48"/>
  <c r="F14" i="48"/>
  <c r="F9" i="48"/>
  <c r="A7" i="48"/>
  <c r="F242" i="53" l="1"/>
  <c r="G58" i="42" s="1"/>
  <c r="G61" i="42" s="1"/>
  <c r="F165" i="50"/>
  <c r="G48" i="42" s="1"/>
  <c r="G52" i="42" s="1"/>
  <c r="G40" i="42" s="1"/>
  <c r="G67" i="42"/>
  <c r="G96" i="42" s="1"/>
  <c r="A27" i="56"/>
  <c r="A44" i="57"/>
  <c r="A32" i="56"/>
  <c r="A32" i="55"/>
  <c r="A22" i="52"/>
  <c r="A22" i="51"/>
  <c r="A22" i="53"/>
  <c r="A27" i="53"/>
  <c r="A22" i="50"/>
  <c r="F90" i="48"/>
  <c r="F99" i="48"/>
  <c r="A12" i="48"/>
  <c r="F95" i="48"/>
  <c r="G41" i="42" l="1"/>
  <c r="G39" i="42" s="1"/>
  <c r="G94" i="42" s="1"/>
  <c r="A49" i="57"/>
  <c r="A60" i="57" s="1"/>
  <c r="A37" i="56"/>
  <c r="A37" i="55"/>
  <c r="A42" i="56"/>
  <c r="A55" i="57"/>
  <c r="A32" i="50"/>
  <c r="A27" i="52"/>
  <c r="A27" i="51"/>
  <c r="A32" i="51"/>
  <c r="A32" i="53"/>
  <c r="F101" i="48"/>
  <c r="G20" i="42" s="1"/>
  <c r="A17" i="48"/>
  <c r="A22" i="48" s="1"/>
  <c r="F19" i="47"/>
  <c r="F14" i="47"/>
  <c r="F19" i="1"/>
  <c r="F14" i="1"/>
  <c r="A47" i="55" l="1"/>
  <c r="A65" i="57"/>
  <c r="A42" i="55"/>
  <c r="A52" i="55"/>
  <c r="A57" i="55" s="1"/>
  <c r="A47" i="56"/>
  <c r="A39" i="51"/>
  <c r="A42" i="53"/>
  <c r="A47" i="53" s="1"/>
  <c r="A37" i="53"/>
  <c r="A32" i="52"/>
  <c r="A37" i="50"/>
  <c r="A27" i="48"/>
  <c r="A32" i="48" s="1"/>
  <c r="F95" i="47"/>
  <c r="F90" i="47"/>
  <c r="F85" i="47"/>
  <c r="F80" i="47"/>
  <c r="F75" i="47"/>
  <c r="F70" i="47"/>
  <c r="F65" i="47"/>
  <c r="F60" i="47"/>
  <c r="F55" i="47"/>
  <c r="F50" i="47"/>
  <c r="F49" i="47"/>
  <c r="F44" i="47"/>
  <c r="F39" i="47"/>
  <c r="F34" i="47"/>
  <c r="F29" i="47"/>
  <c r="F24" i="47"/>
  <c r="F9" i="47"/>
  <c r="A7" i="47"/>
  <c r="A12" i="47" s="1"/>
  <c r="A17" i="47" s="1"/>
  <c r="F14" i="45"/>
  <c r="A52" i="56" l="1"/>
  <c r="A67" i="55"/>
  <c r="A57" i="56"/>
  <c r="A70" i="57"/>
  <c r="A62" i="55"/>
  <c r="A75" i="57"/>
  <c r="A80" i="57" s="1"/>
  <c r="A72" i="55"/>
  <c r="A79" i="55"/>
  <c r="A37" i="52"/>
  <c r="A42" i="52" s="1"/>
  <c r="A44" i="51"/>
  <c r="A49" i="51" s="1"/>
  <c r="A22" i="47"/>
  <c r="A52" i="53"/>
  <c r="A42" i="50"/>
  <c r="A37" i="48"/>
  <c r="A43" i="48" s="1"/>
  <c r="F109" i="47"/>
  <c r="F105" i="47"/>
  <c r="A27" i="47"/>
  <c r="A32" i="47" s="1"/>
  <c r="F100" i="47"/>
  <c r="A62" i="56" l="1"/>
  <c r="A86" i="55"/>
  <c r="A85" i="57"/>
  <c r="A90" i="57" s="1"/>
  <c r="A95" i="57" s="1"/>
  <c r="A100" i="57" s="1"/>
  <c r="A105" i="57" s="1"/>
  <c r="A47" i="52"/>
  <c r="A52" i="52" s="1"/>
  <c r="A57" i="52" s="1"/>
  <c r="A60" i="51"/>
  <c r="A66" i="51" s="1"/>
  <c r="A71" i="51" s="1"/>
  <c r="A54" i="51"/>
  <c r="A57" i="53"/>
  <c r="A62" i="53"/>
  <c r="A47" i="50"/>
  <c r="A52" i="50" s="1"/>
  <c r="A48" i="48"/>
  <c r="A53" i="48" s="1"/>
  <c r="A58" i="48" s="1"/>
  <c r="A63" i="48" s="1"/>
  <c r="A68" i="48" s="1"/>
  <c r="A73" i="48" s="1"/>
  <c r="A78" i="48" s="1"/>
  <c r="A83" i="48" s="1"/>
  <c r="A88" i="48" s="1"/>
  <c r="A93" i="48" s="1"/>
  <c r="A98" i="48" s="1"/>
  <c r="F111" i="47"/>
  <c r="G19" i="42" s="1"/>
  <c r="A37" i="47"/>
  <c r="A72" i="56" l="1"/>
  <c r="A77" i="56" s="1"/>
  <c r="A82" i="56" s="1"/>
  <c r="A89" i="56" s="1"/>
  <c r="A96" i="56" s="1"/>
  <c r="A101" i="56" s="1"/>
  <c r="A106" i="56" s="1"/>
  <c r="A111" i="56" s="1"/>
  <c r="A116" i="56" s="1"/>
  <c r="A122" i="56" s="1"/>
  <c r="A127" i="56" s="1"/>
  <c r="A132" i="56" s="1"/>
  <c r="A137" i="56" s="1"/>
  <c r="A142" i="56" s="1"/>
  <c r="A147" i="56" s="1"/>
  <c r="A152" i="56" s="1"/>
  <c r="A157" i="56" s="1"/>
  <c r="A162" i="56" s="1"/>
  <c r="A167" i="56" s="1"/>
  <c r="A172" i="56" s="1"/>
  <c r="A177" i="56" s="1"/>
  <c r="A182" i="56" s="1"/>
  <c r="A187" i="56" s="1"/>
  <c r="A192" i="56" s="1"/>
  <c r="A197" i="56" s="1"/>
  <c r="A202" i="56" s="1"/>
  <c r="A91" i="55"/>
  <c r="A96" i="55" s="1"/>
  <c r="A101" i="55" s="1"/>
  <c r="A106" i="55" s="1"/>
  <c r="A112" i="55" s="1"/>
  <c r="A117" i="55" s="1"/>
  <c r="A122" i="55" s="1"/>
  <c r="A127" i="55"/>
  <c r="A132" i="55" s="1"/>
  <c r="A137" i="55" s="1"/>
  <c r="A142" i="55" s="1"/>
  <c r="A147" i="55" s="1"/>
  <c r="A152" i="55" s="1"/>
  <c r="A157" i="55" s="1"/>
  <c r="A162" i="55" s="1"/>
  <c r="A167" i="55" s="1"/>
  <c r="A172" i="55" s="1"/>
  <c r="A177" i="55" s="1"/>
  <c r="A182" i="55" s="1"/>
  <c r="A187" i="55" s="1"/>
  <c r="A192" i="55" s="1"/>
  <c r="A197" i="55" s="1"/>
  <c r="A202" i="55" s="1"/>
  <c r="A67" i="56"/>
  <c r="A76" i="51"/>
  <c r="A81" i="51" s="1"/>
  <c r="A86" i="51" s="1"/>
  <c r="A91" i="51" s="1"/>
  <c r="A96" i="51" s="1"/>
  <c r="A101" i="51" s="1"/>
  <c r="A57" i="50"/>
  <c r="A63" i="50" s="1"/>
  <c r="A69" i="50" s="1"/>
  <c r="A74" i="50" s="1"/>
  <c r="A79" i="50" s="1"/>
  <c r="A62" i="52"/>
  <c r="A67" i="52" s="1"/>
  <c r="A72" i="52" s="1"/>
  <c r="A77" i="52" s="1"/>
  <c r="A82" i="52" s="1"/>
  <c r="A87" i="52" s="1"/>
  <c r="A92" i="52" s="1"/>
  <c r="A98" i="52" s="1"/>
  <c r="A103" i="52" s="1"/>
  <c r="A108" i="52" s="1"/>
  <c r="A113" i="52" s="1"/>
  <c r="A118" i="52" s="1"/>
  <c r="A123" i="52" s="1"/>
  <c r="A128" i="52" s="1"/>
  <c r="A133" i="52" s="1"/>
  <c r="A138" i="52" s="1"/>
  <c r="A143" i="52" s="1"/>
  <c r="A148" i="52" s="1"/>
  <c r="A153" i="52" s="1"/>
  <c r="A159" i="52" s="1"/>
  <c r="A164" i="52" s="1"/>
  <c r="A67" i="53"/>
  <c r="A72" i="53" s="1"/>
  <c r="A77" i="53" s="1"/>
  <c r="A82" i="53" s="1"/>
  <c r="A42" i="47"/>
  <c r="A47" i="47" s="1"/>
  <c r="A84" i="50" l="1"/>
  <c r="A89" i="50" s="1"/>
  <c r="A169" i="52"/>
  <c r="A174" i="52" s="1"/>
  <c r="A179" i="52" s="1"/>
  <c r="A106" i="51"/>
  <c r="A111" i="51" s="1"/>
  <c r="A116" i="51" s="1"/>
  <c r="A87" i="53"/>
  <c r="A92" i="53" s="1"/>
  <c r="A97" i="53" s="1"/>
  <c r="A102" i="53" s="1"/>
  <c r="A107" i="53" s="1"/>
  <c r="A112" i="53" s="1"/>
  <c r="A117" i="53" s="1"/>
  <c r="A124" i="53" s="1"/>
  <c r="A130" i="53" s="1"/>
  <c r="A136" i="53" s="1"/>
  <c r="A141" i="53" s="1"/>
  <c r="A146" i="53" s="1"/>
  <c r="A151" i="53" s="1"/>
  <c r="A157" i="53" s="1"/>
  <c r="A162" i="53" s="1"/>
  <c r="A167" i="53" s="1"/>
  <c r="A172" i="53" s="1"/>
  <c r="A177" i="53" s="1"/>
  <c r="A182" i="53" s="1"/>
  <c r="A187" i="53" s="1"/>
  <c r="A192" i="53" s="1"/>
  <c r="A198" i="53" s="1"/>
  <c r="A204" i="53" s="1"/>
  <c r="A209" i="53" s="1"/>
  <c r="A214" i="53" s="1"/>
  <c r="A219" i="53" s="1"/>
  <c r="A224" i="53" s="1"/>
  <c r="A229" i="53" s="1"/>
  <c r="A234" i="53" s="1"/>
  <c r="A239" i="53" s="1"/>
  <c r="A53" i="47"/>
  <c r="A58" i="47" s="1"/>
  <c r="A94" i="50" l="1"/>
  <c r="A99" i="50" s="1"/>
  <c r="A105" i="50" s="1"/>
  <c r="A111" i="50" s="1"/>
  <c r="A116" i="50" s="1"/>
  <c r="A121" i="50" s="1"/>
  <c r="A126" i="50" s="1"/>
  <c r="A131" i="50" s="1"/>
  <c r="A136" i="50" s="1"/>
  <c r="A141" i="50" s="1"/>
  <c r="A146" i="50" s="1"/>
  <c r="A151" i="50" s="1"/>
  <c r="A156" i="50" s="1"/>
  <c r="A161" i="50" s="1"/>
  <c r="A63" i="47"/>
  <c r="A68" i="47" l="1"/>
  <c r="F36" i="44"/>
  <c r="A73" i="47" l="1"/>
  <c r="A78" i="47" s="1"/>
  <c r="A83" i="47" s="1"/>
  <c r="A88" i="47" s="1"/>
  <c r="A93" i="47" l="1"/>
  <c r="A98" i="47" s="1"/>
  <c r="A103" i="47" s="1"/>
  <c r="A108" i="47" s="1"/>
  <c r="F84" i="45" l="1"/>
  <c r="F80" i="45"/>
  <c r="F75" i="45"/>
  <c r="F70" i="45"/>
  <c r="F65" i="45"/>
  <c r="F60" i="45"/>
  <c r="F55" i="45"/>
  <c r="F50" i="45"/>
  <c r="F45" i="45"/>
  <c r="F40" i="45"/>
  <c r="F39" i="45"/>
  <c r="F34" i="45"/>
  <c r="F29" i="45"/>
  <c r="F24" i="45"/>
  <c r="F19" i="45"/>
  <c r="F9" i="45"/>
  <c r="A7" i="45"/>
  <c r="A12" i="45" s="1"/>
  <c r="F71" i="44"/>
  <c r="F66" i="44"/>
  <c r="F61" i="44"/>
  <c r="F56" i="44"/>
  <c r="F51" i="44"/>
  <c r="F46" i="44"/>
  <c r="F41" i="44"/>
  <c r="F31" i="44"/>
  <c r="F25" i="44"/>
  <c r="F24" i="44"/>
  <c r="F19" i="44"/>
  <c r="F14" i="44"/>
  <c r="F9" i="44"/>
  <c r="A7" i="44"/>
  <c r="F93" i="45" l="1"/>
  <c r="F89" i="45"/>
  <c r="F76" i="44"/>
  <c r="F80" i="44"/>
  <c r="A7" i="1"/>
  <c r="A12" i="1" l="1"/>
  <c r="A17" i="1" s="1"/>
  <c r="F95" i="45"/>
  <c r="G27" i="42" s="1"/>
  <c r="F82" i="44"/>
  <c r="G26" i="42" s="1"/>
  <c r="F95" i="1"/>
  <c r="F90" i="1"/>
  <c r="F85" i="1"/>
  <c r="F80" i="1"/>
  <c r="F75" i="1"/>
  <c r="F70" i="1"/>
  <c r="F65" i="1"/>
  <c r="F60" i="1"/>
  <c r="F55" i="1"/>
  <c r="F50" i="1"/>
  <c r="F49" i="1"/>
  <c r="F44" i="1"/>
  <c r="F39" i="1"/>
  <c r="F34" i="1"/>
  <c r="F29" i="1"/>
  <c r="F24" i="1"/>
  <c r="F9" i="1"/>
  <c r="G28" i="42" l="1"/>
  <c r="A22" i="1"/>
  <c r="F109" i="1"/>
  <c r="F105" i="1"/>
  <c r="F100" i="1"/>
  <c r="F111" i="1" l="1"/>
  <c r="G18" i="42" s="1"/>
  <c r="G21" i="42" s="1"/>
  <c r="A12" i="44" l="1"/>
  <c r="A17" i="44" l="1"/>
  <c r="A22" i="44" s="1"/>
  <c r="A29" i="44" s="1"/>
  <c r="F7" i="28"/>
  <c r="A17" i="45"/>
  <c r="A22" i="45" s="1"/>
  <c r="A27" i="45" s="1"/>
  <c r="A32" i="45" s="1"/>
  <c r="A37" i="45" s="1"/>
  <c r="A43" i="45" s="1"/>
  <c r="A48" i="45" s="1"/>
  <c r="A53" i="45" s="1"/>
  <c r="A58" i="45" s="1"/>
  <c r="A63" i="45" s="1"/>
  <c r="A68" i="45" s="1"/>
  <c r="A73" i="45" s="1"/>
  <c r="A78" i="45" s="1"/>
  <c r="A82" i="45" s="1"/>
  <c r="A87" i="45" s="1"/>
  <c r="A92" i="45" s="1"/>
  <c r="G33" i="42" l="1"/>
  <c r="F9" i="28"/>
  <c r="A34" i="44"/>
  <c r="G9" i="42" l="1"/>
  <c r="A39" i="44" l="1"/>
  <c r="A44" i="44" s="1"/>
  <c r="A49" i="44" s="1"/>
  <c r="A54" i="44" s="1"/>
  <c r="A59" i="44" s="1"/>
  <c r="A64" i="44" s="1"/>
  <c r="A69" i="44" s="1"/>
  <c r="A74" i="44" s="1"/>
  <c r="A79" i="44" s="1"/>
  <c r="G34" i="42"/>
  <c r="G10" i="42" s="1"/>
  <c r="G11" i="42" s="1"/>
  <c r="G8" i="42" l="1"/>
  <c r="G7" i="42" s="1"/>
  <c r="G92" i="42" l="1"/>
  <c r="G98" i="42" s="1"/>
  <c r="A27" i="1"/>
  <c r="A32" i="1" s="1"/>
  <c r="A37" i="1" s="1"/>
  <c r="A42" i="1" s="1"/>
  <c r="A47" i="1" s="1"/>
  <c r="A53" i="1" s="1"/>
  <c r="A58" i="1" s="1"/>
  <c r="A63" i="1" s="1"/>
  <c r="A68" i="1" s="1"/>
  <c r="A73" i="1" s="1"/>
  <c r="A78" i="1" s="1"/>
  <c r="A83" i="1" s="1"/>
  <c r="A88" i="1" s="1"/>
  <c r="A93" i="1" s="1"/>
  <c r="A98" i="1" s="1"/>
  <c r="A103" i="1" s="1"/>
  <c r="A108" i="1" s="1"/>
</calcChain>
</file>

<file path=xl/sharedStrings.xml><?xml version="1.0" encoding="utf-8"?>
<sst xmlns="http://schemas.openxmlformats.org/spreadsheetml/2006/main" count="1514" uniqueCount="352">
  <si>
    <t>Z. ŠT.</t>
  </si>
  <si>
    <t>kos</t>
  </si>
  <si>
    <t>SKUPAJ:</t>
  </si>
  <si>
    <t xml:space="preserve">R E K A P I T U L A C I J A </t>
  </si>
  <si>
    <t>material plinovoda</t>
  </si>
  <si>
    <t>dimenzija
plinovoda</t>
  </si>
  <si>
    <t>investicija</t>
  </si>
  <si>
    <t>( m )</t>
  </si>
  <si>
    <t xml:space="preserve">POPIS MATERIALA IN DEL S PREDRAČUNOM </t>
  </si>
  <si>
    <t>GRADBENA DELA</t>
  </si>
  <si>
    <t>KOLIČINA</t>
  </si>
  <si>
    <t>ENOTA</t>
  </si>
  <si>
    <t>Zakoličba</t>
  </si>
  <si>
    <t>Asfalt na pločniku - rezanje in rušenje</t>
  </si>
  <si>
    <t>Asfalt na vozišču - rezanje in rušenje</t>
  </si>
  <si>
    <t xml:space="preserve">Rezanje, rušenje in odstranitev asfalta na pločniku, z vsemi manipulacijami, z odvozom na stalno deponijo in vključno s pristojbino. </t>
  </si>
  <si>
    <t>Granitne kocke - obroba</t>
  </si>
  <si>
    <t>Planiranje dna jarka z natančnostjo +,- 3 cm.</t>
  </si>
  <si>
    <t>Planiranje dna jarka</t>
  </si>
  <si>
    <t>Odvoz odvečnega izkopanega materiala, z vsemi manipulacijami na stalno deponijo, vključno s pristojbino.</t>
  </si>
  <si>
    <t>Odvoz materiala</t>
  </si>
  <si>
    <t>Zasip - posteljica / plinovodi</t>
  </si>
  <si>
    <t>Opozorilni trak</t>
  </si>
  <si>
    <t>Zasip - obstoječi izkopani material</t>
  </si>
  <si>
    <t>AB plošča</t>
  </si>
  <si>
    <t>Postavitev in obbetoniranje litoželezne kape.</t>
  </si>
  <si>
    <t>Obbetoniranje LŽ kape</t>
  </si>
  <si>
    <t>Fizična zaščita podzemnih instalacij (zaščitna cev l = 2,0m na obeh straneh zaprta s polstjo in objemko ter njeno obsutje).</t>
  </si>
  <si>
    <t>Zaščita podzemnih instalacij-plinovodi</t>
  </si>
  <si>
    <t>Zavarovanje in nadzor podzemnih instalacij</t>
  </si>
  <si>
    <t>Stroški zapore ceste, prometna signalizacija in osvetlitev zapore - ocena.
(obračun po dejanskih stroških oz. po m)</t>
  </si>
  <si>
    <t>Zapora ceste - signalizacija / plinovodi</t>
  </si>
  <si>
    <t>Nepredvidena dela odobrena s strani nadzora in obračunana po analizi cen v skladu s kalkulativnimi elementi.</t>
  </si>
  <si>
    <t>Rezanje, rušenje in odstranitev asfalta na vozišču, z vsemi manipulacijami, z odvozom na stalno deponijo in vključno s pristojbino.</t>
  </si>
  <si>
    <t>a) strojni izkop</t>
  </si>
  <si>
    <t>b) ročni izkop</t>
  </si>
  <si>
    <t xml:space="preserve">
OPIS POSTAVKE
</t>
  </si>
  <si>
    <r>
      <t xml:space="preserve">Dobava in polaganje opozorilnega PVC traku, rumene barve z oznako </t>
    </r>
    <r>
      <rPr>
        <b/>
        <sz val="10"/>
        <rFont val="Arial"/>
        <family val="2"/>
        <charset val="238"/>
      </rPr>
      <t>POZOR PLINOVOD</t>
    </r>
    <r>
      <rPr>
        <sz val="10"/>
        <rFont val="Arial"/>
        <family val="2"/>
        <charset val="238"/>
      </rPr>
      <t>.</t>
    </r>
  </si>
  <si>
    <r>
      <t>m</t>
    </r>
    <r>
      <rPr>
        <vertAlign val="superscript"/>
        <sz val="10"/>
        <rFont val="Arial"/>
        <family val="2"/>
        <charset val="238"/>
      </rPr>
      <t>1</t>
    </r>
  </si>
  <si>
    <t>CENA/ENOTO [EUR]</t>
  </si>
  <si>
    <t>CENA
[EUR]</t>
  </si>
  <si>
    <t>( EUR )</t>
  </si>
  <si>
    <t>EUR</t>
  </si>
  <si>
    <r>
      <t>m</t>
    </r>
    <r>
      <rPr>
        <vertAlign val="superscript"/>
        <sz val="10"/>
        <rFont val="Arial"/>
        <family val="2"/>
        <charset val="238"/>
      </rPr>
      <t>3</t>
    </r>
  </si>
  <si>
    <r>
      <t>m</t>
    </r>
    <r>
      <rPr>
        <vertAlign val="superscript"/>
        <sz val="10"/>
        <rFont val="Arial"/>
        <family val="2"/>
        <charset val="238"/>
      </rPr>
      <t>2</t>
    </r>
  </si>
  <si>
    <t>4.1 GRADBENA DELA</t>
  </si>
  <si>
    <t>A - GLAVNI PLINOVODI</t>
  </si>
  <si>
    <t>št.</t>
  </si>
  <si>
    <t>4.1.1</t>
  </si>
  <si>
    <t>4.1.3</t>
  </si>
  <si>
    <t>4.1.4</t>
  </si>
  <si>
    <t>4.1.5</t>
  </si>
  <si>
    <t>4.0</t>
  </si>
  <si>
    <t>4.1</t>
  </si>
  <si>
    <t xml:space="preserve"> PE100</t>
  </si>
  <si>
    <t>PE63x5.8</t>
  </si>
  <si>
    <t>plinovod PE63 - Z.C. PE110</t>
  </si>
  <si>
    <t>plinovod PE225 - Z.C. PE315</t>
  </si>
  <si>
    <t>Priprava gradbišča, zarisovanje trase, določitev globin izkopa in zakoličba trase, zavarovanje zakoličbe in izdelava zakoličbenega načrta.</t>
  </si>
  <si>
    <t>Vzdolžno varovanje - pesek</t>
  </si>
  <si>
    <r>
      <t>Vzdolžno varovanje energetskih vodov (optični in elektro kabli, vodovod, plin) kompletno z obešanjem, podpiranjem, varovanjem ter vzpostavitvijo v prvotno stanje (</t>
    </r>
    <r>
      <rPr>
        <b/>
        <sz val="10"/>
        <rFont val="Arial"/>
        <family val="2"/>
        <charset val="238"/>
      </rPr>
      <t>obsip s finim peskom</t>
    </r>
    <r>
      <rPr>
        <sz val="10"/>
        <rFont val="Arial"/>
        <family val="2"/>
        <charset val="238"/>
      </rPr>
      <t xml:space="preserve"> ter polaganje opozorilnega traku)</t>
    </r>
  </si>
  <si>
    <t>Prečno varovanje - pesek</t>
  </si>
  <si>
    <t xml:space="preserve">Prečno križanje in varovanje energetskih vodov (optični, telefonski in elektro kabli, vodovod,plin) kompletno z obešanjem, podpiranjem, varovanjem ter vzpostavitvijo v prvotno stanje (obsip s finim peskom ter polaganje opozorilnega traku) </t>
  </si>
  <si>
    <t>Prečno varovanje - beton</t>
  </si>
  <si>
    <t>Prečno križanje in varovanje energetskih vodov (optični, telefonski in elektro kabli) kompletno z obešanjem, podpiranjem, varovanjem ter vzpostavitvijo v prvotno stanje (obbetoniranje cevi z betonom ter polaganje opozorilnega traku)</t>
  </si>
  <si>
    <t xml:space="preserve">Površinski odkop humusa debeline do 30 cm, z odlaganjem na rob izkopa, premet do 10 m od gradbene jame z vsemi manipulacijami. Strojno razgrinjanje in fino ročno planiranje humusa, ponovna zatravitev v povprečni deb. 20 cm z odrivom ali s premetom materiala do 10 m. </t>
  </si>
  <si>
    <t>pločnik:</t>
  </si>
  <si>
    <t>Protiprašna zaščita</t>
  </si>
  <si>
    <t xml:space="preserve">Vzdrževanje vseh prekopanih javnih površin v času od rušitve asfalta do vzpostavitve v prvotno stanje, ki zajema polivanje - protiprašna zaščita, dosip udarnih jam, utrjevanje in planiranje, vključno z dobavo materiala in delom.
</t>
  </si>
  <si>
    <t>Rušenje obrobe iz granitnih kock vseh vrst, s čiščenjem, odlaganjem na deponijo ob gradbišču in ponovna vgradnja na betonsko podlago C 12/15 (0,05m3/m).</t>
  </si>
  <si>
    <t>Kombinirani izkop - odvoz na deponijo</t>
  </si>
  <si>
    <t>Kombinirani izkop - odmet ob rob jarka</t>
  </si>
  <si>
    <t>Dobava in vgradnja posteljice z dopeljanim peskom 0/4 mm za posteljico in obsip plinovoda, do višine 10 cm nad temenom cevi (po detajlu iz projekta), s planiranjem in utrjevanjem. Natančnost izdelave posteljice je +/- 1 cm.</t>
  </si>
  <si>
    <t>Zasip - tamponski material - 0/32 mm</t>
  </si>
  <si>
    <t>Zasip - tamponski material - 0/63 mm</t>
  </si>
  <si>
    <t>Dobava montažne armiranobetonske plošče iz C 12/15 za cestno kapo in postavitev na niveleto.</t>
  </si>
  <si>
    <t>Odstranitev ter odvoz obstoječih plinovodnih cevi na stalno deponijo</t>
  </si>
  <si>
    <t xml:space="preserve">Zakoličba obstoječih komunalnih naprav (križanja in približevanja) in nadzor upravljalca podzemnih instalacij (vodovod, kanalizacija, plin, vročevod, elektro, javna razsvetljava, TK voj, KTV), ki prečkajo ali kako drugače segajo v profil izkopa (glede na obsežnost objekta in po računu upravljalca). </t>
  </si>
  <si>
    <t>Nepredvidena dela</t>
  </si>
  <si>
    <t>Površinski odkop humusa - rob jarka</t>
  </si>
  <si>
    <t>Dobava in vgrajevanje dvoslojnega asfalta, odstranjevanje sloja tampona v debelini grobega in finega asfalta, fino planiranje in valjanje podlage, obrizg z emulzijo, obdelava stika med novim in starim asfaltom in (po potrebi) obnovitvitev horizontalne prometne signalizacije.</t>
  </si>
  <si>
    <t>asfaltbeton: vezana obrabno zaporna plast AC 8 surf B 70/100 A4, d = 3 cm</t>
  </si>
  <si>
    <t xml:space="preserve">S K U P A J - A : </t>
  </si>
  <si>
    <t xml:space="preserve">S K U P A J - B : </t>
  </si>
  <si>
    <t xml:space="preserve">S K U P A J - C : </t>
  </si>
  <si>
    <t xml:space="preserve">Kombinirani izkop jarka za cevovod v terenu III-V kategorije, globine do 2,0 m z direktnim nakladanjem na kamion. </t>
  </si>
  <si>
    <t xml:space="preserve">Kombinirani izkop jarka za cevovod v terenu III-V kategorije, globine do 2,0 m, z odmetom na rob jarka oz. na začasno deponijo na gradbišču. </t>
  </si>
  <si>
    <t>Odstranitev obstoječih plinovodnih cevi iz gradbene jame do kamiona ter odvoz na stalno deponijo, vključno s pristojbino.</t>
  </si>
  <si>
    <t>Skupaj :</t>
  </si>
  <si>
    <t>OZN.</t>
  </si>
  <si>
    <t xml:space="preserve"> PE100 / PE32x3.0</t>
  </si>
  <si>
    <t>( kos )</t>
  </si>
  <si>
    <t>število priključkov</t>
  </si>
  <si>
    <t>material / dimenzija
priključkov</t>
  </si>
  <si>
    <t>tip priključkov</t>
  </si>
  <si>
    <t>dolžina
priključka</t>
  </si>
  <si>
    <t>dimenzija
priključka</t>
  </si>
  <si>
    <t>material priključka</t>
  </si>
  <si>
    <t>šifra priključka, ulica</t>
  </si>
  <si>
    <t>dolžina
plinovoda</t>
  </si>
  <si>
    <t>šifra plinovoda, ulica</t>
  </si>
  <si>
    <t>V</t>
  </si>
  <si>
    <t>IV</t>
  </si>
  <si>
    <t>III</t>
  </si>
  <si>
    <t>II</t>
  </si>
  <si>
    <t>I</t>
  </si>
  <si>
    <t>vrednost
( EUR )</t>
  </si>
  <si>
    <t>B - PLINSKI PRIKLJUČKI - TIP III</t>
  </si>
  <si>
    <t>SKUPAJ  A + B + C</t>
  </si>
  <si>
    <t xml:space="preserve">Zasip z obstoječim materialom do višine potrebne za končno ureditev terena, s komprimiranjem v slojih deb. 20 - 30 cm do predpisane zbitosti in planiranje površine s točnostjo +- 1.0 cm </t>
  </si>
  <si>
    <t xml:space="preserve">Dobava in vgradnja tamponskega drobljenca, zrnatosti od 0 do 32 mm za nosilni sloj, s komprimiranjem po slojih v deb. 20 - 30 cm do predpisane zbitosti in planiranje površine s točnostjo +- 1.0 cm. Vgradnja 0,40 cm pod zgornjim ustrojem ceste. </t>
  </si>
  <si>
    <t xml:space="preserve">Dobava in vgradnja gramoza za tamponsko plast, zrnatosti od 0 do 63 mm, s komprimiranjem po slojih v deb. 20 - 30 cm do predpisane zbitosti in planiranje površine s točnostjo +- 1.0 cm. </t>
  </si>
  <si>
    <t>N-14020, Strossmayerjeva ulica</t>
  </si>
  <si>
    <t>P-565, Strossmayerjeva ulica 1</t>
  </si>
  <si>
    <t>P-2369, Strossmayerjeva ulica 4</t>
  </si>
  <si>
    <t>STROSSMAYERJEVA ULICA</t>
  </si>
  <si>
    <t>JE DN 100</t>
  </si>
  <si>
    <t>PLINSKI PRIKLJUČEK, P-565, PE63x5.8</t>
  </si>
  <si>
    <t>STROSSMAYERJEVA ULICA 1</t>
  </si>
  <si>
    <t>JE DN 65</t>
  </si>
  <si>
    <t>STROSSMAYERJEVA ULICA 4</t>
  </si>
  <si>
    <t>PLINSKI PRIKLJUČEK, P-2369, PE63x5.8</t>
  </si>
  <si>
    <t>JE DN 50</t>
  </si>
  <si>
    <t>4.1.2</t>
  </si>
  <si>
    <t>PLINOVOD N-14020, PE 63x5,8</t>
  </si>
  <si>
    <t>N-14000, Strossmayerjeva ulica</t>
  </si>
  <si>
    <t>PE63x5,8</t>
  </si>
  <si>
    <t>PLINOVOD N-14000, PE 225x13,4</t>
  </si>
  <si>
    <t>PE225x13,4</t>
  </si>
  <si>
    <t>JE DN 200</t>
  </si>
  <si>
    <t>4.1.7</t>
  </si>
  <si>
    <t>PLINOVOD N-14120, PE 63x5,8</t>
  </si>
  <si>
    <t>ULICA STARE PRAVDE</t>
  </si>
  <si>
    <t>N-14120, Ulica stare pravde</t>
  </si>
  <si>
    <t>SKUPAJ  A + B</t>
  </si>
  <si>
    <t>A - GLAVNI VROČEVODI</t>
  </si>
  <si>
    <t>B - VROČEVODNI PRIKLJUČKI</t>
  </si>
  <si>
    <t>5.1 GRADBENA DELA</t>
  </si>
  <si>
    <t>trasa in lokacija</t>
  </si>
  <si>
    <t>oznaka vročevoda</t>
  </si>
  <si>
    <t>dolžina
vročevoda</t>
  </si>
  <si>
    <t>5.1.1</t>
  </si>
  <si>
    <t>Strossmayerjeva ulica - T1103 - DN150</t>
  </si>
  <si>
    <t>T1103, DN150/280</t>
  </si>
  <si>
    <t>5.1.2</t>
  </si>
  <si>
    <t>Strossmayerjeva ulica - T1112 - DN150 - kontrola</t>
  </si>
  <si>
    <t>T1112, DN50/1400</t>
  </si>
  <si>
    <t>5.1.3</t>
  </si>
  <si>
    <t>Strossmayerjeva ulica_Gimnazija Poljane</t>
  </si>
  <si>
    <t>P129, DN65/160</t>
  </si>
  <si>
    <t>5.1.4</t>
  </si>
  <si>
    <t>Strossmayerjeva ulica 3 - Vrtec</t>
  </si>
  <si>
    <t>P1495, DN50/140</t>
  </si>
  <si>
    <t>5.0</t>
  </si>
  <si>
    <t>5.1</t>
  </si>
  <si>
    <t>GLAVNI VROČEVOD</t>
  </si>
  <si>
    <t>OPOMBA:</t>
  </si>
  <si>
    <t>VSI STROŠKI, POVEZANI Z ZAVAROVANJEM GRADBIŠČA, MORAJO BITI ZAJETI V ENOTNIH CENAH.</t>
  </si>
  <si>
    <t>Kanalizacijske zveze</t>
  </si>
  <si>
    <t>Odstranitev obstoječih kanalizacijskih zvez premera 20 - 30 cm za odvodnjavanje meteorne ali odpadne vode z vsemi preddeli, ter naprava novih polnoobbetoniranih zvez.</t>
  </si>
  <si>
    <t>Varovanje gradbene jame proti porušitvi - opaženje</t>
  </si>
  <si>
    <t>Obojestranska zaščita brežin gradbene jame proti porušitvi brežin v terenu III.-IV. Kategorije z razpiranjem oz. ustreznim postokom varovanja. Izdelava, montaža in demontaža dvostranskega opaža iz gladkih plošč in desk.</t>
  </si>
  <si>
    <t>Varovanje gradbišča</t>
  </si>
  <si>
    <t>Varovanje gradbene jame po celotni dolžini izkopa z opozorilno PVC ograjo višine 2,0m.</t>
  </si>
  <si>
    <t>m</t>
  </si>
  <si>
    <t xml:space="preserve">Vzdolžno varovanje energetskih vodov (optični in elektro kabli, vodovod, plin) kompletno z obešanjem, podpiranjem, varovanjem ter vzpostavitvijo v prvotno stanje (obsip s finim peskom ter polaganje opozorilnega traku) </t>
  </si>
  <si>
    <t>Ročno rušenje betona</t>
  </si>
  <si>
    <t>Ročno rušenje betonov nad obstoječimi kabelskimi instalacijami, z nakladanjem ruševin in odvozom na stalno deponijo, s stroškom deponijskega prostora.</t>
  </si>
  <si>
    <t>Vzdrževanje vseh prekopanih javnih površin v času od rušitve asfalta do vzpostavitve v prvotno stanje, ki zajema polivanje - protiprašna zaščita, dosip udarnih jam, utrjevanje in planiranje, vključno z dobavo materiala in delom.</t>
  </si>
  <si>
    <t xml:space="preserve">Kombinirani izkop jarka za cevovod v terenu III-V kategorije, globine do 2,0 m z direktnim nakladanjem na kamion.                                                                                                                                                                                                                                                    </t>
  </si>
  <si>
    <t>Ročni izkop - poglobitev jarka</t>
  </si>
  <si>
    <t>Ročni izkop jarka za cevovod v območju varjenja cevovoda, v terenu III kategorije, z odmetom na rob jarka (0,2 m3/varjeni spoj).</t>
  </si>
  <si>
    <t>Zasip - posteljica</t>
  </si>
  <si>
    <t>Izdelava posteljice in ročni obsip cevi z dopeljanim peskom zrnatosti od 0..4 mm (po detajlu iz projekta), ter ročno nabijanje v slojih do potrebne zbitosti.</t>
  </si>
  <si>
    <t xml:space="preserve">Zasip z obstoječim materialom do višine potrebne za končno ureditev terena, s komprimiranjem v slojih deb. 20 cm do predpisane zbitosti in planiranje površine s točnostjo +- 1.0 cm </t>
  </si>
  <si>
    <t xml:space="preserve">Dobava in vgradnja gramoza za tamponsko plast, zrnatosti od 0 do 63 mm, s komprimiranjem po slojih do predpisane zbitosti in planiranje površine s točnostjo +- 1.0 cm. </t>
  </si>
  <si>
    <t>Odvoz in dovoz materiala</t>
  </si>
  <si>
    <t>Odvoz in dovoz izkopanega materiala, z vsemi manipulacijami na oz. iz začasne deponije, vključno s pristojbino.</t>
  </si>
  <si>
    <t>Rušenje obstoječe kinete</t>
  </si>
  <si>
    <t>Odkrivanje krovnih plošč, rušenje sten in kjer je potrebno tudi dna obstoječe kinete. Kjer ostane dno, se dno očisti in pripravi za vgradnjo predizoliranega vročevoda po isti trasi.
Nakladanje in odvoz na stalno deponijo s plačilom pristojbine.</t>
  </si>
  <si>
    <t>kineta 83x42 cm</t>
  </si>
  <si>
    <t xml:space="preserve">Odstranitev pokrovov kinete </t>
  </si>
  <si>
    <r>
      <t xml:space="preserve">Odstranitev obstoječih krovnih plošč (upoštevati tudi dovaritev 4 kom dvižnih zank na ploščo, </t>
    </r>
    <r>
      <rPr>
        <sz val="10"/>
        <rFont val="Symbol"/>
        <family val="1"/>
        <charset val="2"/>
      </rPr>
      <t xml:space="preserve">f </t>
    </r>
    <r>
      <rPr>
        <sz val="10"/>
        <rFont val="Arial"/>
        <family val="2"/>
        <charset val="238"/>
      </rPr>
      <t>22 mm), odvozom na stalno deponijo, vključno s pristojbino.</t>
    </r>
  </si>
  <si>
    <t>Pokrovi so naslednjih dimenzij:</t>
  </si>
  <si>
    <t>105 x 50 cm</t>
  </si>
  <si>
    <t>Izdelava novih krovnih plošč</t>
  </si>
  <si>
    <t>Izdelava in polaganje novih krovnih plošč v ležišča (uporabiti je neskrčljivo malto napr. EX-45 K). Pred polaganjem hidroizolacije je treba vse neravnine izravnati s finocementno malto. Hidroizolacija: betonsko površino plošč je treba najprej premazati z Ibitolom, nato po vsej površini privariti 2 (dva) sloja, npr. Izotekt t= 4,0 mm - 2,5 m2/m. Izolirati  je treba tudi zunaji stik med steno in ploščo, vsaj 20 cm pod naležno površino. Sledi vgradnja dodatne zaščite hidroizolacije s točkovno folijo, napr.Tefond- Isostud, 2,5 m2/m ter vgradnja peščene zaščite  d= 5 cm s peskom zrnavosti 0-10 mm, 1,5 m2/m.</t>
  </si>
  <si>
    <t>Pokrovi so naslednjih dimenzij:
(točne dimenzije novih pokrovov je potrebno vzeti na licu mesta)</t>
  </si>
  <si>
    <t>105 x 100 x 19 cm</t>
  </si>
  <si>
    <t>Zapolnitev vrzeli med AB pokrovi kinet</t>
  </si>
  <si>
    <t>Izvedba enostranskega ( zgubljenega ) opaža - 1,3 m2. Betoniranje vrzeli z C35/45 - 0,33 m3 in 70 kg GA 240/360. Dobava in namestitev zaščitne plošče iz plinobetona , napr. Ytong dimenzije d=0,2m, š= 0,6m, l=3,75 m z oblikovanjem. Stike med ploščami in stenami kinete je potrebno na celotni trasi kinete izravnati s finocementno malto. Obračun po komadu.</t>
  </si>
  <si>
    <t>kom</t>
  </si>
  <si>
    <t>Izdelava čelne stene kinete</t>
  </si>
  <si>
    <t>Dobava in polaganje armatur za kineto. Betoniranje čelne stene kinete. Izdelava in odstranitev dvostranskega opaža stene kinete. Polaganje krovnih plošč za ravni del kinete. Zalitje vseh stikov in odkrušenih mest s plastificirano - akrilno malto. Izdelava hidroizolacije nad krovnimi površinami z eno plastjo Izotekta T4 na predhodni premaz Ibitola. Izdelava zaščitnega sloja nad izolacijo deb. 5 cm s peskom zrnatosti od 0 do 10 mm; 0,8m2/m.</t>
  </si>
  <si>
    <t>kineta 86x46 cm</t>
  </si>
  <si>
    <t>kpl</t>
  </si>
  <si>
    <t>Vreča s peskom</t>
  </si>
  <si>
    <t>Dobava in polaganje vreče s peskom, dimenzije 100 x 40 x 10 cm, na razdalji 3 m, kot pomoč pri montaži cevi.</t>
  </si>
  <si>
    <t>Prehod za pešce</t>
  </si>
  <si>
    <t xml:space="preserve">Izdelava, vzdrževanje med gradnjo in odstranitev začasnih lesenih prehodov za pešce v širini 1.25 m, z zaščitno ograjo na obeh straneh prehoda. </t>
  </si>
  <si>
    <t>Dobava in polaganje opozorilnega PVC traku.</t>
  </si>
  <si>
    <t>Zaščitna cev-optika</t>
  </si>
  <si>
    <r>
      <t>Dobava in polaganje PE mikrocevi za polaganje optičnih vlaken dim.</t>
    </r>
    <r>
      <rPr>
        <b/>
        <sz val="10"/>
        <rFont val="Arial"/>
        <family val="2"/>
        <charset val="238"/>
      </rPr>
      <t>16/12 mm</t>
    </r>
    <r>
      <rPr>
        <sz val="10"/>
        <rFont val="Arial"/>
        <family val="2"/>
        <charset val="238"/>
      </rPr>
      <t>, položena v zemljo zunaj vročevodne kinete (ob kineti), vključno s postavitvijo betonskega jaška fi60. V betonskem jašku se pusti 2 m zaščitne cevi, za izvedbo zaključka in navezavo naprej.</t>
    </r>
  </si>
  <si>
    <t>Opozorilni trak - optika</t>
  </si>
  <si>
    <t>Dobava in polaganje opozorilnega PVC traku, za položitev nad zaščitni cevjo optike.</t>
  </si>
  <si>
    <t>Zasip - posteljica - optika</t>
  </si>
  <si>
    <t>Izdelava posteljice in ročni obsip zaščitne cevi za optiko z dopeljanim peskom zrnatosti od 0..4 mm (po detajlu iz projekta), ter ročno nabijanje v slojih do potrebne zbitosti.</t>
  </si>
  <si>
    <t>Zapora ceste - signalizacija / vročevodi</t>
  </si>
  <si>
    <t>Nepredvidena  dela</t>
  </si>
  <si>
    <t>GLAVNI VROČEVOD T1112 DN50</t>
  </si>
  <si>
    <t>Strossmayerjeva ulica - kontrola predizoliranega vročevoda</t>
  </si>
  <si>
    <t>Drevo - varovanje</t>
  </si>
  <si>
    <t>Iskanje, varovanje korenin drevesa glede na določila arborističnih smernic in nadzora arbostista na terenu.</t>
  </si>
  <si>
    <t xml:space="preserve">Varovanje gradbišča - ograja </t>
  </si>
  <si>
    <t>Varovanje gradbene jame po celotni dolžini izkopa z opozorilno PVC ali panelno ograjo višine 2,0 m (cca. 12 m na odprtino). Na mestih prevezav in pri gradbenih jamah, ki so odprte preko noči.</t>
  </si>
  <si>
    <t>Asfalt na vozišču, parkirišču - rezanje in rušenje</t>
  </si>
  <si>
    <t>Asfalt - vgradnja vozišče 9 cm</t>
  </si>
  <si>
    <t>vozišče:</t>
  </si>
  <si>
    <r>
      <rPr>
        <b/>
        <sz val="10"/>
        <rFont val="Arial"/>
        <family val="2"/>
        <charset val="238"/>
      </rPr>
      <t>bitudrobir:</t>
    </r>
    <r>
      <rPr>
        <sz val="10"/>
        <rFont val="Arial"/>
        <family val="2"/>
        <charset val="238"/>
      </rPr>
      <t xml:space="preserve"> vezana nosilna zmes AC 22 base B 50/70 A3, d = 6 cm</t>
    </r>
  </si>
  <si>
    <t xml:space="preserve">Ročni izkop - poglobitev jarka </t>
  </si>
  <si>
    <t>Ročni izkop jarka za cevovod v območju varjenja cevovoda, v terenu III - IV kategorije, z odmetom na rob jarka (0,2 m3/varjeni spoj).</t>
  </si>
  <si>
    <t>Zasip - posteljica / vročevodi</t>
  </si>
  <si>
    <t xml:space="preserve">Zasip z obstoječim materialom do višine potrebne za končno ureditev terena, s komprimiranjem v slojih deb. 20 - 30 cm do predpisane zbitosti in planiranje površine s točnostjo +- 1,0 cm </t>
  </si>
  <si>
    <t>Dobava in polaganje vreče s peskom, dimenzije 80 x 40 x 10 cm, na razdalji 3 m, kot pomoč pri montaži cevi.</t>
  </si>
  <si>
    <t>VROČEVODNI PRIKLJUČEK P129, DN65/160</t>
  </si>
  <si>
    <t>Varovanje kamnite ograje</t>
  </si>
  <si>
    <t>Varovanje kamnite ograje pred porušenjem, z ustreznim postopkom varovanja (zaradi izkopa terena pod kamnito ograjo.</t>
  </si>
  <si>
    <t>Lesena klopca</t>
  </si>
  <si>
    <t>Odstranitev lesene klopce na betonskih nogicah, deponiranje ob trasi, zavarovanje pred poškodbo in ponovna postavitev.</t>
  </si>
  <si>
    <t>Kovinski stebriček</t>
  </si>
  <si>
    <t>Odstranitev kovinskega stebrička ali stojala, deponiranje ob trasi, zavarovanje pred poškodbo in ponovna postavitev (za dovoz delovnega stroja na vrt gimnazije).</t>
  </si>
  <si>
    <t>Površinski odkop humusa - odvoz na deponijo</t>
  </si>
  <si>
    <t xml:space="preserve">Površinski odkop humusa debeline do 30 cm, z vsemi manipulacijami, z odvozom na začasno deponijo, dovozom, razstiranjem, planiranjem, posejanjem travnatega semena in negovanjem do vzklitja. </t>
  </si>
  <si>
    <t>Betonski tlakovci - betonska podlaga - vgradnja novih</t>
  </si>
  <si>
    <t xml:space="preserve">Rušenje obstoječih betonskih tlakovcev vseh vrst z nakladanjem na kamion in z odvozom na stalno deponijo, vključno s pristojbino. Vgradnja novih tlakovcev na pripravljeno betonsko podlago. </t>
  </si>
  <si>
    <t>Betonski robniki - obstoječi</t>
  </si>
  <si>
    <t>Rušenje obrobe iz betonskih robnikov vseh vrst na betonski podlagi, s čiščenjem, odlaganjem na deponijo ob gradbišču in ponovna vgradnja obstoječih robnikov na betonsko podlago C 12/15 (0,05m3/m).</t>
  </si>
  <si>
    <t>Betonski robniki - novi</t>
  </si>
  <si>
    <t>Rušenje obrobe iz betonskih robnikov vseh vrst na betonski podlagi z nakladanjem na kamion in z odvozom na stalno gradbeno deponijo, vključno s pristojbino. Vgradnja novih betonskih robnikov na betonsko podlago C 12/15 (0,05 m3/m).</t>
  </si>
  <si>
    <t>Okrasno grmičevje in rože</t>
  </si>
  <si>
    <t>Odstranitev obstoječih rož in strojni posek grmičevja z ročno motorno žago z zlaganjem v gomile nakladanjem na prevozno sredstvo in odvozom na stalno deponijo, vključno s pristojbino. Ponovna zasaditev okrasnega grmičevja in rož.</t>
  </si>
  <si>
    <t>Obbetoniranje kap</t>
  </si>
  <si>
    <t>Postavitev vodovodnih ali plinskih kap na višino nivelete asfalta, z obbetoniranjem, vsemi pomožnimi deli in materialom</t>
  </si>
  <si>
    <t xml:space="preserve">Ročni izkop </t>
  </si>
  <si>
    <t>Ročni izkop jarka za cevovod v terenu III - IV. kategorije, z direktnim naklanjem na pomožno transportno sredtvo (samokolnica).</t>
  </si>
  <si>
    <t>Ročni transport obstoječega izkopanega materiala</t>
  </si>
  <si>
    <t>Horizontalni transport gradbenega materiala (max. dolžine cca. 50 m) od gradbene jame do začasne deponije oz. prevoznega sredstva.</t>
  </si>
  <si>
    <t>Strojno nakladanje na kamion</t>
  </si>
  <si>
    <t>Strojno nakladanje obstoječega izkopanega materiala iz začasne deponije na kamion.</t>
  </si>
  <si>
    <t>Ročni transport novega materiala</t>
  </si>
  <si>
    <t>Horizontalni transport gradbenega materiala (max. dolžine cca. 50 m) do gradbene jame od začasne deponije oz. prevoznega sredstva.</t>
  </si>
  <si>
    <t>kineta 65x40 cm</t>
  </si>
  <si>
    <t>85 x 50 cm</t>
  </si>
  <si>
    <t>Zazidava zidu - predizolirane cevi</t>
  </si>
  <si>
    <t>Zazidava armiranobetonskega, kamnitega ali opečnatega zunanjega zidu pri vstopu novega predizoliranega vročevoda v obstoječi objekt. Pri tem se vgradi zidno tesnilo.
Odvoz odpadnega materiala na stalno deponijo. 
Z vsemi manipulacijami in potrebnim materialom.</t>
  </si>
  <si>
    <t>VROČEVODNI PRIKLJUČEK P1495, DN50/140 (DN80/180)</t>
  </si>
  <si>
    <t>Steber javne razsvetljave, cestne signalizacije</t>
  </si>
  <si>
    <t>Demontaža oziroma zavarovanje vse prometne signalizacije in prometne opreme (steber javne razsvetljave, steber cestne signalizacije), deponiranje ob trasi z zavarovanjem oziroma odvozom v skladišče oz. začasno deponijo in ponovna vgradnja. Odklop in ponovna priključitev na omrežje napajanja izvedena s strani upravljalca cestne signalizacije.</t>
  </si>
  <si>
    <t>Odstranitev smetnakov</t>
  </si>
  <si>
    <t>Odstranitev smetnakov, deponiranje ob trasi, zavarovanje pred poškodbo in ponovna postavitev.</t>
  </si>
  <si>
    <t>Odstranitev betonskega korita</t>
  </si>
  <si>
    <t>Odstranitev bettonskega korita, deponiranje ob trasi, zavarovanje pred poškodbo in ponovna postavitev.</t>
  </si>
  <si>
    <t>Odstranitev kovinskega stebrička ali stojala, deponiranje ob trasi, zavarovanje pred poškodbo in ponovna postavitev.</t>
  </si>
  <si>
    <t>Betonska plošča</t>
  </si>
  <si>
    <t>Rušenje armirano betonske plošče debeline nad 10cm, z vsemi manipulacijami, z odvozom ruševin na stalno deponijo, vključno s pristojbino in ponovna izdelava tlaka z zalikanjem betonske površine s fino cementno malto C 12/15.</t>
  </si>
  <si>
    <t>Cestni požiralnik, peskolov</t>
  </si>
  <si>
    <t>Odstranitev in postavitev novega cestnega požiralnika premera 40 cm, z vsemi preddeli in manipulacijami, izvedbo požiralniške zveze iz betonske oz. PVC cevi obstoječega premera. Cevi so polnoobetonirane, rešetka oziroma pokrov se ohrani za kasnejšo vgradnjo.</t>
  </si>
  <si>
    <t>Živa meja</t>
  </si>
  <si>
    <t>Izkop žive meje višine do 2,0 m z nakladanjem na kamion in z odvozom na deponijo, vključno s pristojbino in ponovna zasaditev žive meje.</t>
  </si>
  <si>
    <t>Grmovje</t>
  </si>
  <si>
    <t xml:space="preserve">Strojno in ročno obsekovanje rastlinja debeline do 50 mm ob gradbeni jami z nakladanjem na kamion in odvozom na stalno deponijo, vključno s pristojbino. </t>
  </si>
  <si>
    <t xml:space="preserve">Odstranitev večjega štora </t>
  </si>
  <si>
    <t xml:space="preserve">Odstranitev večjega štora fi50 z odkopom korenin in ostalimi potrebnimi deli, vključno z nakladanjem na kamion in odvozom na stalno deponijo, vključno s pristojbino. </t>
  </si>
  <si>
    <t>Asfalt na pločniku, prečna pot - rezanje in rušenje</t>
  </si>
  <si>
    <t>Rezkanje asfaltbetona</t>
  </si>
  <si>
    <t xml:space="preserve">Rezkanje asfaltnega cestišča v debelini obstoječega asfalta s poravnanjem, zavaljanjem, zarezom in zagotovitev prevoznosti do končne ureditve ali rušenje debeline do 11 cm v potrebni širini,z zarezom, odvozom na stalno deponijo, vključno s pristojbino. </t>
  </si>
  <si>
    <t>do 4 cm (fini asfalt)</t>
  </si>
  <si>
    <t>Vertikalni stik - dilaplast</t>
  </si>
  <si>
    <t>Izdelava vertikalnih stikov med starim in novim asfaltom z dilaplastom 2-4 cm debela plast pri čemer je upoštevano 1kg Dilaplasta za 12 m stika.</t>
  </si>
  <si>
    <t>kg</t>
  </si>
  <si>
    <t>Zatesnitev stika - TC trak</t>
  </si>
  <si>
    <t>Zatesnitev stika med starim in novim asfaltom z bitumenskim TC trakom 30x10 mm.</t>
  </si>
  <si>
    <t>Geotekstilna mreža</t>
  </si>
  <si>
    <t>Dobava in polaganje geotekstilne mreže na stiku med starim in novim asfaltom, širine 1,85m.</t>
  </si>
  <si>
    <t>Asfalt - vgradnja vozišče 7 cm</t>
  </si>
  <si>
    <t>Dobava in vgrajevanje enoslojnega asfalta, odstranjevanje sloja tampona v debelini asfalta, fino planiranje in valjanje podlage, obrizg z emulzijo, obdelava stika med novim in starim asfaltom in (po potrebi) obnovitvitev horizontalne prometne signalizacije.</t>
  </si>
  <si>
    <t>AC16 surf B70/100 A4 , deb. 7 cm</t>
  </si>
  <si>
    <t>Asfalt - vgradnja pločnik (prečna pot) širine do 2,0 m - 5 cm</t>
  </si>
  <si>
    <t>asfaltbeton: vezana obrabno zaporna plast AC 8 surf B 70/100 A5, d = 5 cm</t>
  </si>
  <si>
    <t>Granitni robniki</t>
  </si>
  <si>
    <t>Rušenje obrobe iz granitnih robnikov vseh vrst, s čiščenjem, odlaganjem na deponijo ob gradbišču in ponovna vgradnja na betonsko podlago C 12/15 (0,05m3/m).</t>
  </si>
  <si>
    <t>kineta 64x42 cm</t>
  </si>
  <si>
    <t>84 x 50 cm</t>
  </si>
  <si>
    <t>84 x 100 x 19 cm</t>
  </si>
  <si>
    <t>Prehod za pešce in osebna vozila</t>
  </si>
  <si>
    <t xml:space="preserve">zdelava, vzdrževanje med gradnjo in odstranitev začasnih lesenih prehodov širine 3.0 za pešce in motorna osebna vozila do nosilnosti 2000 kg, z zaščitno ograjo na obeh straneh prehoda in signalizacijo v skladu z veljavnimi predpisi. Izvajalec mora predložiti ustrezni statični izračun prehoda. </t>
  </si>
  <si>
    <t>j</t>
  </si>
  <si>
    <t xml:space="preserve">SKUPAJ: </t>
  </si>
  <si>
    <t>C - PLINSKI PRIKLJUČKI - STROSSMAYERJEVA 6,8,10,12,14,16,20, Streliška 9</t>
  </si>
  <si>
    <t>PRIKLJUČEK</t>
  </si>
  <si>
    <t>C - PLINSKI PRIKLJUČKI STROSSMAYERJEVA 6,8,10,12,14,16,20, Streliška 9</t>
  </si>
  <si>
    <t>POVPREČNA CENA PLINSKEGA PRIKLJUČKA</t>
  </si>
  <si>
    <t>PLINSKI PRIKLJUČKI STROSSMAYERJEVA 6,8,10,12,14,16,20, Streliška 9</t>
  </si>
  <si>
    <t>Glavni vročevod - Poljanska cesta</t>
  </si>
  <si>
    <t>T1102 DN200/355</t>
  </si>
  <si>
    <t>Vročevodni priključek - Poljanska cesta 22A</t>
  </si>
  <si>
    <t>P1626 DN65/160</t>
  </si>
  <si>
    <t>Vročevodni priključek - Ambrožev trg 7</t>
  </si>
  <si>
    <t>P716  DN65/160</t>
  </si>
  <si>
    <t>GLAVNI VROČEVOD T1102 DN200</t>
  </si>
  <si>
    <t>Poljanska cesta - dopolnitev - do jaška JA500</t>
  </si>
  <si>
    <t>Asfalt - vgradnja pločnik širine nad 2,0 m - 8 cm</t>
  </si>
  <si>
    <r>
      <rPr>
        <b/>
        <sz val="10"/>
        <rFont val="Arial"/>
        <family val="2"/>
        <charset val="238"/>
      </rPr>
      <t>bitudrobir:</t>
    </r>
    <r>
      <rPr>
        <sz val="10"/>
        <rFont val="Arial"/>
        <family val="2"/>
        <charset val="238"/>
      </rPr>
      <t xml:space="preserve"> vezana nosilna zmes AC 22 base B 70/100 A4, d = 5 cm</t>
    </r>
  </si>
  <si>
    <t>Obbetoniranje pokrovov</t>
  </si>
  <si>
    <t>Postavitev pokrovov 60/60 cm ali fi 60 na novo višino nivelete asfalta, z obbetoniranjem, vsemi pomožnimi deli in materialom</t>
  </si>
  <si>
    <t>kineta 97x56 cm</t>
  </si>
  <si>
    <t>Jašek za optični kabel</t>
  </si>
  <si>
    <t>Izdelava AB jaška, globine do 1,0 m iz betonske cevi fi 60, vključno z povoznim litoželeznim pokrovom fi 60 cm, z nosilnostjo 40 t, vključno z vsemi potrebnimi manipulacijami in izkopom.</t>
  </si>
  <si>
    <t>Zazidava zidu - predizolirane cevi - vstop v jašek JA500</t>
  </si>
  <si>
    <t>VROČEVODNI PRIKLJUČEK - P1626 DN65</t>
  </si>
  <si>
    <t>Poljanska cesta - 22A</t>
  </si>
  <si>
    <t>Vzdolžno varovanje - beton</t>
  </si>
  <si>
    <r>
      <t>Vzdolžno varovanje energetskih vodov (optični in elektro kabli, vodovod, plin) kompletno z obešanjem, podpiranjem, varovanjem ter vzpostavitvijo v prvotno stanje (</t>
    </r>
    <r>
      <rPr>
        <b/>
        <sz val="10"/>
        <rFont val="Arial"/>
        <family val="2"/>
        <charset val="238"/>
      </rPr>
      <t>obbetoniranje cevi z betonom</t>
    </r>
    <r>
      <rPr>
        <sz val="10"/>
        <rFont val="Arial"/>
        <family val="2"/>
        <charset val="238"/>
      </rPr>
      <t xml:space="preserve"> ter polaganje opozorilnega traku)</t>
    </r>
  </si>
  <si>
    <t>kineta 60x40 cm</t>
  </si>
  <si>
    <t>PRIKLJUČNI VROČEVOD P716, DN65</t>
  </si>
  <si>
    <t>Ambrožev trg 7</t>
  </si>
  <si>
    <t>Obbetoniranje pokrovov - JA500</t>
  </si>
  <si>
    <t>kineta 110x35 cm</t>
  </si>
  <si>
    <t>POLJANSKA CESTA - obnova</t>
  </si>
  <si>
    <t>I. PLINOVODNO OMREŽJE NA OBMOČJU STROSSMAYERJEVE ULICE</t>
  </si>
  <si>
    <t>II. VROČEVODNO OMREŽJE NA OBMOČJU STROSSMAYERJEVE ULICE</t>
  </si>
  <si>
    <t>III. VROČEVODNO OMREŽJE - podaljšanje do jaška JA500</t>
  </si>
  <si>
    <t>I. PLINOVOD STROSSMAYERJEVA</t>
  </si>
  <si>
    <t>II. VROČEVOD STROSSMAYERJEVA</t>
  </si>
  <si>
    <t>JAŠEK JA500 - Poljanska cesta</t>
  </si>
  <si>
    <t>JA500</t>
  </si>
  <si>
    <t>Varovanje gradbene jame po celotni dolžini izkopa z opozorilno PVC ali panelno ograjo višine 2,0 m.</t>
  </si>
  <si>
    <t xml:space="preserve">Rezkanje asfaltnega cestišča v debelini obstoječega asfalta s poravnanjem, zavaljanjem, zarezom in zagotovitev prevoznosti do končne ureditve ali rušenje debeline do 11 cm v potrebni širini, z zarezom, odvozom na stalno deponijo, vključno s pristojbino. </t>
  </si>
  <si>
    <t>Obnova jaška št. 500</t>
  </si>
  <si>
    <t>Rušenje krovne plošče, odstranitev pokrova in okvirja pokrova, odstranitev (odrez) obstoječih dotrajanih penjalk, odstranitev obstoječe talne rešetke nad ponikovalnico.
Gradbena sanacija sten AB jaška:
- odstranjevanje poškodovanega betona
- čiščenje in sanacija armature
- premaz z emulzijo
- omet sten z dvokomponentno sanacijsko malto.
Gradbena sanacija talne plošče AB jaška:
- sanacija tlaka z zaribanim betonom
- vgradnja nove talne rešetke
Dobava in vgradnja nove krovne plošče v dveh delih in vhodnega nastavka jaška.
Vgradnja novega povoznega litoželeznega pokrova fi 80 z nosilnostjo 40 t.
Vgradnja izvlečne lestve iz nerjavečega jekla za vstop v jašek. 
Pritrditev na steno jaška.
Prečke iz perforirane pločevine proti zdrsu.
Vključno z montažnim materialom. 
Izdelava hidroizolacije nad krovno površino jaška z eno plastjo Izotekta T4 na predhodni premaz Ibitola (Zavihek na rob plošče in vhodnega nastavka 15 cm.). Izdelava zaščitnega sloja nad izolacijo deb. 5 cm s peskom zrnatosti od 0 do 10 mm; 0,8 m2/m.
Med gradnjo zaščita obstoječe strojne opreme v jašku.
Z vsemi manipulacijami, z odvozom porušenega v raztresenem stanju na stalno deponijo, vključno s pristojbino.</t>
  </si>
  <si>
    <t>OPOMBA: Dejanski obseg obnove se določi na terenu glede na stanje jaška v soglasju z nadzorom JPE.</t>
  </si>
  <si>
    <t>Zazidava zidu</t>
  </si>
  <si>
    <t xml:space="preserve">Zazidava armiranobetonskega zidu jaška na mestu kjer se odstani opuščena vodovodna cev DN300, ki vodi skozi jašek, z vsem potrebnim meterialom vključno hidroizolacija, transport na deponijo in plačilo pristojbine. </t>
  </si>
  <si>
    <t>Kineta  - odpiranje in zapiranje</t>
  </si>
  <si>
    <t>Odstranitev obstoječih krovnih plošč (upoštevati tudi dovaritev 4 kom dvižnih zank na ploščo, fi 22 mm), odvozom na začasno deponijo, vključno s pristojbino, čiščenje ter pregled sten in plošč na lokaciji.Polaganje saniranih plošč nazaj v ležišča (uporabiti je neskrčljivo malto napr. EX-45K). Pred polaganjem hidroizolacije je treba vse neravnine izravnati s finocementno malto. Hidroizolacija: betonsko površino plošč je treba najprej premazati z Ibitolom, nato po vsej površini privariti 2 ( dva ) sloja, napr. Izotekt t= 4,0 mm - 2,3 m2/m. Izolirati  je treba tudi zunaji stik med steno in ploščo, vsaj 20 cm pod naležno površino. Sledi vgradnja dodatne zaščite hidroizolacije s točkovno folijo, napr. Tefond - Isostud, 2,3 m2/m ter vgradnja peščene zaščite  d= 5 cm s peskom zrnavosti 0-10 mm, 1,5 m2/m.</t>
  </si>
  <si>
    <t>Stopnjo obdelave določiti z nadzorom JPE</t>
  </si>
  <si>
    <t>120x50 - deb. 19cm in vel. 97 x 56 cm</t>
  </si>
  <si>
    <t>130x50 - deb. 16cm in vel. 110 x 35 cm</t>
  </si>
  <si>
    <t>Odstranitev obstoječih krovnih plošč (upoštevati tudi dovaritev 4 kom dvižnih zank na ploščo, fi 22 mm), odvozom na stalno deponijo, vključno s pristojbino.</t>
  </si>
  <si>
    <t>Izdelava in polaganje novih krovnih plošč v ležišča (uporabiti je neskrčljivo malto napr. EX-45 K). Pred polaganjem hidroizolacije je treba vse neravnine izravnati s finocementno malto. Hidroizolacija : betonsko površino plošč je treba najprej premazati z Ibitolom, nato po vsej površini privariti 2 (dva) sloja, npr. Izotekt t= 4,0 mm - 2,5 m2/m. Izolirati  je treba tudi zunaji stik med steno in ploščo, vsaj 20 cm pod naležno površino. Sledi vgradnja dodatne zaščite hidroizolacije s točkovno folijo, napr.Tefond- Isostud, 2,5 m2/m ter vgradnja peščene zaščite  d= 5 cm s peskom zrnavosti 0-10 mm, 1,5 m2/m.</t>
  </si>
  <si>
    <t>Izvedba enostranskega ( zgubljenega ) opaža - 1,3 m2. Betoniranje vrzeli z C35/45 - 0,33 m3 in 70 kg GA 240/360. Dobava in namestitev zaščitne plošče iz plinobetona , napr. Ytong dimenzije d=0,2m, š= 0,6m, l=3,75 m z oblikovanjem. Stike med ploščami in stenami kinete je potrebno na celotni trasi kinete izravnati s finocementno malto.Obračun po kosu.</t>
  </si>
  <si>
    <t>Zapora ceste - signalizacija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</si>
</sst>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SIT&quot;_-;\-* #,##0.00\ &quot;SIT&quot;_-;_-* &quot;-&quot;??\ &quot;SIT&quot;_-;_-@_-"/>
    <numFmt numFmtId="165" formatCode=";;;"/>
    <numFmt numFmtId="166" formatCode="0.0"/>
  </numFmts>
  <fonts count="25" x14ac:knownFonts="1">
    <font>
      <sz val="10"/>
      <name val="Arial CE"/>
      <charset val="238"/>
    </font>
    <font>
      <sz val="10"/>
      <name val="Arial CE"/>
      <charset val="238"/>
    </font>
    <font>
      <sz val="10"/>
      <name val="Times New Roman"/>
      <family val="1"/>
      <charset val="238"/>
    </font>
    <font>
      <sz val="10"/>
      <name val="Arial"/>
      <family val="2"/>
      <charset val="238"/>
    </font>
    <font>
      <b/>
      <sz val="10"/>
      <name val="Arial"/>
      <family val="2"/>
      <charset val="238"/>
    </font>
    <font>
      <b/>
      <sz val="12"/>
      <name val="Arial"/>
      <family val="2"/>
      <charset val="238"/>
    </font>
    <font>
      <strike/>
      <sz val="10"/>
      <name val="Arial"/>
      <family val="2"/>
      <charset val="238"/>
    </font>
    <font>
      <vertAlign val="superscript"/>
      <sz val="10"/>
      <name val="Arial"/>
      <family val="2"/>
      <charset val="238"/>
    </font>
    <font>
      <b/>
      <sz val="14"/>
      <name val="Arial"/>
      <family val="2"/>
      <charset val="238"/>
    </font>
    <font>
      <sz val="10"/>
      <color theme="1"/>
      <name val="Arial"/>
      <family val="2"/>
      <charset val="238"/>
    </font>
    <font>
      <sz val="11"/>
      <name val="Arial"/>
      <family val="2"/>
      <charset val="238"/>
    </font>
    <font>
      <b/>
      <i/>
      <sz val="10"/>
      <name val="Arial"/>
      <family val="2"/>
      <charset val="238"/>
    </font>
    <font>
      <i/>
      <sz val="10"/>
      <color rgb="FF7F7F7F"/>
      <name val="Arial"/>
      <family val="2"/>
      <charset val="238"/>
    </font>
    <font>
      <sz val="10"/>
      <name val="Times New Roman CE"/>
      <charset val="238"/>
    </font>
    <font>
      <sz val="10"/>
      <color rgb="FFC00000"/>
      <name val="Arial"/>
      <family val="2"/>
      <charset val="238"/>
    </font>
    <font>
      <sz val="10"/>
      <color indexed="8"/>
      <name val="Arial"/>
      <family val="2"/>
      <charset val="238"/>
    </font>
    <font>
      <b/>
      <sz val="10"/>
      <color rgb="FFC00000"/>
      <name val="Arial"/>
      <family val="2"/>
      <charset val="238"/>
    </font>
    <font>
      <sz val="10"/>
      <name val="Symbol"/>
      <family val="1"/>
      <charset val="2"/>
    </font>
    <font>
      <sz val="10"/>
      <name val="Times New Roman CE"/>
      <family val="1"/>
      <charset val="238"/>
    </font>
    <font>
      <b/>
      <u/>
      <sz val="10"/>
      <name val="Arial"/>
      <family val="2"/>
      <charset val="238"/>
    </font>
    <font>
      <b/>
      <sz val="20"/>
      <color rgb="FFC00000"/>
      <name val="Arial"/>
      <family val="2"/>
      <charset val="238"/>
    </font>
    <font>
      <b/>
      <sz val="14"/>
      <color rgb="FFC00000"/>
      <name val="Arial"/>
      <family val="2"/>
      <charset val="238"/>
    </font>
    <font>
      <b/>
      <sz val="24"/>
      <name val="Arial"/>
      <family val="2"/>
      <charset val="238"/>
    </font>
    <font>
      <sz val="24"/>
      <name val="Arial CE"/>
      <charset val="238"/>
    </font>
    <font>
      <sz val="10"/>
      <color rgb="FFC00000"/>
      <name val="Arial CE"/>
      <charset val="238"/>
    </font>
  </fonts>
  <fills count="4">
    <fill>
      <patternFill patternType="none"/>
    </fill>
    <fill>
      <patternFill patternType="gray125"/>
    </fill>
    <fill>
      <patternFill patternType="solid">
        <fgColor indexed="47"/>
        <bgColor indexed="64"/>
      </patternFill>
    </fill>
    <fill>
      <patternFill patternType="solid">
        <fgColor theme="0" tint="-0.14996795556505021"/>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mediumDashDot">
        <color indexed="64"/>
      </bottom>
      <diagonal/>
    </border>
    <border>
      <left/>
      <right/>
      <top style="mediumDashDot">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thin">
        <color indexed="64"/>
      </bottom>
      <diagonal/>
    </border>
  </borders>
  <cellStyleXfs count="15">
    <xf numFmtId="0" fontId="0" fillId="0" borderId="0"/>
    <xf numFmtId="0" fontId="2" fillId="0" borderId="0"/>
    <xf numFmtId="164" fontId="1" fillId="0" borderId="0" applyFont="0" applyFill="0" applyBorder="0" applyAlignment="0" applyProtection="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NumberFormat="0" applyFill="0" applyBorder="0" applyAlignment="0" applyProtection="0"/>
    <xf numFmtId="0" fontId="13" fillId="0" borderId="0"/>
    <xf numFmtId="164" fontId="1" fillId="0" borderId="0" applyFont="0" applyFill="0" applyBorder="0" applyAlignment="0" applyProtection="0"/>
  </cellStyleXfs>
  <cellXfs count="301">
    <xf numFmtId="0" fontId="0" fillId="0" borderId="0" xfId="0"/>
    <xf numFmtId="0" fontId="3" fillId="0" borderId="0" xfId="0" applyFont="1" applyFill="1" applyProtection="1"/>
    <xf numFmtId="4" fontId="3" fillId="0" borderId="0" xfId="0" applyNumberFormat="1" applyFont="1" applyFill="1" applyAlignment="1" applyProtection="1">
      <alignment horizontal="right"/>
    </xf>
    <xf numFmtId="0" fontId="3" fillId="0" borderId="0" xfId="0" applyFont="1" applyFill="1" applyAlignment="1" applyProtection="1">
      <alignment horizontal="left" vertical="top" wrapText="1"/>
    </xf>
    <xf numFmtId="4" fontId="4"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vertical="center"/>
    </xf>
    <xf numFmtId="0" fontId="3" fillId="0" borderId="6" xfId="0" applyFont="1" applyFill="1" applyBorder="1" applyAlignment="1" applyProtection="1">
      <alignment horizontal="left" vertical="center"/>
    </xf>
    <xf numFmtId="4" fontId="3" fillId="0" borderId="6" xfId="2" applyNumberFormat="1" applyFont="1" applyFill="1" applyBorder="1" applyAlignment="1" applyProtection="1">
      <alignment horizontal="right" vertical="center"/>
    </xf>
    <xf numFmtId="4" fontId="4" fillId="0" borderId="6" xfId="2" applyNumberFormat="1" applyFont="1" applyFill="1" applyBorder="1" applyAlignment="1" applyProtection="1">
      <alignment horizontal="right"/>
    </xf>
    <xf numFmtId="49" fontId="3" fillId="0" borderId="6" xfId="0" applyNumberFormat="1" applyFont="1" applyFill="1" applyBorder="1" applyAlignment="1" applyProtection="1">
      <alignment horizontal="center" vertical="center"/>
    </xf>
    <xf numFmtId="0" fontId="4" fillId="0" borderId="0" xfId="0" applyFont="1" applyAlignment="1" applyProtection="1">
      <alignment horizontal="left"/>
    </xf>
    <xf numFmtId="0" fontId="3" fillId="0" borderId="0" xfId="0" applyFont="1" applyProtection="1"/>
    <xf numFmtId="0" fontId="4" fillId="3" borderId="6" xfId="13" applyFont="1" applyFill="1" applyBorder="1" applyAlignment="1" applyProtection="1">
      <alignment horizontal="center" vertical="center"/>
    </xf>
    <xf numFmtId="0" fontId="4" fillId="0" borderId="6" xfId="13" applyFont="1" applyBorder="1" applyAlignment="1" applyProtection="1">
      <alignment horizontal="center" vertical="center"/>
    </xf>
    <xf numFmtId="4" fontId="4" fillId="0" borderId="6" xfId="13" applyNumberFormat="1" applyFont="1" applyBorder="1" applyAlignment="1" applyProtection="1">
      <alignment horizontal="right" vertical="center"/>
    </xf>
    <xf numFmtId="0" fontId="4" fillId="0" borderId="6" xfId="13" applyFont="1" applyFill="1" applyBorder="1" applyAlignment="1" applyProtection="1">
      <alignment horizontal="center" vertical="center"/>
    </xf>
    <xf numFmtId="4" fontId="4" fillId="0" borderId="6" xfId="13" applyNumberFormat="1" applyFont="1" applyFill="1" applyBorder="1" applyAlignment="1" applyProtection="1">
      <alignment horizontal="right" vertical="center"/>
    </xf>
    <xf numFmtId="4" fontId="4" fillId="0" borderId="0" xfId="2" applyNumberFormat="1" applyFont="1" applyFill="1" applyBorder="1" applyAlignment="1" applyProtection="1">
      <alignment horizontal="right"/>
    </xf>
    <xf numFmtId="0" fontId="4" fillId="0" borderId="11" xfId="13" applyFont="1" applyBorder="1" applyAlignment="1" applyProtection="1">
      <alignment horizontal="center" vertical="center"/>
    </xf>
    <xf numFmtId="0" fontId="4" fillId="0" borderId="11" xfId="13" applyFont="1" applyBorder="1" applyAlignment="1" applyProtection="1">
      <alignment vertical="center" wrapText="1"/>
    </xf>
    <xf numFmtId="0" fontId="3" fillId="0" borderId="11" xfId="13" applyFont="1" applyBorder="1" applyAlignment="1" applyProtection="1">
      <alignment vertical="center" wrapText="1"/>
    </xf>
    <xf numFmtId="4" fontId="4" fillId="0" borderId="11" xfId="13" applyNumberFormat="1" applyFont="1" applyBorder="1" applyAlignment="1" applyProtection="1">
      <alignment horizontal="right" vertical="center"/>
    </xf>
    <xf numFmtId="0" fontId="4" fillId="0" borderId="12" xfId="0" applyFont="1" applyFill="1" applyBorder="1" applyAlignment="1" applyProtection="1"/>
    <xf numFmtId="0" fontId="3" fillId="0" borderId="0" xfId="0" applyFont="1" applyFill="1" applyAlignment="1" applyProtection="1">
      <alignment horizont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6"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Protection="1"/>
    <xf numFmtId="0" fontId="5" fillId="0" borderId="0" xfId="0" applyFont="1" applyFill="1" applyBorder="1" applyProtection="1"/>
    <xf numFmtId="0" fontId="8" fillId="0" borderId="0" xfId="0" applyFont="1" applyFill="1" applyAlignment="1" applyProtection="1">
      <alignment vertical="center"/>
    </xf>
    <xf numFmtId="49" fontId="4" fillId="0" borderId="0" xfId="0" applyNumberFormat="1" applyFont="1" applyAlignment="1" applyProtection="1">
      <alignment horizontal="right" vertical="top"/>
    </xf>
    <xf numFmtId="0" fontId="4" fillId="0" borderId="0" xfId="0" applyFont="1" applyAlignment="1" applyProtection="1">
      <alignment horizontal="right" vertical="top"/>
    </xf>
    <xf numFmtId="0" fontId="4" fillId="0" borderId="0" xfId="0" applyFont="1" applyAlignment="1" applyProtection="1">
      <alignment horizontal="centerContinuous" vertical="top"/>
    </xf>
    <xf numFmtId="4" fontId="6" fillId="0" borderId="0" xfId="0" applyNumberFormat="1" applyFont="1" applyAlignment="1" applyProtection="1">
      <alignment horizontal="right" vertical="top"/>
    </xf>
    <xf numFmtId="0" fontId="3" fillId="0" borderId="0" xfId="0" applyFont="1" applyAlignment="1" applyProtection="1">
      <alignment horizontal="right" vertical="top"/>
    </xf>
    <xf numFmtId="0" fontId="3" fillId="0" borderId="0" xfId="0" applyFont="1" applyAlignment="1" applyProtection="1">
      <alignment vertical="top"/>
    </xf>
    <xf numFmtId="0" fontId="3" fillId="0" borderId="2" xfId="0" applyFont="1" applyBorder="1" applyAlignment="1" applyProtection="1">
      <alignment horizontal="left"/>
    </xf>
    <xf numFmtId="0" fontId="3" fillId="0" borderId="2" xfId="0" applyFont="1" applyBorder="1" applyAlignment="1" applyProtection="1">
      <alignment horizontal="right" vertical="top"/>
    </xf>
    <xf numFmtId="0" fontId="3" fillId="0" borderId="2" xfId="0" applyFont="1" applyBorder="1" applyAlignment="1" applyProtection="1">
      <alignment vertical="top"/>
    </xf>
    <xf numFmtId="4" fontId="6" fillId="0" borderId="2" xfId="0" applyNumberFormat="1" applyFont="1" applyBorder="1" applyAlignment="1" applyProtection="1">
      <alignment horizontal="right" vertical="top"/>
    </xf>
    <xf numFmtId="0" fontId="3" fillId="0" borderId="0" xfId="0" applyFont="1" applyFill="1" applyAlignment="1" applyProtection="1">
      <alignment horizontal="right"/>
    </xf>
    <xf numFmtId="2" fontId="3" fillId="0" borderId="0" xfId="0" applyNumberFormat="1" applyFont="1" applyFill="1" applyAlignment="1" applyProtection="1">
      <alignment horizontal="right"/>
    </xf>
    <xf numFmtId="0" fontId="4" fillId="0" borderId="0" xfId="0" applyFont="1" applyFill="1" applyBorder="1" applyAlignment="1" applyProtection="1">
      <alignment horizontal="left" wrapText="1"/>
    </xf>
    <xf numFmtId="4" fontId="3" fillId="0" borderId="0" xfId="0" applyNumberFormat="1" applyFont="1" applyFill="1" applyBorder="1" applyAlignment="1" applyProtection="1">
      <alignment horizontal="right"/>
    </xf>
    <xf numFmtId="0" fontId="3" fillId="0" borderId="0" xfId="0" applyFont="1" applyFill="1" applyBorder="1" applyAlignment="1" applyProtection="1">
      <alignment horizontal="right"/>
    </xf>
    <xf numFmtId="0" fontId="3" fillId="0" borderId="0" xfId="0" applyFont="1" applyBorder="1" applyAlignment="1" applyProtection="1">
      <alignment horizontal="center"/>
    </xf>
    <xf numFmtId="4" fontId="3" fillId="0" borderId="0" xfId="0" applyNumberFormat="1" applyFont="1" applyBorder="1" applyAlignment="1" applyProtection="1">
      <alignment horizontal="right"/>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4" fillId="0" borderId="3" xfId="0" applyFont="1" applyFill="1" applyBorder="1" applyAlignment="1" applyProtection="1">
      <alignment horizontal="right" vertical="top"/>
    </xf>
    <xf numFmtId="0" fontId="3" fillId="0" borderId="3" xfId="0" applyFont="1" applyFill="1" applyBorder="1" applyAlignment="1" applyProtection="1">
      <alignment horizontal="right" vertical="top"/>
    </xf>
    <xf numFmtId="0" fontId="3" fillId="0" borderId="3" xfId="0" applyFont="1" applyFill="1" applyBorder="1" applyAlignment="1" applyProtection="1">
      <alignment horizontal="center" vertical="top"/>
    </xf>
    <xf numFmtId="4" fontId="4" fillId="0" borderId="3" xfId="0" applyNumberFormat="1" applyFont="1" applyFill="1" applyBorder="1" applyAlignment="1" applyProtection="1">
      <alignment horizontal="right" vertical="top"/>
    </xf>
    <xf numFmtId="0" fontId="3" fillId="0" borderId="0" xfId="0" applyFont="1" applyAlignment="1" applyProtection="1">
      <alignment horizontal="left"/>
    </xf>
    <xf numFmtId="4" fontId="3" fillId="0" borderId="16" xfId="0" applyNumberFormat="1" applyFont="1" applyFill="1" applyBorder="1" applyAlignment="1" applyProtection="1">
      <alignment horizontal="right"/>
      <protection locked="0"/>
    </xf>
    <xf numFmtId="4" fontId="3" fillId="0" borderId="16" xfId="0" applyNumberFormat="1" applyFont="1" applyBorder="1" applyAlignment="1" applyProtection="1">
      <alignment horizontal="right"/>
      <protection locked="0"/>
    </xf>
    <xf numFmtId="0" fontId="4" fillId="0" borderId="3" xfId="12" applyNumberFormat="1" applyFont="1" applyBorder="1" applyAlignment="1" applyProtection="1">
      <alignment horizontal="left"/>
    </xf>
    <xf numFmtId="2" fontId="3" fillId="0" borderId="3" xfId="12" applyNumberFormat="1" applyFont="1" applyFill="1" applyBorder="1" applyAlignment="1" applyProtection="1">
      <alignment horizontal="right" vertical="top"/>
    </xf>
    <xf numFmtId="0" fontId="3" fillId="0" borderId="3" xfId="12" applyNumberFormat="1" applyFont="1" applyBorder="1" applyAlignment="1" applyProtection="1">
      <alignment horizontal="left" vertical="top"/>
    </xf>
    <xf numFmtId="4" fontId="4" fillId="0" borderId="3" xfId="12" applyNumberFormat="1" applyFont="1" applyBorder="1" applyAlignment="1" applyProtection="1">
      <alignment horizontal="right" vertical="top"/>
    </xf>
    <xf numFmtId="0" fontId="3" fillId="0" borderId="2" xfId="0" applyFont="1" applyFill="1" applyBorder="1" applyAlignment="1" applyProtection="1">
      <alignment horizontal="right"/>
    </xf>
    <xf numFmtId="0" fontId="3" fillId="0" borderId="2" xfId="0" applyFont="1" applyFill="1" applyBorder="1" applyAlignment="1" applyProtection="1">
      <alignment horizontal="center"/>
    </xf>
    <xf numFmtId="4" fontId="3" fillId="0" borderId="2" xfId="0" applyNumberFormat="1" applyFont="1" applyFill="1" applyBorder="1" applyAlignment="1" applyProtection="1">
      <alignment horizontal="right"/>
    </xf>
    <xf numFmtId="2" fontId="3" fillId="0" borderId="0" xfId="0" applyNumberFormat="1" applyFont="1" applyFill="1" applyBorder="1" applyAlignment="1" applyProtection="1">
      <alignment horizontal="right"/>
    </xf>
    <xf numFmtId="2" fontId="3" fillId="0" borderId="1" xfId="0" applyNumberFormat="1" applyFont="1" applyFill="1" applyBorder="1" applyAlignment="1" applyProtection="1">
      <alignment horizontal="right"/>
    </xf>
    <xf numFmtId="0" fontId="3" fillId="0" borderId="1" xfId="0" applyFont="1" applyFill="1" applyBorder="1" applyAlignment="1" applyProtection="1">
      <alignment horizontal="center"/>
    </xf>
    <xf numFmtId="4" fontId="3" fillId="0" borderId="1" xfId="0" applyNumberFormat="1" applyFont="1" applyFill="1" applyBorder="1" applyAlignment="1" applyProtection="1">
      <alignment horizontal="right"/>
    </xf>
    <xf numFmtId="2" fontId="3" fillId="0" borderId="2" xfId="0" applyNumberFormat="1" applyFont="1" applyFill="1" applyBorder="1" applyAlignment="1" applyProtection="1">
      <alignment horizontal="right"/>
    </xf>
    <xf numFmtId="0" fontId="3" fillId="0" borderId="0" xfId="3" applyFont="1" applyBorder="1" applyAlignment="1" applyProtection="1">
      <alignment horizontal="center"/>
    </xf>
    <xf numFmtId="4" fontId="3" fillId="0" borderId="0" xfId="3" applyNumberFormat="1" applyFont="1" applyBorder="1" applyAlignment="1" applyProtection="1">
      <alignment horizontal="right"/>
    </xf>
    <xf numFmtId="0" fontId="3" fillId="0" borderId="0" xfId="3" applyFont="1" applyBorder="1" applyAlignment="1" applyProtection="1">
      <alignment horizontal="right"/>
    </xf>
    <xf numFmtId="0" fontId="3" fillId="0" borderId="0" xfId="5" applyFont="1" applyBorder="1" applyAlignment="1" applyProtection="1">
      <alignment horizontal="center"/>
    </xf>
    <xf numFmtId="4" fontId="6" fillId="0" borderId="0" xfId="0" applyNumberFormat="1" applyFont="1" applyFill="1" applyBorder="1" applyAlignment="1" applyProtection="1">
      <alignment horizontal="right"/>
    </xf>
    <xf numFmtId="0" fontId="6" fillId="0" borderId="0" xfId="0" applyFont="1" applyFill="1" applyBorder="1" applyAlignment="1" applyProtection="1">
      <alignment horizontal="right"/>
    </xf>
    <xf numFmtId="9" fontId="3" fillId="0" borderId="0" xfId="0" applyNumberFormat="1" applyFont="1" applyFill="1" applyBorder="1" applyAlignment="1" applyProtection="1">
      <alignment horizontal="center"/>
    </xf>
    <xf numFmtId="0" fontId="3" fillId="0" borderId="1" xfId="0" applyFont="1" applyFill="1" applyBorder="1" applyAlignment="1" applyProtection="1">
      <alignment horizontal="right"/>
    </xf>
    <xf numFmtId="4" fontId="3" fillId="0" borderId="0" xfId="0" applyNumberFormat="1" applyFont="1" applyFill="1" applyBorder="1" applyAlignment="1" applyProtection="1">
      <alignment horizontal="right"/>
      <protection locked="0"/>
    </xf>
    <xf numFmtId="0" fontId="4" fillId="0" borderId="0" xfId="0" applyFont="1" applyAlignment="1" applyProtection="1">
      <alignment horizontal="left" vertical="top"/>
    </xf>
    <xf numFmtId="0" fontId="3" fillId="0" borderId="2" xfId="0" applyFont="1" applyBorder="1" applyAlignment="1" applyProtection="1">
      <alignment horizontal="left" vertical="top"/>
    </xf>
    <xf numFmtId="0" fontId="3" fillId="0" borderId="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4" fillId="0" borderId="3" xfId="0" applyFont="1" applyFill="1" applyBorder="1" applyAlignment="1" applyProtection="1">
      <alignment horizontal="left" vertical="top"/>
    </xf>
    <xf numFmtId="0" fontId="3" fillId="0" borderId="0" xfId="0" applyFont="1" applyAlignment="1" applyProtection="1">
      <alignment horizontal="left" vertical="top"/>
    </xf>
    <xf numFmtId="4" fontId="3" fillId="0" borderId="1" xfId="0" applyNumberFormat="1" applyFont="1" applyFill="1" applyBorder="1" applyAlignment="1" applyProtection="1">
      <alignment horizontal="right"/>
      <protection locked="0"/>
    </xf>
    <xf numFmtId="0" fontId="3" fillId="0" borderId="2" xfId="0" applyFont="1" applyFill="1" applyBorder="1" applyAlignment="1" applyProtection="1">
      <alignment horizontal="left" vertical="top"/>
    </xf>
    <xf numFmtId="0" fontId="3" fillId="0" borderId="2" xfId="0" applyFont="1" applyFill="1" applyBorder="1" applyAlignment="1" applyProtection="1">
      <alignment vertical="top"/>
    </xf>
    <xf numFmtId="0" fontId="3" fillId="0" borderId="2" xfId="0" applyFont="1" applyBorder="1" applyAlignment="1" applyProtection="1">
      <alignment horizontal="center"/>
    </xf>
    <xf numFmtId="4" fontId="3" fillId="0" borderId="2" xfId="0" applyNumberFormat="1" applyFont="1" applyBorder="1" applyAlignment="1" applyProtection="1">
      <alignment horizontal="right"/>
    </xf>
    <xf numFmtId="0" fontId="3" fillId="0" borderId="1" xfId="0" applyFont="1" applyBorder="1" applyAlignment="1" applyProtection="1">
      <alignment horizontal="center"/>
    </xf>
    <xf numFmtId="4" fontId="3" fillId="0" borderId="1" xfId="0" applyNumberFormat="1" applyFont="1" applyBorder="1" applyAlignment="1" applyProtection="1">
      <alignment horizontal="right"/>
      <protection locked="0"/>
    </xf>
    <xf numFmtId="4" fontId="3" fillId="0" borderId="1" xfId="0" applyNumberFormat="1" applyFont="1" applyBorder="1" applyAlignment="1" applyProtection="1">
      <alignment horizontal="right"/>
    </xf>
    <xf numFmtId="0" fontId="4" fillId="0" borderId="0" xfId="3" applyFont="1" applyFill="1" applyBorder="1" applyAlignment="1" applyProtection="1">
      <alignment horizontal="left" vertical="top"/>
    </xf>
    <xf numFmtId="4" fontId="3" fillId="0" borderId="2" xfId="0" applyNumberFormat="1" applyFont="1" applyFill="1" applyBorder="1" applyAlignment="1" applyProtection="1">
      <alignment horizontal="right"/>
      <protection locked="0"/>
    </xf>
    <xf numFmtId="0" fontId="4" fillId="0" borderId="0" xfId="6" applyFont="1" applyFill="1" applyBorder="1" applyAlignment="1" applyProtection="1">
      <alignment horizontal="left" vertical="top"/>
    </xf>
    <xf numFmtId="0" fontId="3" fillId="0" borderId="0" xfId="6" applyFont="1" applyFill="1" applyBorder="1" applyAlignment="1" applyProtection="1">
      <alignment horizontal="left" vertical="top" wrapText="1"/>
    </xf>
    <xf numFmtId="0" fontId="3" fillId="0" borderId="1" xfId="6" applyFont="1" applyFill="1" applyBorder="1" applyAlignment="1" applyProtection="1">
      <alignment horizontal="left" vertical="top" wrapText="1"/>
    </xf>
    <xf numFmtId="0" fontId="3" fillId="0" borderId="2" xfId="6" applyFont="1" applyFill="1" applyBorder="1" applyAlignment="1" applyProtection="1">
      <alignment horizontal="left" vertical="top" wrapText="1"/>
    </xf>
    <xf numFmtId="0" fontId="4" fillId="0" borderId="0" xfId="7" applyFont="1" applyFill="1" applyBorder="1" applyAlignment="1" applyProtection="1">
      <alignment horizontal="left" vertical="top"/>
    </xf>
    <xf numFmtId="0" fontId="4" fillId="0" borderId="0" xfId="9" applyFont="1" applyFill="1" applyBorder="1" applyAlignment="1" applyProtection="1">
      <alignment horizontal="left" vertical="top"/>
    </xf>
    <xf numFmtId="0" fontId="3" fillId="0" borderId="0" xfId="0" applyFont="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3" fillId="0" borderId="2" xfId="0" applyFont="1" applyFill="1" applyBorder="1" applyAlignment="1" applyProtection="1">
      <alignment horizontal="center" vertical="top"/>
    </xf>
    <xf numFmtId="0" fontId="11" fillId="0" borderId="0"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6" fillId="0" borderId="1" xfId="0" applyFont="1" applyFill="1" applyBorder="1" applyAlignment="1" applyProtection="1">
      <alignment horizontal="right"/>
    </xf>
    <xf numFmtId="9" fontId="3" fillId="0" borderId="1" xfId="0" applyNumberFormat="1" applyFont="1" applyFill="1" applyBorder="1" applyAlignment="1" applyProtection="1">
      <alignment horizontal="center"/>
    </xf>
    <xf numFmtId="4" fontId="6" fillId="0" borderId="2" xfId="0" applyNumberFormat="1" applyFont="1" applyFill="1" applyBorder="1" applyAlignment="1" applyProtection="1">
      <alignment horizontal="right"/>
    </xf>
    <xf numFmtId="165" fontId="4" fillId="0" borderId="2" xfId="0" applyNumberFormat="1" applyFont="1" applyBorder="1" applyAlignment="1" applyProtection="1">
      <alignment horizontal="center" vertical="top"/>
    </xf>
    <xf numFmtId="0" fontId="4" fillId="0" borderId="0"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0" borderId="0" xfId="0" applyFont="1" applyFill="1" applyBorder="1" applyAlignment="1" applyProtection="1">
      <alignment horizontal="center" vertical="top"/>
    </xf>
    <xf numFmtId="0" fontId="4" fillId="0" borderId="2" xfId="0" applyFont="1" applyFill="1" applyBorder="1" applyAlignment="1" applyProtection="1">
      <alignment horizontal="center" vertical="top"/>
    </xf>
    <xf numFmtId="0" fontId="4" fillId="0" borderId="0" xfId="0" applyFont="1" applyBorder="1" applyAlignment="1" applyProtection="1">
      <alignment horizontal="center" vertical="top"/>
    </xf>
    <xf numFmtId="0" fontId="4" fillId="0" borderId="1" xfId="0" applyFont="1" applyBorder="1" applyAlignment="1" applyProtection="1">
      <alignment horizontal="center" vertical="top"/>
    </xf>
    <xf numFmtId="0" fontId="4" fillId="0" borderId="2" xfId="0" applyFont="1" applyBorder="1" applyAlignment="1" applyProtection="1">
      <alignment horizontal="center" vertical="top"/>
    </xf>
    <xf numFmtId="0" fontId="4" fillId="0" borderId="1" xfId="0" applyFont="1" applyFill="1" applyBorder="1" applyAlignment="1" applyProtection="1">
      <alignment horizontal="center" vertical="top"/>
    </xf>
    <xf numFmtId="0" fontId="3" fillId="0" borderId="1" xfId="0" applyFont="1" applyFill="1" applyBorder="1" applyAlignment="1" applyProtection="1">
      <alignment horizontal="left" wrapText="1"/>
    </xf>
    <xf numFmtId="0" fontId="4" fillId="0" borderId="3" xfId="12" applyNumberFormat="1" applyFont="1" applyBorder="1" applyAlignment="1" applyProtection="1">
      <alignment horizontal="center" vertical="top"/>
    </xf>
    <xf numFmtId="0" fontId="3" fillId="0" borderId="0" xfId="0" applyFont="1" applyBorder="1" applyAlignment="1" applyProtection="1">
      <alignment horizontal="center" vertical="top"/>
    </xf>
    <xf numFmtId="0" fontId="4" fillId="0" borderId="0" xfId="5" applyFont="1" applyBorder="1" applyAlignment="1" applyProtection="1">
      <alignment horizontal="center" wrapText="1"/>
    </xf>
    <xf numFmtId="0" fontId="4" fillId="0" borderId="0" xfId="5" applyFont="1" applyBorder="1" applyAlignment="1" applyProtection="1">
      <alignment horizontal="left" wrapText="1"/>
    </xf>
    <xf numFmtId="4" fontId="3" fillId="0" borderId="0" xfId="5" applyNumberFormat="1" applyFont="1" applyBorder="1" applyAlignment="1" applyProtection="1">
      <alignment horizontal="right"/>
    </xf>
    <xf numFmtId="0" fontId="4" fillId="0" borderId="0" xfId="5" applyFont="1" applyBorder="1" applyAlignment="1" applyProtection="1">
      <alignment horizontal="center"/>
    </xf>
    <xf numFmtId="0" fontId="3" fillId="0" borderId="0" xfId="5" applyFont="1" applyBorder="1" applyAlignment="1" applyProtection="1">
      <alignment horizontal="left"/>
    </xf>
    <xf numFmtId="0" fontId="3" fillId="0" borderId="0" xfId="5" applyFont="1" applyBorder="1" applyAlignment="1" applyProtection="1">
      <alignment horizontal="right" vertical="center"/>
    </xf>
    <xf numFmtId="4" fontId="6" fillId="0" borderId="0" xfId="5" applyNumberFormat="1" applyFont="1" applyBorder="1" applyAlignment="1" applyProtection="1">
      <alignment horizontal="center"/>
    </xf>
    <xf numFmtId="0" fontId="3" fillId="0" borderId="2" xfId="0" applyFont="1" applyBorder="1" applyAlignment="1" applyProtection="1">
      <alignment horizontal="center" vertical="top"/>
    </xf>
    <xf numFmtId="49" fontId="4" fillId="0" borderId="17" xfId="0" applyNumberFormat="1" applyFont="1" applyBorder="1" applyAlignment="1" applyProtection="1">
      <alignment horizontal="center" vertical="center" textRotation="90"/>
    </xf>
    <xf numFmtId="0" fontId="4" fillId="0" borderId="17" xfId="0" applyFont="1" applyBorder="1" applyAlignment="1" applyProtection="1">
      <alignment horizontal="center" vertical="top" wrapText="1"/>
    </xf>
    <xf numFmtId="0" fontId="4" fillId="0" borderId="17" xfId="0" applyFont="1" applyBorder="1" applyAlignment="1" applyProtection="1">
      <alignment horizontal="center" vertical="center" textRotation="90"/>
    </xf>
    <xf numFmtId="4" fontId="4" fillId="0" borderId="17" xfId="0" applyNumberFormat="1" applyFont="1" applyBorder="1" applyAlignment="1" applyProtection="1">
      <alignment horizontal="right" vertical="center" textRotation="90" wrapText="1"/>
    </xf>
    <xf numFmtId="0" fontId="4" fillId="0" borderId="17" xfId="0" applyFont="1" applyBorder="1" applyAlignment="1" applyProtection="1">
      <alignment horizontal="center" vertical="center" wrapText="1"/>
    </xf>
    <xf numFmtId="4" fontId="3" fillId="0" borderId="0" xfId="0" applyNumberFormat="1" applyFont="1" applyBorder="1" applyAlignment="1" applyProtection="1">
      <alignment horizontal="right"/>
      <protection locked="0"/>
    </xf>
    <xf numFmtId="0" fontId="4" fillId="0" borderId="0" xfId="0" applyFont="1" applyFill="1" applyAlignment="1" applyProtection="1">
      <alignment horizontal="center" vertical="top" wrapText="1"/>
    </xf>
    <xf numFmtId="0" fontId="4" fillId="0" borderId="0" xfId="7" applyFont="1" applyFill="1" applyAlignment="1" applyProtection="1">
      <alignment horizontal="left"/>
    </xf>
    <xf numFmtId="4" fontId="3" fillId="0" borderId="0" xfId="0" applyNumberFormat="1" applyFont="1" applyFill="1" applyAlignment="1" applyProtection="1">
      <alignment horizontal="center"/>
    </xf>
    <xf numFmtId="0" fontId="3" fillId="0" borderId="0" xfId="6" applyFont="1" applyFill="1" applyAlignment="1" applyProtection="1">
      <alignment horizontal="left" wrapText="1"/>
    </xf>
    <xf numFmtId="4" fontId="3" fillId="0" borderId="0" xfId="0" applyNumberFormat="1" applyFont="1" applyFill="1" applyAlignment="1" applyProtection="1">
      <alignment horizontal="center"/>
      <protection locked="0"/>
    </xf>
    <xf numFmtId="0" fontId="4" fillId="0" borderId="0" xfId="0" applyFont="1" applyFill="1" applyAlignment="1" applyProtection="1">
      <alignment horizontal="left" vertical="top" wrapText="1"/>
    </xf>
    <xf numFmtId="0" fontId="4" fillId="0" borderId="4" xfId="0" applyFont="1" applyFill="1" applyBorder="1" applyAlignment="1" applyProtection="1">
      <alignment horizontal="center" vertical="center" wrapText="1"/>
    </xf>
    <xf numFmtId="0" fontId="4" fillId="3" borderId="6" xfId="13" applyFont="1" applyFill="1" applyBorder="1" applyAlignment="1" applyProtection="1">
      <alignment horizontal="center" vertical="center" wrapText="1"/>
    </xf>
    <xf numFmtId="166" fontId="3" fillId="0" borderId="0" xfId="0" applyNumberFormat="1" applyFont="1" applyAlignment="1" applyProtection="1">
      <alignment vertical="top"/>
    </xf>
    <xf numFmtId="165" fontId="4" fillId="0" borderId="0" xfId="0" applyNumberFormat="1" applyFont="1" applyBorder="1" applyAlignment="1" applyProtection="1">
      <alignment horizontal="center" vertical="top"/>
    </xf>
    <xf numFmtId="0" fontId="4" fillId="0" borderId="0" xfId="0" applyFont="1" applyBorder="1" applyAlignment="1" applyProtection="1">
      <alignment horizontal="left" vertical="top"/>
    </xf>
    <xf numFmtId="0" fontId="3" fillId="0" borderId="0" xfId="0" applyFont="1" applyBorder="1" applyAlignment="1" applyProtection="1">
      <alignment horizontal="right" vertical="top"/>
    </xf>
    <xf numFmtId="0" fontId="3" fillId="0" borderId="0" xfId="0" applyFont="1" applyBorder="1" applyAlignment="1" applyProtection="1">
      <alignment vertical="top"/>
    </xf>
    <xf numFmtId="4" fontId="6" fillId="0" borderId="0" xfId="0" applyNumberFormat="1" applyFont="1" applyBorder="1" applyAlignment="1" applyProtection="1">
      <alignment horizontal="right" vertical="top"/>
    </xf>
    <xf numFmtId="165" fontId="4" fillId="0" borderId="1" xfId="0" applyNumberFormat="1" applyFont="1" applyBorder="1" applyAlignment="1" applyProtection="1">
      <alignment horizontal="center" vertical="top"/>
    </xf>
    <xf numFmtId="0" fontId="4" fillId="0" borderId="1" xfId="0" applyFont="1" applyBorder="1" applyAlignment="1" applyProtection="1">
      <alignment vertical="top" wrapText="1"/>
    </xf>
    <xf numFmtId="0" fontId="3" fillId="0" borderId="0" xfId="0" applyFont="1" applyBorder="1" applyAlignment="1" applyProtection="1">
      <alignment horizontal="left" vertical="top"/>
    </xf>
    <xf numFmtId="0" fontId="4" fillId="0" borderId="0" xfId="0" applyFont="1" applyFill="1" applyAlignment="1" applyProtection="1">
      <alignment horizontal="left" wrapText="1"/>
    </xf>
    <xf numFmtId="0" fontId="3" fillId="0" borderId="0" xfId="0" applyFont="1" applyFill="1" applyAlignment="1" applyProtection="1">
      <alignment horizontal="left" wrapText="1"/>
    </xf>
    <xf numFmtId="0" fontId="3" fillId="0" borderId="0" xfId="0" applyFont="1" applyAlignment="1" applyProtection="1">
      <alignment horizontal="center" vertical="top"/>
    </xf>
    <xf numFmtId="4" fontId="3" fillId="0" borderId="0" xfId="0" applyNumberFormat="1" applyFont="1" applyFill="1" applyAlignment="1" applyProtection="1">
      <alignment horizontal="right"/>
      <protection locked="0"/>
    </xf>
    <xf numFmtId="0" fontId="14" fillId="0" borderId="0" xfId="0" applyFont="1" applyAlignment="1" applyProtection="1">
      <alignment vertical="top"/>
    </xf>
    <xf numFmtId="0" fontId="3" fillId="0" borderId="0" xfId="0" applyFont="1" applyFill="1" applyBorder="1" applyAlignment="1" applyProtection="1">
      <alignment horizontal="left" wrapText="1"/>
    </xf>
    <xf numFmtId="0" fontId="15" fillId="0" borderId="0" xfId="0" applyFont="1" applyAlignment="1" applyProtection="1">
      <alignment horizontal="center"/>
    </xf>
    <xf numFmtId="0" fontId="4" fillId="0" borderId="0" xfId="6" applyFont="1" applyFill="1" applyAlignment="1" applyProtection="1">
      <alignment horizontal="left"/>
    </xf>
    <xf numFmtId="0" fontId="3" fillId="0" borderId="1" xfId="6" applyFont="1" applyFill="1" applyBorder="1" applyAlignment="1" applyProtection="1">
      <alignment horizontal="left" wrapText="1"/>
    </xf>
    <xf numFmtId="0" fontId="4" fillId="0" borderId="0" xfId="4" applyFont="1" applyFill="1" applyAlignment="1" applyProtection="1">
      <alignment horizontal="left"/>
    </xf>
    <xf numFmtId="0" fontId="4" fillId="0" borderId="0" xfId="5" applyFont="1" applyFill="1" applyAlignment="1" applyProtection="1">
      <alignment horizontal="justify" vertical="top" wrapText="1"/>
    </xf>
    <xf numFmtId="0" fontId="4" fillId="0" borderId="0" xfId="0" applyFont="1" applyAlignment="1" applyProtection="1">
      <alignment horizontal="center" vertical="top"/>
    </xf>
    <xf numFmtId="0" fontId="3" fillId="0" borderId="0" xfId="0" applyFont="1" applyAlignment="1" applyProtection="1">
      <alignment horizontal="center"/>
    </xf>
    <xf numFmtId="0" fontId="4" fillId="0" borderId="0" xfId="0" applyFont="1" applyFill="1" applyAlignment="1" applyProtection="1">
      <alignment horizontal="justify" vertical="top" wrapText="1"/>
    </xf>
    <xf numFmtId="0" fontId="3" fillId="0" borderId="0" xfId="0" applyFont="1" applyFill="1" applyAlignment="1" applyProtection="1">
      <alignment horizontal="justify"/>
    </xf>
    <xf numFmtId="0" fontId="3" fillId="0" borderId="0" xfId="0" applyFont="1" applyFill="1" applyAlignment="1" applyProtection="1">
      <alignment horizontal="justify" vertical="top" wrapText="1"/>
    </xf>
    <xf numFmtId="0" fontId="3" fillId="0" borderId="1" xfId="0" applyFont="1" applyFill="1" applyBorder="1" applyAlignment="1" applyProtection="1">
      <alignment horizontal="justify" vertical="top" wrapText="1"/>
    </xf>
    <xf numFmtId="0" fontId="3" fillId="0" borderId="1" xfId="0" applyFont="1" applyFill="1" applyBorder="1" applyProtection="1"/>
    <xf numFmtId="0" fontId="16" fillId="0" borderId="1" xfId="0" applyFont="1" applyBorder="1" applyAlignment="1" applyProtection="1">
      <alignment horizontal="center" vertical="top"/>
    </xf>
    <xf numFmtId="0" fontId="14" fillId="0" borderId="1" xfId="0" applyFont="1" applyFill="1" applyBorder="1" applyAlignment="1" applyProtection="1">
      <alignment horizontal="left" wrapText="1"/>
    </xf>
    <xf numFmtId="0" fontId="14" fillId="0" borderId="1" xfId="0" applyFont="1" applyFill="1" applyBorder="1" applyAlignment="1" applyProtection="1">
      <alignment horizontal="center"/>
    </xf>
    <xf numFmtId="4" fontId="14" fillId="0" borderId="1" xfId="0" applyNumberFormat="1" applyFont="1" applyFill="1" applyBorder="1" applyAlignment="1" applyProtection="1">
      <alignment horizontal="right"/>
      <protection locked="0"/>
    </xf>
    <xf numFmtId="4" fontId="14" fillId="0" borderId="1" xfId="0" applyNumberFormat="1" applyFont="1" applyFill="1" applyBorder="1" applyAlignment="1" applyProtection="1">
      <alignment horizontal="right"/>
    </xf>
    <xf numFmtId="166" fontId="14" fillId="0" borderId="0" xfId="0" applyNumberFormat="1" applyFont="1" applyAlignment="1" applyProtection="1">
      <alignment vertical="top"/>
    </xf>
    <xf numFmtId="0" fontId="3" fillId="0" borderId="0" xfId="0" applyFont="1" applyFill="1" applyAlignment="1" applyProtection="1">
      <alignment horizontal="left"/>
    </xf>
    <xf numFmtId="0" fontId="3" fillId="0" borderId="0" xfId="0" applyFont="1" applyFill="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left"/>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left"/>
    </xf>
    <xf numFmtId="0" fontId="4" fillId="0" borderId="1" xfId="0" applyFont="1" applyFill="1" applyBorder="1" applyAlignment="1" applyProtection="1">
      <alignment horizontal="justify" vertical="top" wrapText="1"/>
    </xf>
    <xf numFmtId="0" fontId="4" fillId="0" borderId="0" xfId="0" applyFont="1" applyFill="1" applyAlignment="1" applyProtection="1">
      <alignment vertical="top" wrapText="1"/>
    </xf>
    <xf numFmtId="0" fontId="3" fillId="0" borderId="0" xfId="0" applyFont="1" applyFill="1" applyAlignment="1" applyProtection="1">
      <alignment vertical="top" wrapText="1"/>
    </xf>
    <xf numFmtId="0" fontId="3" fillId="0" borderId="0" xfId="0" applyFont="1" applyFill="1" applyBorder="1" applyAlignment="1" applyProtection="1">
      <alignment horizontal="justify" vertical="top" wrapText="1"/>
    </xf>
    <xf numFmtId="0" fontId="18" fillId="0" borderId="0" xfId="0" applyFont="1" applyFill="1" applyAlignment="1" applyProtection="1">
      <alignment horizontal="center" vertical="top"/>
    </xf>
    <xf numFmtId="0" fontId="18" fillId="0" borderId="0" xfId="0" applyFont="1" applyFill="1" applyBorder="1" applyAlignment="1" applyProtection="1">
      <alignment horizontal="center" vertical="top"/>
    </xf>
    <xf numFmtId="0" fontId="4" fillId="0" borderId="0" xfId="0" applyFont="1" applyFill="1" applyBorder="1" applyAlignment="1" applyProtection="1">
      <alignment horizontal="justify" vertical="top" wrapText="1"/>
    </xf>
    <xf numFmtId="0" fontId="18" fillId="0" borderId="1" xfId="0" applyFont="1" applyFill="1" applyBorder="1" applyAlignment="1" applyProtection="1">
      <alignment horizontal="center" vertical="top"/>
    </xf>
    <xf numFmtId="0" fontId="4" fillId="0" borderId="0" xfId="0" applyFont="1" applyFill="1" applyAlignment="1" applyProtection="1">
      <alignment horizontal="justify" vertical="center" wrapText="1"/>
    </xf>
    <xf numFmtId="0" fontId="3" fillId="0" borderId="0" xfId="0" applyFont="1" applyFill="1" applyBorder="1" applyAlignment="1" applyProtection="1">
      <alignment horizontal="justify" vertical="center" wrapText="1"/>
    </xf>
    <xf numFmtId="0" fontId="3" fillId="0" borderId="1" xfId="0" applyFont="1" applyFill="1" applyBorder="1" applyAlignment="1" applyProtection="1">
      <alignment horizontal="justify" vertical="center" wrapText="1"/>
    </xf>
    <xf numFmtId="0" fontId="4" fillId="0" borderId="0" xfId="0" applyFont="1" applyFill="1" applyAlignment="1" applyProtection="1">
      <alignment horizontal="center" vertical="top"/>
    </xf>
    <xf numFmtId="0" fontId="3" fillId="0" borderId="0" xfId="0" applyFont="1" applyFill="1" applyAlignment="1" applyProtection="1">
      <alignment horizontal="justify" vertical="center" wrapText="1"/>
    </xf>
    <xf numFmtId="0" fontId="3" fillId="0" borderId="0" xfId="0" applyFont="1" applyFill="1" applyBorder="1" applyAlignment="1" applyProtection="1">
      <alignment horizontal="justify"/>
    </xf>
    <xf numFmtId="0" fontId="3" fillId="0" borderId="1" xfId="0" applyFont="1" applyFill="1" applyBorder="1" applyAlignment="1" applyProtection="1">
      <alignment horizontal="justify"/>
    </xf>
    <xf numFmtId="4" fontId="6" fillId="0" borderId="0" xfId="0" applyNumberFormat="1" applyFont="1" applyAlignment="1" applyProtection="1">
      <alignment horizontal="right" vertical="top"/>
      <protection locked="0"/>
    </xf>
    <xf numFmtId="0" fontId="6" fillId="0" borderId="0" xfId="0" applyFont="1" applyFill="1" applyBorder="1" applyAlignment="1" applyProtection="1">
      <alignment horizontal="center"/>
    </xf>
    <xf numFmtId="0" fontId="3" fillId="0" borderId="0" xfId="0" applyFont="1" applyFill="1" applyBorder="1" applyAlignment="1" applyProtection="1">
      <alignment horizontal="right"/>
      <protection locked="0"/>
    </xf>
    <xf numFmtId="0" fontId="6" fillId="0" borderId="1" xfId="0" applyFont="1" applyFill="1" applyBorder="1" applyAlignment="1" applyProtection="1">
      <alignment horizontal="center"/>
    </xf>
    <xf numFmtId="0" fontId="3" fillId="0" borderId="1" xfId="0" applyFont="1" applyFill="1" applyBorder="1" applyAlignment="1" applyProtection="1">
      <alignment horizontal="right"/>
      <protection locked="0"/>
    </xf>
    <xf numFmtId="4" fontId="6" fillId="0" borderId="0" xfId="0" applyNumberFormat="1" applyFont="1" applyFill="1" applyAlignment="1" applyProtection="1">
      <alignment horizontal="right"/>
    </xf>
    <xf numFmtId="0" fontId="6" fillId="0" borderId="0" xfId="0" applyFont="1" applyFill="1" applyAlignment="1" applyProtection="1">
      <alignment horizontal="center"/>
    </xf>
    <xf numFmtId="9" fontId="3" fillId="0" borderId="0" xfId="0" applyNumberFormat="1" applyFont="1" applyFill="1" applyAlignment="1" applyProtection="1">
      <alignment horizontal="center"/>
    </xf>
    <xf numFmtId="0" fontId="4" fillId="0" borderId="1" xfId="0" applyFont="1" applyFill="1" applyBorder="1" applyAlignment="1" applyProtection="1">
      <alignment horizontal="justify" vertical="top"/>
    </xf>
    <xf numFmtId="4" fontId="6" fillId="0" borderId="1" xfId="0" applyNumberFormat="1" applyFont="1" applyFill="1" applyBorder="1" applyAlignment="1" applyProtection="1">
      <alignment horizontal="right"/>
    </xf>
    <xf numFmtId="0" fontId="4" fillId="0" borderId="3" xfId="0" applyFont="1" applyFill="1" applyBorder="1" applyAlignment="1" applyProtection="1">
      <alignment vertical="top"/>
    </xf>
    <xf numFmtId="0" fontId="4" fillId="0" borderId="3" xfId="0" applyFont="1" applyFill="1" applyBorder="1" applyAlignment="1" applyProtection="1">
      <alignment horizontal="left"/>
    </xf>
    <xf numFmtId="2" fontId="3" fillId="0" borderId="0" xfId="0" applyNumberFormat="1" applyFont="1" applyFill="1" applyBorder="1" applyAlignment="1" applyProtection="1">
      <alignment horizontal="center"/>
    </xf>
    <xf numFmtId="2" fontId="3" fillId="0" borderId="1" xfId="0" applyNumberFormat="1" applyFont="1" applyFill="1" applyBorder="1" applyAlignment="1" applyProtection="1">
      <alignment horizontal="center"/>
    </xf>
    <xf numFmtId="2" fontId="3" fillId="0" borderId="2" xfId="0" applyNumberFormat="1" applyFont="1" applyFill="1" applyBorder="1" applyAlignment="1" applyProtection="1">
      <alignment horizontal="center"/>
    </xf>
    <xf numFmtId="0" fontId="4" fillId="0" borderId="0" xfId="10" applyFont="1" applyFill="1" applyBorder="1" applyAlignment="1" applyProtection="1">
      <alignment horizontal="left" vertical="top" wrapText="1"/>
    </xf>
    <xf numFmtId="0" fontId="3" fillId="0" borderId="0" xfId="10" applyFont="1" applyFill="1" applyBorder="1" applyAlignment="1" applyProtection="1">
      <alignment horizontal="left" vertical="top" wrapText="1"/>
    </xf>
    <xf numFmtId="0" fontId="3" fillId="0" borderId="1" xfId="10" applyFont="1" applyFill="1" applyBorder="1" applyAlignment="1" applyProtection="1">
      <alignment horizontal="left" vertical="top" wrapText="1"/>
    </xf>
    <xf numFmtId="0" fontId="16" fillId="0" borderId="0" xfId="0" applyFont="1" applyAlignment="1" applyProtection="1">
      <alignment horizontal="right" vertical="top"/>
    </xf>
    <xf numFmtId="0" fontId="3" fillId="0" borderId="2" xfId="0" applyFont="1" applyFill="1" applyBorder="1" applyAlignment="1" applyProtection="1">
      <alignment horizontal="right" vertical="top"/>
    </xf>
    <xf numFmtId="0" fontId="3" fillId="0" borderId="0" xfId="0" applyFont="1" applyFill="1" applyAlignment="1" applyProtection="1">
      <alignment vertical="top"/>
    </xf>
    <xf numFmtId="0" fontId="19" fillId="0" borderId="0" xfId="0" applyFont="1" applyFill="1" applyBorder="1" applyAlignment="1" applyProtection="1">
      <alignment horizontal="left" vertical="top" wrapText="1"/>
    </xf>
    <xf numFmtId="0" fontId="19" fillId="0" borderId="1" xfId="0" applyFont="1" applyFill="1" applyBorder="1" applyAlignment="1" applyProtection="1">
      <alignment horizontal="left" vertical="top" wrapText="1"/>
    </xf>
    <xf numFmtId="0" fontId="3" fillId="0" borderId="0" xfId="9" applyFont="1" applyFill="1" applyBorder="1" applyAlignment="1" applyProtection="1">
      <alignment horizontal="left" vertical="top" wrapText="1"/>
    </xf>
    <xf numFmtId="0" fontId="3" fillId="0" borderId="1" xfId="0" applyFont="1" applyFill="1" applyBorder="1" applyAlignment="1" applyProtection="1">
      <alignment horizontal="left" vertical="top"/>
    </xf>
    <xf numFmtId="0" fontId="4" fillId="0" borderId="0" xfId="5" applyFont="1" applyFill="1" applyBorder="1" applyAlignment="1" applyProtection="1">
      <alignment horizontal="left" vertical="top" wrapText="1"/>
    </xf>
    <xf numFmtId="0" fontId="3" fillId="0" borderId="0" xfId="5" applyFont="1" applyFill="1" applyBorder="1" applyAlignment="1" applyProtection="1">
      <alignment horizontal="left" vertical="top" wrapText="1"/>
    </xf>
    <xf numFmtId="0" fontId="3" fillId="0" borderId="1" xfId="5"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0" xfId="0" applyFont="1" applyAlignment="1" applyProtection="1">
      <alignment vertical="top"/>
      <protection locked="0"/>
    </xf>
    <xf numFmtId="0" fontId="8" fillId="0" borderId="18" xfId="0" applyFont="1" applyFill="1" applyBorder="1" applyAlignment="1" applyProtection="1">
      <alignment vertical="center" wrapText="1"/>
    </xf>
    <xf numFmtId="0" fontId="3" fillId="0" borderId="19" xfId="0" applyFont="1" applyFill="1" applyBorder="1" applyProtection="1"/>
    <xf numFmtId="0" fontId="3" fillId="0" borderId="20" xfId="0" applyFont="1" applyFill="1" applyBorder="1" applyAlignment="1" applyProtection="1">
      <alignment horizontal="center"/>
    </xf>
    <xf numFmtId="4" fontId="5" fillId="0" borderId="22" xfId="0" applyNumberFormat="1" applyFont="1" applyFill="1" applyBorder="1" applyAlignment="1" applyProtection="1">
      <alignment horizontal="center"/>
    </xf>
    <xf numFmtId="0" fontId="3" fillId="0" borderId="22" xfId="0" applyFont="1" applyFill="1" applyBorder="1" applyAlignment="1" applyProtection="1">
      <alignment horizontal="center"/>
    </xf>
    <xf numFmtId="4" fontId="5" fillId="0" borderId="24" xfId="0" applyNumberFormat="1" applyFont="1" applyFill="1" applyBorder="1" applyAlignment="1" applyProtection="1">
      <alignment horizontal="center"/>
    </xf>
    <xf numFmtId="0" fontId="3" fillId="0" borderId="21" xfId="0" applyFont="1" applyFill="1" applyBorder="1" applyProtection="1"/>
    <xf numFmtId="0" fontId="3" fillId="0" borderId="25" xfId="0" applyFont="1" applyFill="1" applyBorder="1" applyProtection="1"/>
    <xf numFmtId="0" fontId="3" fillId="0" borderId="26" xfId="0" applyFont="1" applyFill="1" applyBorder="1" applyProtection="1"/>
    <xf numFmtId="0" fontId="3" fillId="0" borderId="27" xfId="0" applyFont="1" applyFill="1" applyBorder="1" applyAlignment="1" applyProtection="1">
      <alignment horizontal="center"/>
    </xf>
    <xf numFmtId="0" fontId="0" fillId="0" borderId="19" xfId="0" applyBorder="1" applyAlignment="1" applyProtection="1"/>
    <xf numFmtId="4" fontId="4" fillId="0" borderId="17" xfId="0" applyNumberFormat="1" applyFont="1" applyBorder="1" applyAlignment="1" applyProtection="1">
      <alignment horizontal="right" vertical="center" textRotation="90" wrapText="1"/>
      <protection locked="0"/>
    </xf>
    <xf numFmtId="4" fontId="6" fillId="0" borderId="2" xfId="0" applyNumberFormat="1" applyFont="1" applyBorder="1" applyAlignment="1" applyProtection="1">
      <alignment horizontal="right" vertical="top"/>
      <protection locked="0"/>
    </xf>
    <xf numFmtId="4" fontId="3" fillId="0" borderId="0" xfId="3" applyNumberFormat="1" applyFont="1" applyBorder="1" applyAlignment="1" applyProtection="1">
      <alignment horizontal="right"/>
      <protection locked="0"/>
    </xf>
    <xf numFmtId="0" fontId="3" fillId="0" borderId="2" xfId="0" applyFont="1" applyFill="1" applyBorder="1" applyAlignment="1" applyProtection="1">
      <alignment vertical="top"/>
      <protection locked="0"/>
    </xf>
    <xf numFmtId="4" fontId="3" fillId="0" borderId="2" xfId="0" applyNumberFormat="1" applyFont="1" applyBorder="1" applyAlignment="1" applyProtection="1">
      <alignment horizontal="right"/>
      <protection locked="0"/>
    </xf>
    <xf numFmtId="4" fontId="6" fillId="0" borderId="0" xfId="0" applyNumberFormat="1" applyFont="1" applyFill="1" applyBorder="1" applyAlignment="1" applyProtection="1">
      <alignment horizontal="right"/>
      <protection locked="0"/>
    </xf>
    <xf numFmtId="4" fontId="6" fillId="0" borderId="2" xfId="0" applyNumberFormat="1" applyFont="1" applyFill="1" applyBorder="1" applyAlignment="1" applyProtection="1">
      <alignment horizontal="right"/>
      <protection locked="0"/>
    </xf>
    <xf numFmtId="4" fontId="4" fillId="0" borderId="3" xfId="0" applyNumberFormat="1" applyFont="1" applyFill="1" applyBorder="1" applyAlignment="1" applyProtection="1">
      <alignment horizontal="right" vertical="top"/>
      <protection locked="0"/>
    </xf>
    <xf numFmtId="4" fontId="4" fillId="0" borderId="3" xfId="12" applyNumberFormat="1" applyFont="1" applyBorder="1" applyAlignment="1" applyProtection="1">
      <alignment horizontal="right" vertical="top"/>
      <protection locked="0"/>
    </xf>
    <xf numFmtId="4" fontId="6" fillId="0" borderId="2" xfId="0" applyNumberFormat="1" applyFont="1" applyFill="1" applyBorder="1" applyAlignment="1" applyProtection="1">
      <alignment horizontal="right" vertical="top"/>
      <protection locked="0"/>
    </xf>
    <xf numFmtId="4" fontId="3" fillId="0" borderId="0" xfId="5" applyNumberFormat="1" applyFont="1" applyBorder="1" applyAlignment="1" applyProtection="1">
      <alignment horizontal="center"/>
      <protection locked="0"/>
    </xf>
    <xf numFmtId="4" fontId="6" fillId="0" borderId="0" xfId="0" applyNumberFormat="1" applyFont="1" applyBorder="1" applyAlignment="1" applyProtection="1">
      <alignment horizontal="right" vertical="top"/>
      <protection locked="0"/>
    </xf>
    <xf numFmtId="0" fontId="3" fillId="0" borderId="0" xfId="0" applyFont="1" applyFill="1" applyBorder="1" applyAlignment="1" applyProtection="1">
      <alignment horizontal="justify" vertical="top" wrapText="1"/>
      <protection locked="0"/>
    </xf>
    <xf numFmtId="0" fontId="0" fillId="0" borderId="0" xfId="0" applyBorder="1" applyAlignment="1" applyProtection="1"/>
    <xf numFmtId="0" fontId="8" fillId="0" borderId="0" xfId="0" applyFont="1" applyFill="1" applyAlignment="1" applyProtection="1">
      <alignment vertical="center" wrapText="1"/>
    </xf>
    <xf numFmtId="0" fontId="0" fillId="0" borderId="0" xfId="0" applyAlignment="1" applyProtection="1">
      <alignment wrapText="1"/>
    </xf>
    <xf numFmtId="0" fontId="4" fillId="0" borderId="4" xfId="0" applyFont="1" applyFill="1" applyBorder="1" applyAlignment="1" applyProtection="1">
      <alignment horizontal="center" vertical="center" wrapText="1"/>
    </xf>
    <xf numFmtId="0" fontId="4" fillId="3" borderId="6" xfId="13" applyFont="1" applyFill="1" applyBorder="1" applyAlignment="1" applyProtection="1">
      <alignment horizontal="center" vertical="center" wrapText="1"/>
    </xf>
    <xf numFmtId="4" fontId="3" fillId="0" borderId="0" xfId="5" applyNumberFormat="1" applyFont="1" applyBorder="1" applyAlignment="1" applyProtection="1">
      <alignment horizontal="right"/>
      <protection locked="0"/>
    </xf>
    <xf numFmtId="0" fontId="8" fillId="0" borderId="21" xfId="0" applyFont="1" applyFill="1" applyBorder="1" applyAlignment="1" applyProtection="1">
      <alignment vertical="center" wrapText="1"/>
    </xf>
    <xf numFmtId="0" fontId="4" fillId="0" borderId="0" xfId="11" applyFont="1" applyFill="1" applyBorder="1" applyAlignment="1" applyProtection="1">
      <alignment horizontal="left" vertical="top"/>
    </xf>
    <xf numFmtId="0" fontId="4" fillId="0" borderId="0" xfId="4" applyFont="1" applyFill="1" applyBorder="1" applyAlignment="1" applyProtection="1">
      <alignment horizontal="left" vertical="top"/>
    </xf>
    <xf numFmtId="0" fontId="20" fillId="0" borderId="0" xfId="0" applyFont="1" applyFill="1" applyAlignment="1" applyProtection="1">
      <alignment vertical="center"/>
    </xf>
    <xf numFmtId="0" fontId="21" fillId="0" borderId="0" xfId="0" applyFont="1" applyFill="1" applyAlignment="1" applyProtection="1">
      <alignment vertical="center"/>
    </xf>
    <xf numFmtId="49" fontId="4" fillId="0" borderId="28" xfId="0" applyNumberFormat="1" applyFont="1" applyBorder="1" applyAlignment="1" applyProtection="1">
      <alignment horizontal="center" vertical="center" textRotation="90"/>
    </xf>
    <xf numFmtId="0" fontId="4" fillId="0" borderId="28" xfId="0" applyFont="1" applyBorder="1" applyAlignment="1" applyProtection="1">
      <alignment horizontal="center" vertical="top" wrapText="1"/>
    </xf>
    <xf numFmtId="0" fontId="4" fillId="0" borderId="28" xfId="0" applyFont="1" applyBorder="1" applyAlignment="1" applyProtection="1">
      <alignment horizontal="center" vertical="center" textRotation="90"/>
    </xf>
    <xf numFmtId="4" fontId="4" fillId="0" borderId="28" xfId="0" applyNumberFormat="1" applyFont="1" applyBorder="1" applyAlignment="1" applyProtection="1">
      <alignment horizontal="right" vertical="center" textRotation="90" wrapText="1"/>
    </xf>
    <xf numFmtId="0" fontId="3" fillId="0" borderId="7"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4" fillId="3" borderId="6" xfId="13" applyFont="1" applyFill="1" applyBorder="1" applyAlignment="1" applyProtection="1">
      <alignment horizontal="center" vertical="center" wrapText="1"/>
    </xf>
    <xf numFmtId="0" fontId="4" fillId="0" borderId="6" xfId="13" applyFont="1" applyBorder="1" applyAlignment="1" applyProtection="1">
      <alignment vertical="center" wrapText="1"/>
    </xf>
    <xf numFmtId="0" fontId="3" fillId="0" borderId="6" xfId="13" applyFont="1" applyBorder="1" applyAlignment="1" applyProtection="1">
      <alignment vertical="center" wrapText="1"/>
    </xf>
    <xf numFmtId="0" fontId="3" fillId="0" borderId="6" xfId="13" applyFont="1" applyBorder="1" applyAlignment="1" applyProtection="1">
      <alignment vertical="center"/>
    </xf>
    <xf numFmtId="0" fontId="4" fillId="0" borderId="6" xfId="13" applyFont="1" applyBorder="1" applyAlignment="1" applyProtection="1">
      <alignment horizontal="left" vertical="center" wrapText="1"/>
    </xf>
    <xf numFmtId="0" fontId="4" fillId="0" borderId="6" xfId="0" applyFont="1" applyFill="1" applyBorder="1" applyAlignment="1" applyProtection="1">
      <alignment horizontal="right"/>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2" fillId="0" borderId="0" xfId="0" applyFont="1" applyFill="1" applyAlignment="1" applyProtection="1">
      <alignment vertical="center" wrapText="1"/>
    </xf>
    <xf numFmtId="0" fontId="23" fillId="0" borderId="0" xfId="0" applyFont="1" applyAlignment="1" applyProtection="1">
      <alignment wrapText="1"/>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4" fillId="0" borderId="0" xfId="0" applyFont="1" applyFill="1" applyAlignment="1" applyProtection="1">
      <alignment horizontal="left" vertical="top"/>
    </xf>
    <xf numFmtId="0" fontId="21" fillId="0" borderId="0" xfId="0" applyFont="1" applyFill="1" applyAlignment="1" applyProtection="1">
      <alignment vertical="center" wrapText="1"/>
    </xf>
    <xf numFmtId="0" fontId="24" fillId="0" borderId="0" xfId="0" applyFont="1" applyAlignment="1" applyProtection="1">
      <alignment wrapText="1"/>
    </xf>
    <xf numFmtId="0" fontId="8" fillId="0" borderId="2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3" xfId="0" applyFont="1" applyFill="1" applyBorder="1" applyAlignment="1" applyProtection="1">
      <alignment vertical="center" wrapText="1"/>
    </xf>
    <xf numFmtId="0" fontId="0" fillId="0" borderId="1" xfId="0" applyBorder="1" applyAlignment="1"/>
    <xf numFmtId="0" fontId="0" fillId="0" borderId="0" xfId="0" applyBorder="1" applyAlignment="1"/>
    <xf numFmtId="0" fontId="4" fillId="0" borderId="0" xfId="0" applyFont="1" applyBorder="1" applyAlignment="1" applyProtection="1">
      <alignment vertical="top" wrapText="1"/>
    </xf>
  </cellXfs>
  <cellStyles count="15">
    <cellStyle name="Navadno" xfId="0" builtinId="0"/>
    <cellStyle name="Navadno 15" xfId="3"/>
    <cellStyle name="Navadno 16" xfId="4"/>
    <cellStyle name="Navadno 2 50" xfId="5"/>
    <cellStyle name="Navadno 49" xfId="6"/>
    <cellStyle name="Navadno 50" xfId="7"/>
    <cellStyle name="Navadno 51" xfId="11"/>
    <cellStyle name="Navadno 52" xfId="9"/>
    <cellStyle name="Navadno 53" xfId="10"/>
    <cellStyle name="Navadno 54" xfId="8"/>
    <cellStyle name="Navadno_POPIS DEL ZA GRADBENA DELA ILOVICA1" xfId="13"/>
    <cellStyle name="Normal_N36023 (2)" xfId="1"/>
    <cellStyle name="Pojasnjevalno besedilo 2" xfId="12"/>
    <cellStyle name="Valuta" xfId="2" builtinId="4"/>
    <cellStyle name="Valuta 2"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showGridLines="0" tabSelected="1" zoomScaleNormal="100" zoomScaleSheetLayoutView="100" workbookViewId="0">
      <selection activeCell="B38" sqref="B38:F38"/>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11.140625" style="1" bestFit="1" customWidth="1"/>
    <col min="6" max="6" width="10" style="1" bestFit="1" customWidth="1"/>
    <col min="7" max="7" width="16.42578125" style="23" bestFit="1" customWidth="1"/>
    <col min="8" max="16384" width="8.85546875" style="1"/>
  </cols>
  <sheetData>
    <row r="1" spans="1:7" ht="27" customHeight="1" x14ac:dyDescent="0.2">
      <c r="A1" s="265" t="s">
        <v>3</v>
      </c>
      <c r="B1" s="266"/>
      <c r="C1" s="266"/>
      <c r="D1" s="266"/>
      <c r="E1" s="266"/>
      <c r="F1" s="266"/>
      <c r="G1" s="266"/>
    </row>
    <row r="2" spans="1:7" ht="28.5" customHeight="1" x14ac:dyDescent="0.4">
      <c r="A2" s="287" t="s">
        <v>328</v>
      </c>
      <c r="B2" s="288"/>
      <c r="C2" s="288"/>
      <c r="D2" s="288"/>
      <c r="E2" s="288"/>
      <c r="F2" s="288"/>
      <c r="G2" s="288"/>
    </row>
    <row r="3" spans="1:7" ht="15" customHeight="1" x14ac:dyDescent="0.2">
      <c r="A3" s="257"/>
      <c r="B3" s="258"/>
      <c r="C3" s="258"/>
      <c r="D3" s="258"/>
      <c r="E3" s="258"/>
      <c r="F3" s="258"/>
      <c r="G3" s="258"/>
    </row>
    <row r="4" spans="1:7" ht="36.75" customHeight="1" x14ac:dyDescent="0.2">
      <c r="A4" s="293" t="s">
        <v>329</v>
      </c>
      <c r="B4" s="294"/>
      <c r="C4" s="294"/>
      <c r="D4" s="294"/>
      <c r="E4" s="294"/>
      <c r="F4" s="294"/>
      <c r="G4" s="294"/>
    </row>
    <row r="5" spans="1:7" ht="15" customHeight="1" x14ac:dyDescent="0.2">
      <c r="G5" s="1"/>
    </row>
    <row r="6" spans="1:7" ht="25.5" x14ac:dyDescent="0.2">
      <c r="A6" s="12" t="s">
        <v>89</v>
      </c>
      <c r="B6" s="275" t="s">
        <v>9</v>
      </c>
      <c r="C6" s="275"/>
      <c r="D6" s="275"/>
      <c r="E6" s="275"/>
      <c r="F6" s="275"/>
      <c r="G6" s="147" t="s">
        <v>106</v>
      </c>
    </row>
    <row r="7" spans="1:7" x14ac:dyDescent="0.2">
      <c r="A7" s="13" t="s">
        <v>105</v>
      </c>
      <c r="B7" s="276" t="s">
        <v>108</v>
      </c>
      <c r="C7" s="277"/>
      <c r="D7" s="277"/>
      <c r="E7" s="277"/>
      <c r="F7" s="278"/>
      <c r="G7" s="16">
        <f>G8+G9+G10</f>
        <v>0</v>
      </c>
    </row>
    <row r="8" spans="1:7" x14ac:dyDescent="0.2">
      <c r="A8" s="13" t="s">
        <v>104</v>
      </c>
      <c r="B8" s="279" t="s">
        <v>46</v>
      </c>
      <c r="C8" s="279"/>
      <c r="D8" s="279"/>
      <c r="E8" s="279"/>
      <c r="F8" s="279"/>
      <c r="G8" s="14">
        <f>G21</f>
        <v>0</v>
      </c>
    </row>
    <row r="9" spans="1:7" x14ac:dyDescent="0.2">
      <c r="A9" s="15" t="s">
        <v>103</v>
      </c>
      <c r="B9" s="276" t="s">
        <v>107</v>
      </c>
      <c r="C9" s="277"/>
      <c r="D9" s="277"/>
      <c r="E9" s="277"/>
      <c r="F9" s="277"/>
      <c r="G9" s="14">
        <f>G28</f>
        <v>0</v>
      </c>
    </row>
    <row r="10" spans="1:7" x14ac:dyDescent="0.2">
      <c r="A10" s="15" t="s">
        <v>102</v>
      </c>
      <c r="B10" s="276" t="s">
        <v>300</v>
      </c>
      <c r="C10" s="277"/>
      <c r="D10" s="277"/>
      <c r="E10" s="277"/>
      <c r="F10" s="277"/>
      <c r="G10" s="14">
        <f>G34</f>
        <v>0</v>
      </c>
    </row>
    <row r="11" spans="1:7" x14ac:dyDescent="0.2">
      <c r="A11" s="13" t="s">
        <v>101</v>
      </c>
      <c r="B11" s="276" t="s">
        <v>301</v>
      </c>
      <c r="C11" s="277"/>
      <c r="D11" s="277"/>
      <c r="E11" s="277"/>
      <c r="F11" s="277"/>
      <c r="G11" s="14">
        <f>G10/F33</f>
        <v>0</v>
      </c>
    </row>
    <row r="12" spans="1:7" ht="13.5" thickBot="1" x14ac:dyDescent="0.25">
      <c r="A12" s="18"/>
      <c r="B12" s="19"/>
      <c r="C12" s="20"/>
      <c r="D12" s="20"/>
      <c r="E12" s="20"/>
      <c r="F12" s="20"/>
      <c r="G12" s="21"/>
    </row>
    <row r="13" spans="1:7" x14ac:dyDescent="0.2">
      <c r="A13" s="22"/>
      <c r="B13" s="22"/>
      <c r="C13" s="22"/>
      <c r="D13" s="22"/>
      <c r="E13" s="22"/>
      <c r="F13" s="22"/>
      <c r="G13" s="22"/>
    </row>
    <row r="14" spans="1:7" ht="15.75" x14ac:dyDescent="0.25">
      <c r="A14" s="31" t="s">
        <v>45</v>
      </c>
      <c r="B14" s="29"/>
      <c r="C14" s="30"/>
      <c r="D14" s="30"/>
      <c r="E14" s="29"/>
      <c r="F14" s="29"/>
      <c r="G14" s="28"/>
    </row>
    <row r="15" spans="1:7" x14ac:dyDescent="0.2">
      <c r="A15" s="289" t="s">
        <v>46</v>
      </c>
      <c r="B15" s="290"/>
      <c r="C15" s="290"/>
      <c r="D15" s="290"/>
      <c r="E15" s="290"/>
      <c r="F15" s="290"/>
      <c r="G15" s="291"/>
    </row>
    <row r="16" spans="1:7" ht="25.5" x14ac:dyDescent="0.2">
      <c r="A16" s="281" t="s">
        <v>47</v>
      </c>
      <c r="B16" s="283" t="s">
        <v>100</v>
      </c>
      <c r="C16" s="284"/>
      <c r="D16" s="281" t="s">
        <v>4</v>
      </c>
      <c r="E16" s="281" t="s">
        <v>5</v>
      </c>
      <c r="F16" s="146" t="s">
        <v>99</v>
      </c>
      <c r="G16" s="146" t="s">
        <v>6</v>
      </c>
    </row>
    <row r="17" spans="1:7" x14ac:dyDescent="0.2">
      <c r="A17" s="282"/>
      <c r="B17" s="285"/>
      <c r="C17" s="286"/>
      <c r="D17" s="282"/>
      <c r="E17" s="282"/>
      <c r="F17" s="4" t="s">
        <v>7</v>
      </c>
      <c r="G17" s="4" t="s">
        <v>41</v>
      </c>
    </row>
    <row r="18" spans="1:7" x14ac:dyDescent="0.2">
      <c r="A18" s="5" t="s">
        <v>48</v>
      </c>
      <c r="B18" s="271" t="s">
        <v>112</v>
      </c>
      <c r="C18" s="272"/>
      <c r="D18" s="6" t="s">
        <v>54</v>
      </c>
      <c r="E18" s="6" t="s">
        <v>126</v>
      </c>
      <c r="F18" s="26">
        <v>220</v>
      </c>
      <c r="G18" s="7">
        <f>'N-14020_GD'!F111</f>
        <v>0</v>
      </c>
    </row>
    <row r="19" spans="1:7" x14ac:dyDescent="0.2">
      <c r="A19" s="5" t="s">
        <v>123</v>
      </c>
      <c r="B19" s="271" t="s">
        <v>125</v>
      </c>
      <c r="C19" s="272"/>
      <c r="D19" s="6" t="s">
        <v>54</v>
      </c>
      <c r="E19" s="6" t="s">
        <v>128</v>
      </c>
      <c r="F19" s="26">
        <v>46</v>
      </c>
      <c r="G19" s="7">
        <f>'N-14000_GD'!F111</f>
        <v>0</v>
      </c>
    </row>
    <row r="20" spans="1:7" x14ac:dyDescent="0.2">
      <c r="A20" s="5" t="s">
        <v>49</v>
      </c>
      <c r="B20" s="271" t="s">
        <v>133</v>
      </c>
      <c r="C20" s="272"/>
      <c r="D20" s="6" t="s">
        <v>54</v>
      </c>
      <c r="E20" s="6" t="s">
        <v>126</v>
      </c>
      <c r="F20" s="26">
        <v>20</v>
      </c>
      <c r="G20" s="7">
        <f>'N-14120_GD'!F101</f>
        <v>0</v>
      </c>
    </row>
    <row r="21" spans="1:7" x14ac:dyDescent="0.2">
      <c r="A21" s="280" t="s">
        <v>82</v>
      </c>
      <c r="B21" s="280"/>
      <c r="C21" s="280"/>
      <c r="D21" s="280"/>
      <c r="E21" s="280"/>
      <c r="F21" s="280"/>
      <c r="G21" s="8">
        <f>SUM(G18:G20)</f>
        <v>0</v>
      </c>
    </row>
    <row r="22" spans="1:7" x14ac:dyDescent="0.2">
      <c r="A22" s="27"/>
      <c r="B22" s="27"/>
      <c r="C22" s="27"/>
      <c r="D22" s="27"/>
      <c r="E22" s="27"/>
      <c r="F22" s="27"/>
      <c r="G22" s="17"/>
    </row>
    <row r="23" spans="1:7" x14ac:dyDescent="0.2">
      <c r="A23" s="289" t="s">
        <v>107</v>
      </c>
      <c r="B23" s="290"/>
      <c r="C23" s="290"/>
      <c r="D23" s="290"/>
      <c r="E23" s="290"/>
      <c r="F23" s="290"/>
      <c r="G23" s="291"/>
    </row>
    <row r="24" spans="1:7" ht="25.5" x14ac:dyDescent="0.2">
      <c r="A24" s="281" t="s">
        <v>47</v>
      </c>
      <c r="B24" s="283" t="s">
        <v>98</v>
      </c>
      <c r="C24" s="284"/>
      <c r="D24" s="281" t="s">
        <v>97</v>
      </c>
      <c r="E24" s="281" t="s">
        <v>96</v>
      </c>
      <c r="F24" s="146" t="s">
        <v>95</v>
      </c>
      <c r="G24" s="146" t="s">
        <v>6</v>
      </c>
    </row>
    <row r="25" spans="1:7" x14ac:dyDescent="0.2">
      <c r="A25" s="282"/>
      <c r="B25" s="285"/>
      <c r="C25" s="286"/>
      <c r="D25" s="282"/>
      <c r="E25" s="282"/>
      <c r="F25" s="4" t="s">
        <v>7</v>
      </c>
      <c r="G25" s="4" t="s">
        <v>41</v>
      </c>
    </row>
    <row r="26" spans="1:7" x14ac:dyDescent="0.2">
      <c r="A26" s="5" t="s">
        <v>50</v>
      </c>
      <c r="B26" s="271" t="s">
        <v>113</v>
      </c>
      <c r="C26" s="272"/>
      <c r="D26" s="6" t="s">
        <v>54</v>
      </c>
      <c r="E26" s="6" t="s">
        <v>55</v>
      </c>
      <c r="F26" s="26">
        <v>11</v>
      </c>
      <c r="G26" s="7">
        <f>'P-565_GD'!F82</f>
        <v>0</v>
      </c>
    </row>
    <row r="27" spans="1:7" x14ac:dyDescent="0.2">
      <c r="A27" s="5" t="s">
        <v>51</v>
      </c>
      <c r="B27" s="271" t="s">
        <v>114</v>
      </c>
      <c r="C27" s="272"/>
      <c r="D27" s="6" t="s">
        <v>54</v>
      </c>
      <c r="E27" s="6" t="s">
        <v>55</v>
      </c>
      <c r="F27" s="26">
        <v>8</v>
      </c>
      <c r="G27" s="7">
        <f>'P-2369_GD'!F95</f>
        <v>0</v>
      </c>
    </row>
    <row r="28" spans="1:7" x14ac:dyDescent="0.2">
      <c r="A28" s="280" t="s">
        <v>83</v>
      </c>
      <c r="B28" s="280"/>
      <c r="C28" s="280"/>
      <c r="D28" s="280"/>
      <c r="E28" s="280"/>
      <c r="F28" s="280"/>
      <c r="G28" s="8">
        <f>SUM(G26:G27)</f>
        <v>0</v>
      </c>
    </row>
    <row r="29" spans="1:7" x14ac:dyDescent="0.2">
      <c r="A29" s="27"/>
      <c r="B29" s="27"/>
      <c r="C29" s="27"/>
      <c r="D29" s="27"/>
      <c r="E29" s="27"/>
      <c r="F29" s="27"/>
      <c r="G29" s="17"/>
    </row>
    <row r="30" spans="1:7" x14ac:dyDescent="0.2">
      <c r="A30" s="289" t="s">
        <v>298</v>
      </c>
      <c r="B30" s="290"/>
      <c r="C30" s="290"/>
      <c r="D30" s="290"/>
      <c r="E30" s="290"/>
      <c r="F30" s="290"/>
      <c r="G30" s="291"/>
    </row>
    <row r="31" spans="1:7" ht="38.25" x14ac:dyDescent="0.2">
      <c r="A31" s="281" t="s">
        <v>47</v>
      </c>
      <c r="B31" s="283" t="s">
        <v>94</v>
      </c>
      <c r="C31" s="284"/>
      <c r="D31" s="283" t="s">
        <v>93</v>
      </c>
      <c r="E31" s="284"/>
      <c r="F31" s="146" t="s">
        <v>92</v>
      </c>
      <c r="G31" s="146" t="s">
        <v>6</v>
      </c>
    </row>
    <row r="32" spans="1:7" x14ac:dyDescent="0.2">
      <c r="A32" s="282"/>
      <c r="B32" s="285"/>
      <c r="C32" s="286"/>
      <c r="D32" s="285"/>
      <c r="E32" s="286"/>
      <c r="F32" s="4" t="s">
        <v>91</v>
      </c>
      <c r="G32" s="4" t="s">
        <v>41</v>
      </c>
    </row>
    <row r="33" spans="1:7" s="24" customFormat="1" x14ac:dyDescent="0.2">
      <c r="A33" s="9" t="s">
        <v>130</v>
      </c>
      <c r="B33" s="271" t="s">
        <v>299</v>
      </c>
      <c r="C33" s="272"/>
      <c r="D33" s="273" t="s">
        <v>90</v>
      </c>
      <c r="E33" s="274"/>
      <c r="F33" s="26">
        <v>8</v>
      </c>
      <c r="G33" s="7">
        <f>SUM('PRIKLJUCKI-Strossmayerjeva'!F7)</f>
        <v>0</v>
      </c>
    </row>
    <row r="34" spans="1:7" s="25" customFormat="1" x14ac:dyDescent="0.2">
      <c r="A34" s="280" t="s">
        <v>84</v>
      </c>
      <c r="B34" s="280"/>
      <c r="C34" s="280"/>
      <c r="D34" s="280"/>
      <c r="E34" s="280"/>
      <c r="F34" s="280"/>
      <c r="G34" s="8">
        <f>SUM(G33:G33)</f>
        <v>0</v>
      </c>
    </row>
    <row r="35" spans="1:7" ht="15" customHeight="1" x14ac:dyDescent="0.2">
      <c r="A35" s="292"/>
      <c r="B35" s="292"/>
      <c r="C35" s="292"/>
      <c r="D35" s="292"/>
      <c r="E35" s="292"/>
      <c r="F35" s="292"/>
      <c r="G35" s="292"/>
    </row>
    <row r="36" spans="1:7" ht="35.25" customHeight="1" x14ac:dyDescent="0.2">
      <c r="A36" s="293" t="s">
        <v>330</v>
      </c>
      <c r="B36" s="294"/>
      <c r="C36" s="294"/>
      <c r="D36" s="294"/>
      <c r="E36" s="294"/>
      <c r="F36" s="294"/>
      <c r="G36" s="294"/>
    </row>
    <row r="37" spans="1:7" ht="15" customHeight="1" x14ac:dyDescent="0.2">
      <c r="A37" s="32"/>
      <c r="B37" s="32"/>
      <c r="C37" s="32"/>
      <c r="D37" s="32"/>
      <c r="E37" s="32"/>
      <c r="F37" s="32"/>
      <c r="G37" s="32"/>
    </row>
    <row r="38" spans="1:7" ht="25.5" x14ac:dyDescent="0.2">
      <c r="A38" s="12" t="s">
        <v>89</v>
      </c>
      <c r="B38" s="275" t="s">
        <v>9</v>
      </c>
      <c r="C38" s="275"/>
      <c r="D38" s="275"/>
      <c r="E38" s="275"/>
      <c r="F38" s="275"/>
      <c r="G38" s="147" t="s">
        <v>106</v>
      </c>
    </row>
    <row r="39" spans="1:7" x14ac:dyDescent="0.2">
      <c r="A39" s="13" t="s">
        <v>105</v>
      </c>
      <c r="B39" s="276" t="s">
        <v>134</v>
      </c>
      <c r="C39" s="277"/>
      <c r="D39" s="277"/>
      <c r="E39" s="277"/>
      <c r="F39" s="278"/>
      <c r="G39" s="16">
        <f>SUM(G40:G41)</f>
        <v>0</v>
      </c>
    </row>
    <row r="40" spans="1:7" x14ac:dyDescent="0.2">
      <c r="A40" s="13" t="s">
        <v>104</v>
      </c>
      <c r="B40" s="279" t="s">
        <v>135</v>
      </c>
      <c r="C40" s="279"/>
      <c r="D40" s="279"/>
      <c r="E40" s="279"/>
      <c r="F40" s="279"/>
      <c r="G40" s="14">
        <f>G52</f>
        <v>0</v>
      </c>
    </row>
    <row r="41" spans="1:7" x14ac:dyDescent="0.2">
      <c r="A41" s="15" t="s">
        <v>103</v>
      </c>
      <c r="B41" s="276" t="s">
        <v>136</v>
      </c>
      <c r="C41" s="277"/>
      <c r="D41" s="277"/>
      <c r="E41" s="277"/>
      <c r="F41" s="277"/>
      <c r="G41" s="14">
        <f>G61</f>
        <v>0</v>
      </c>
    </row>
    <row r="42" spans="1:7" ht="13.5" thickBot="1" x14ac:dyDescent="0.25">
      <c r="A42" s="18"/>
      <c r="B42" s="19"/>
      <c r="C42" s="20"/>
      <c r="D42" s="20"/>
      <c r="E42" s="20"/>
      <c r="F42" s="20"/>
      <c r="G42" s="21"/>
    </row>
    <row r="43" spans="1:7" x14ac:dyDescent="0.2">
      <c r="A43" s="22"/>
      <c r="B43" s="22"/>
      <c r="C43" s="22"/>
      <c r="D43" s="22"/>
      <c r="E43" s="22"/>
      <c r="F43" s="22"/>
      <c r="G43" s="22"/>
    </row>
    <row r="44" spans="1:7" ht="15.75" x14ac:dyDescent="0.25">
      <c r="A44" s="31" t="s">
        <v>137</v>
      </c>
      <c r="B44" s="29"/>
      <c r="C44" s="30"/>
      <c r="D44" s="30"/>
      <c r="E44" s="29"/>
      <c r="F44" s="29"/>
      <c r="G44" s="28"/>
    </row>
    <row r="45" spans="1:7" x14ac:dyDescent="0.2">
      <c r="A45" s="289" t="s">
        <v>135</v>
      </c>
      <c r="B45" s="290"/>
      <c r="C45" s="290"/>
      <c r="D45" s="290"/>
      <c r="E45" s="290"/>
      <c r="F45" s="290"/>
      <c r="G45" s="291"/>
    </row>
    <row r="46" spans="1:7" ht="38.25" x14ac:dyDescent="0.2">
      <c r="A46" s="281" t="s">
        <v>47</v>
      </c>
      <c r="B46" s="283" t="s">
        <v>138</v>
      </c>
      <c r="C46" s="284"/>
      <c r="D46" s="283" t="s">
        <v>139</v>
      </c>
      <c r="E46" s="284"/>
      <c r="F46" s="146" t="s">
        <v>140</v>
      </c>
      <c r="G46" s="146" t="s">
        <v>6</v>
      </c>
    </row>
    <row r="47" spans="1:7" x14ac:dyDescent="0.2">
      <c r="A47" s="282"/>
      <c r="B47" s="285"/>
      <c r="C47" s="286"/>
      <c r="D47" s="285"/>
      <c r="E47" s="286"/>
      <c r="F47" s="4" t="s">
        <v>7</v>
      </c>
      <c r="G47" s="4" t="s">
        <v>41</v>
      </c>
    </row>
    <row r="48" spans="1:7" x14ac:dyDescent="0.2">
      <c r="A48" s="5" t="s">
        <v>141</v>
      </c>
      <c r="B48" s="271" t="s">
        <v>142</v>
      </c>
      <c r="C48" s="272"/>
      <c r="D48" s="273" t="s">
        <v>143</v>
      </c>
      <c r="E48" s="274"/>
      <c r="F48" s="26">
        <v>42</v>
      </c>
      <c r="G48" s="7">
        <f>SUM(T1103_GD_VO!F165)</f>
        <v>0</v>
      </c>
    </row>
    <row r="49" spans="1:7" x14ac:dyDescent="0.2">
      <c r="A49" s="5" t="s">
        <v>144</v>
      </c>
      <c r="B49" s="271" t="s">
        <v>145</v>
      </c>
      <c r="C49" s="272"/>
      <c r="D49" s="273" t="s">
        <v>146</v>
      </c>
      <c r="E49" s="274"/>
      <c r="F49" s="26">
        <v>2</v>
      </c>
      <c r="G49" s="7">
        <f>SUM(T1112_DN50!F119)</f>
        <v>0</v>
      </c>
    </row>
    <row r="50" spans="1:7" x14ac:dyDescent="0.2">
      <c r="A50" s="5"/>
      <c r="B50" s="271"/>
      <c r="C50" s="272"/>
      <c r="D50" s="273"/>
      <c r="E50" s="274"/>
      <c r="F50" s="26"/>
      <c r="G50" s="7"/>
    </row>
    <row r="51" spans="1:7" x14ac:dyDescent="0.2">
      <c r="A51" s="5"/>
      <c r="B51" s="271"/>
      <c r="C51" s="272"/>
      <c r="D51" s="273"/>
      <c r="E51" s="274"/>
      <c r="F51" s="26"/>
      <c r="G51" s="7"/>
    </row>
    <row r="52" spans="1:7" x14ac:dyDescent="0.2">
      <c r="A52" s="280" t="s">
        <v>82</v>
      </c>
      <c r="B52" s="280"/>
      <c r="C52" s="280"/>
      <c r="D52" s="280"/>
      <c r="E52" s="280"/>
      <c r="F52" s="280"/>
      <c r="G52" s="8">
        <f>SUM(G48:G51)</f>
        <v>0</v>
      </c>
    </row>
    <row r="53" spans="1:7" x14ac:dyDescent="0.2">
      <c r="A53" s="27"/>
      <c r="B53" s="27"/>
      <c r="C53" s="27"/>
      <c r="D53" s="27"/>
      <c r="E53" s="27"/>
      <c r="F53" s="27"/>
      <c r="G53" s="17"/>
    </row>
    <row r="54" spans="1:7" x14ac:dyDescent="0.2">
      <c r="A54" s="289" t="s">
        <v>136</v>
      </c>
      <c r="B54" s="290"/>
      <c r="C54" s="290"/>
      <c r="D54" s="290"/>
      <c r="E54" s="290"/>
      <c r="F54" s="290"/>
      <c r="G54" s="291"/>
    </row>
    <row r="55" spans="1:7" ht="25.5" customHeight="1" x14ac:dyDescent="0.2">
      <c r="A55" s="281" t="s">
        <v>47</v>
      </c>
      <c r="B55" s="283" t="s">
        <v>138</v>
      </c>
      <c r="C55" s="284"/>
      <c r="D55" s="283" t="s">
        <v>139</v>
      </c>
      <c r="E55" s="284"/>
      <c r="F55" s="146" t="s">
        <v>140</v>
      </c>
      <c r="G55" s="146" t="s">
        <v>6</v>
      </c>
    </row>
    <row r="56" spans="1:7" x14ac:dyDescent="0.2">
      <c r="A56" s="282"/>
      <c r="B56" s="285"/>
      <c r="C56" s="286"/>
      <c r="D56" s="285"/>
      <c r="E56" s="286"/>
      <c r="F56" s="4" t="s">
        <v>7</v>
      </c>
      <c r="G56" s="4" t="s">
        <v>41</v>
      </c>
    </row>
    <row r="57" spans="1:7" x14ac:dyDescent="0.2">
      <c r="A57" s="5" t="s">
        <v>147</v>
      </c>
      <c r="B57" s="271" t="s">
        <v>148</v>
      </c>
      <c r="C57" s="272"/>
      <c r="D57" s="273" t="s">
        <v>149</v>
      </c>
      <c r="E57" s="274"/>
      <c r="F57" s="26">
        <v>18</v>
      </c>
      <c r="G57" s="7">
        <f>SUM(P129_GD_VO!F182)</f>
        <v>0</v>
      </c>
    </row>
    <row r="58" spans="1:7" x14ac:dyDescent="0.2">
      <c r="A58" s="5" t="s">
        <v>150</v>
      </c>
      <c r="B58" s="271" t="s">
        <v>151</v>
      </c>
      <c r="C58" s="272"/>
      <c r="D58" s="273" t="s">
        <v>152</v>
      </c>
      <c r="E58" s="274"/>
      <c r="F58" s="26">
        <v>33</v>
      </c>
      <c r="G58" s="7">
        <f>SUM(P1495_DN50!F242)</f>
        <v>0</v>
      </c>
    </row>
    <row r="59" spans="1:7" x14ac:dyDescent="0.2">
      <c r="A59" s="5"/>
      <c r="B59" s="271"/>
      <c r="C59" s="272"/>
      <c r="D59" s="273"/>
      <c r="E59" s="274"/>
      <c r="F59" s="26"/>
      <c r="G59" s="7"/>
    </row>
    <row r="60" spans="1:7" x14ac:dyDescent="0.2">
      <c r="A60" s="5"/>
      <c r="B60" s="271"/>
      <c r="C60" s="272"/>
      <c r="D60" s="273"/>
      <c r="E60" s="274"/>
      <c r="F60" s="26"/>
      <c r="G60" s="7"/>
    </row>
    <row r="61" spans="1:7" x14ac:dyDescent="0.2">
      <c r="A61" s="280" t="s">
        <v>83</v>
      </c>
      <c r="B61" s="280"/>
      <c r="C61" s="280"/>
      <c r="D61" s="280"/>
      <c r="E61" s="280"/>
      <c r="F61" s="280"/>
      <c r="G61" s="8">
        <f>SUM(G57:G60)</f>
        <v>0</v>
      </c>
    </row>
    <row r="64" spans="1:7" ht="38.25" customHeight="1" x14ac:dyDescent="0.2">
      <c r="A64" s="293" t="s">
        <v>331</v>
      </c>
      <c r="B64" s="294"/>
      <c r="C64" s="294"/>
      <c r="D64" s="294"/>
      <c r="E64" s="294"/>
      <c r="F64" s="294"/>
      <c r="G64" s="294"/>
    </row>
    <row r="66" spans="1:7" ht="25.5" x14ac:dyDescent="0.2">
      <c r="A66" s="12" t="s">
        <v>89</v>
      </c>
      <c r="B66" s="275" t="s">
        <v>9</v>
      </c>
      <c r="C66" s="275"/>
      <c r="D66" s="275"/>
      <c r="E66" s="275"/>
      <c r="F66" s="275"/>
      <c r="G66" s="260" t="s">
        <v>106</v>
      </c>
    </row>
    <row r="67" spans="1:7" x14ac:dyDescent="0.2">
      <c r="A67" s="13" t="s">
        <v>105</v>
      </c>
      <c r="B67" s="276" t="s">
        <v>134</v>
      </c>
      <c r="C67" s="277"/>
      <c r="D67" s="277"/>
      <c r="E67" s="277"/>
      <c r="F67" s="278"/>
      <c r="G67" s="16">
        <f>SUM(G68:G69)</f>
        <v>0</v>
      </c>
    </row>
    <row r="68" spans="1:7" x14ac:dyDescent="0.2">
      <c r="A68" s="13" t="s">
        <v>104</v>
      </c>
      <c r="B68" s="279" t="s">
        <v>135</v>
      </c>
      <c r="C68" s="279"/>
      <c r="D68" s="279"/>
      <c r="E68" s="279"/>
      <c r="F68" s="279"/>
      <c r="G68" s="14">
        <f>G79</f>
        <v>0</v>
      </c>
    </row>
    <row r="69" spans="1:7" x14ac:dyDescent="0.2">
      <c r="A69" s="15" t="s">
        <v>103</v>
      </c>
      <c r="B69" s="276" t="s">
        <v>136</v>
      </c>
      <c r="C69" s="277"/>
      <c r="D69" s="277"/>
      <c r="E69" s="277"/>
      <c r="F69" s="277"/>
      <c r="G69" s="14">
        <f>G87</f>
        <v>0</v>
      </c>
    </row>
    <row r="70" spans="1:7" ht="13.5" thickBot="1" x14ac:dyDescent="0.25">
      <c r="A70" s="18"/>
      <c r="B70" s="19"/>
      <c r="C70" s="20"/>
      <c r="D70" s="20"/>
      <c r="E70" s="20"/>
      <c r="F70" s="20"/>
      <c r="G70" s="21"/>
    </row>
    <row r="71" spans="1:7" x14ac:dyDescent="0.2">
      <c r="A71" s="22"/>
      <c r="B71" s="22"/>
      <c r="C71" s="22"/>
      <c r="D71" s="22"/>
      <c r="E71" s="22"/>
      <c r="F71" s="22"/>
      <c r="G71" s="22"/>
    </row>
    <row r="72" spans="1:7" ht="15.75" x14ac:dyDescent="0.25">
      <c r="A72" s="31" t="s">
        <v>137</v>
      </c>
      <c r="B72" s="29"/>
      <c r="C72" s="30"/>
      <c r="D72" s="30"/>
      <c r="E72" s="29"/>
      <c r="F72" s="29"/>
      <c r="G72" s="28"/>
    </row>
    <row r="73" spans="1:7" x14ac:dyDescent="0.2">
      <c r="A73" s="289" t="s">
        <v>135</v>
      </c>
      <c r="B73" s="290"/>
      <c r="C73" s="290"/>
      <c r="D73" s="290"/>
      <c r="E73" s="290"/>
      <c r="F73" s="290"/>
      <c r="G73" s="291"/>
    </row>
    <row r="74" spans="1:7" ht="38.25" x14ac:dyDescent="0.2">
      <c r="A74" s="281" t="s">
        <v>47</v>
      </c>
      <c r="B74" s="283" t="s">
        <v>138</v>
      </c>
      <c r="C74" s="284"/>
      <c r="D74" s="283" t="s">
        <v>139</v>
      </c>
      <c r="E74" s="284"/>
      <c r="F74" s="259" t="s">
        <v>140</v>
      </c>
      <c r="G74" s="259" t="s">
        <v>6</v>
      </c>
    </row>
    <row r="75" spans="1:7" x14ac:dyDescent="0.2">
      <c r="A75" s="282"/>
      <c r="B75" s="285"/>
      <c r="C75" s="286"/>
      <c r="D75" s="285"/>
      <c r="E75" s="286"/>
      <c r="F75" s="4" t="s">
        <v>7</v>
      </c>
      <c r="G75" s="4" t="s">
        <v>41</v>
      </c>
    </row>
    <row r="76" spans="1:7" x14ac:dyDescent="0.2">
      <c r="A76" s="5" t="s">
        <v>141</v>
      </c>
      <c r="B76" s="271" t="s">
        <v>303</v>
      </c>
      <c r="C76" s="272"/>
      <c r="D76" s="273" t="s">
        <v>304</v>
      </c>
      <c r="E76" s="274"/>
      <c r="F76" s="26">
        <v>38</v>
      </c>
      <c r="G76" s="7">
        <f>SUM('T1102'!F205)</f>
        <v>0</v>
      </c>
    </row>
    <row r="77" spans="1:7" x14ac:dyDescent="0.2">
      <c r="A77" s="5" t="s">
        <v>144</v>
      </c>
      <c r="B77" s="271" t="s">
        <v>334</v>
      </c>
      <c r="C77" s="272"/>
      <c r="D77" s="273" t="s">
        <v>335</v>
      </c>
      <c r="E77" s="274"/>
      <c r="F77" s="26">
        <v>0</v>
      </c>
      <c r="G77" s="7">
        <f>SUM('JA500'!F157)</f>
        <v>0</v>
      </c>
    </row>
    <row r="78" spans="1:7" x14ac:dyDescent="0.2">
      <c r="A78" s="5"/>
      <c r="B78" s="271"/>
      <c r="C78" s="272"/>
      <c r="D78" s="273"/>
      <c r="E78" s="274"/>
      <c r="F78" s="26"/>
      <c r="G78" s="7"/>
    </row>
    <row r="79" spans="1:7" x14ac:dyDescent="0.2">
      <c r="A79" s="280" t="s">
        <v>82</v>
      </c>
      <c r="B79" s="280"/>
      <c r="C79" s="280"/>
      <c r="D79" s="280"/>
      <c r="E79" s="280"/>
      <c r="F79" s="280"/>
      <c r="G79" s="8">
        <f>SUM(G76:G78)</f>
        <v>0</v>
      </c>
    </row>
    <row r="80" spans="1:7" x14ac:dyDescent="0.2">
      <c r="A80" s="27"/>
      <c r="B80" s="27"/>
      <c r="C80" s="27"/>
      <c r="D80" s="27"/>
      <c r="E80" s="27"/>
      <c r="F80" s="27"/>
      <c r="G80" s="17"/>
    </row>
    <row r="81" spans="1:7" x14ac:dyDescent="0.2">
      <c r="A81" s="289" t="s">
        <v>136</v>
      </c>
      <c r="B81" s="290"/>
      <c r="C81" s="290"/>
      <c r="D81" s="290"/>
      <c r="E81" s="290"/>
      <c r="F81" s="290"/>
      <c r="G81" s="291"/>
    </row>
    <row r="82" spans="1:7" ht="25.5" customHeight="1" x14ac:dyDescent="0.2">
      <c r="A82" s="281" t="s">
        <v>47</v>
      </c>
      <c r="B82" s="283" t="s">
        <v>138</v>
      </c>
      <c r="C82" s="284"/>
      <c r="D82" s="283" t="s">
        <v>139</v>
      </c>
      <c r="E82" s="284"/>
      <c r="F82" s="259" t="s">
        <v>140</v>
      </c>
      <c r="G82" s="259" t="s">
        <v>6</v>
      </c>
    </row>
    <row r="83" spans="1:7" x14ac:dyDescent="0.2">
      <c r="A83" s="282"/>
      <c r="B83" s="285"/>
      <c r="C83" s="286"/>
      <c r="D83" s="285"/>
      <c r="E83" s="286"/>
      <c r="F83" s="4" t="s">
        <v>7</v>
      </c>
      <c r="G83" s="4" t="s">
        <v>41</v>
      </c>
    </row>
    <row r="84" spans="1:7" x14ac:dyDescent="0.2">
      <c r="A84" s="5" t="s">
        <v>144</v>
      </c>
      <c r="B84" s="271" t="s">
        <v>305</v>
      </c>
      <c r="C84" s="272"/>
      <c r="D84" s="273" t="s">
        <v>306</v>
      </c>
      <c r="E84" s="274"/>
      <c r="F84" s="26">
        <v>17</v>
      </c>
      <c r="G84" s="7">
        <f>SUM('P1626'!F205)</f>
        <v>0</v>
      </c>
    </row>
    <row r="85" spans="1:7" x14ac:dyDescent="0.2">
      <c r="A85" s="5" t="s">
        <v>147</v>
      </c>
      <c r="B85" s="271" t="s">
        <v>307</v>
      </c>
      <c r="C85" s="272"/>
      <c r="D85" s="273" t="s">
        <v>308</v>
      </c>
      <c r="E85" s="274"/>
      <c r="F85" s="26">
        <v>2</v>
      </c>
      <c r="G85" s="7">
        <f>SUM('P716'!F108)</f>
        <v>0</v>
      </c>
    </row>
    <row r="86" spans="1:7" x14ac:dyDescent="0.2">
      <c r="A86" s="5"/>
      <c r="B86" s="271"/>
      <c r="C86" s="272"/>
      <c r="D86" s="273"/>
      <c r="E86" s="274"/>
      <c r="F86" s="26"/>
      <c r="G86" s="7"/>
    </row>
    <row r="87" spans="1:7" x14ac:dyDescent="0.2">
      <c r="A87" s="280" t="s">
        <v>83</v>
      </c>
      <c r="B87" s="280"/>
      <c r="C87" s="280"/>
      <c r="D87" s="280"/>
      <c r="E87" s="280"/>
      <c r="F87" s="280"/>
      <c r="G87" s="8">
        <f>SUM(G84:G86)</f>
        <v>0</v>
      </c>
    </row>
    <row r="90" spans="1:7" ht="13.5" thickBot="1" x14ac:dyDescent="0.25"/>
    <row r="91" spans="1:7" ht="9" customHeight="1" x14ac:dyDescent="0.2">
      <c r="A91" s="232"/>
      <c r="B91" s="242"/>
      <c r="C91" s="242"/>
      <c r="D91" s="233"/>
      <c r="E91" s="233"/>
      <c r="F91" s="233"/>
      <c r="G91" s="234"/>
    </row>
    <row r="92" spans="1:7" ht="15.75" customHeight="1" x14ac:dyDescent="0.25">
      <c r="A92" s="295" t="s">
        <v>332</v>
      </c>
      <c r="B92" s="296"/>
      <c r="C92" s="296"/>
      <c r="D92" s="299"/>
      <c r="E92" s="299"/>
      <c r="F92" s="299"/>
      <c r="G92" s="235">
        <f>SUM(G7)</f>
        <v>0</v>
      </c>
    </row>
    <row r="93" spans="1:7" ht="9" customHeight="1" x14ac:dyDescent="0.25">
      <c r="A93" s="262"/>
      <c r="B93" s="256"/>
      <c r="C93" s="256"/>
      <c r="D93" s="29"/>
      <c r="E93" s="29"/>
      <c r="F93" s="29"/>
      <c r="G93" s="235"/>
    </row>
    <row r="94" spans="1:7" ht="12.75" customHeight="1" x14ac:dyDescent="0.25">
      <c r="A94" s="296" t="s">
        <v>333</v>
      </c>
      <c r="B94" s="296"/>
      <c r="C94" s="296"/>
      <c r="D94" s="296"/>
      <c r="E94" s="299"/>
      <c r="F94" s="299"/>
      <c r="G94" s="235">
        <f>SUM(G39)</f>
        <v>0</v>
      </c>
    </row>
    <row r="95" spans="1:7" ht="9" customHeight="1" x14ac:dyDescent="0.25">
      <c r="A95" s="262"/>
      <c r="B95" s="256"/>
      <c r="C95" s="256"/>
      <c r="D95" s="256"/>
      <c r="E95" s="29"/>
      <c r="F95" s="29"/>
      <c r="G95" s="235"/>
    </row>
    <row r="96" spans="1:7" ht="15" customHeight="1" x14ac:dyDescent="0.25">
      <c r="A96" s="297" t="s">
        <v>331</v>
      </c>
      <c r="B96" s="298"/>
      <c r="C96" s="298"/>
      <c r="D96" s="298"/>
      <c r="E96" s="298"/>
      <c r="F96" s="298"/>
      <c r="G96" s="237">
        <f>SUM(G67)</f>
        <v>0</v>
      </c>
    </row>
    <row r="97" spans="1:7" x14ac:dyDescent="0.2">
      <c r="A97" s="238"/>
      <c r="B97" s="29"/>
      <c r="C97" s="29"/>
      <c r="D97" s="29"/>
      <c r="E97" s="29"/>
      <c r="F97" s="29"/>
      <c r="G97" s="236"/>
    </row>
    <row r="98" spans="1:7" ht="15.75" customHeight="1" x14ac:dyDescent="0.25">
      <c r="A98" s="295" t="s">
        <v>297</v>
      </c>
      <c r="B98" s="296"/>
      <c r="C98" s="296"/>
      <c r="D98" s="29"/>
      <c r="E98" s="29"/>
      <c r="F98" s="29"/>
      <c r="G98" s="235">
        <f>SUM(G92:G96)</f>
        <v>0</v>
      </c>
    </row>
    <row r="99" spans="1:7" ht="13.5" thickBot="1" x14ac:dyDescent="0.25">
      <c r="A99" s="239"/>
      <c r="B99" s="240"/>
      <c r="C99" s="240"/>
      <c r="D99" s="240"/>
      <c r="E99" s="240"/>
      <c r="F99" s="240"/>
      <c r="G99" s="241"/>
    </row>
  </sheetData>
  <sheetProtection password="CF65" sheet="1" objects="1" scenarios="1"/>
  <mergeCells count="95">
    <mergeCell ref="B84:C84"/>
    <mergeCell ref="D84:E84"/>
    <mergeCell ref="A96:F96"/>
    <mergeCell ref="A92:F92"/>
    <mergeCell ref="A94:F94"/>
    <mergeCell ref="B85:C85"/>
    <mergeCell ref="D85:E85"/>
    <mergeCell ref="B86:C86"/>
    <mergeCell ref="D86:E86"/>
    <mergeCell ref="A87:F87"/>
    <mergeCell ref="D78:E78"/>
    <mergeCell ref="A79:F79"/>
    <mergeCell ref="A81:G81"/>
    <mergeCell ref="A82:A83"/>
    <mergeCell ref="B82:C83"/>
    <mergeCell ref="D82:E83"/>
    <mergeCell ref="A98:C98"/>
    <mergeCell ref="B60:C60"/>
    <mergeCell ref="D60:E60"/>
    <mergeCell ref="A61:F61"/>
    <mergeCell ref="A64:G64"/>
    <mergeCell ref="B66:F66"/>
    <mergeCell ref="B67:F67"/>
    <mergeCell ref="B68:F68"/>
    <mergeCell ref="B69:F69"/>
    <mergeCell ref="A73:G73"/>
    <mergeCell ref="A74:A75"/>
    <mergeCell ref="B74:C75"/>
    <mergeCell ref="D74:E75"/>
    <mergeCell ref="B76:C76"/>
    <mergeCell ref="D76:E76"/>
    <mergeCell ref="B78:C78"/>
    <mergeCell ref="A4:G4"/>
    <mergeCell ref="A36:G36"/>
    <mergeCell ref="B57:C57"/>
    <mergeCell ref="D57:E57"/>
    <mergeCell ref="B58:C58"/>
    <mergeCell ref="D58:E58"/>
    <mergeCell ref="B48:C48"/>
    <mergeCell ref="D48:E48"/>
    <mergeCell ref="B49:C49"/>
    <mergeCell ref="D49:E49"/>
    <mergeCell ref="B50:C50"/>
    <mergeCell ref="D50:E50"/>
    <mergeCell ref="B41:F41"/>
    <mergeCell ref="A45:G45"/>
    <mergeCell ref="A46:A47"/>
    <mergeCell ref="B46:C47"/>
    <mergeCell ref="B59:C59"/>
    <mergeCell ref="D59:E59"/>
    <mergeCell ref="B51:C51"/>
    <mergeCell ref="D51:E51"/>
    <mergeCell ref="A52:F52"/>
    <mergeCell ref="A54:G54"/>
    <mergeCell ref="A55:A56"/>
    <mergeCell ref="B55:C56"/>
    <mergeCell ref="D55:E56"/>
    <mergeCell ref="B16:C17"/>
    <mergeCell ref="D46:E47"/>
    <mergeCell ref="A35:G35"/>
    <mergeCell ref="B38:F38"/>
    <mergeCell ref="B39:F39"/>
    <mergeCell ref="B40:F40"/>
    <mergeCell ref="B20:C20"/>
    <mergeCell ref="A2:G2"/>
    <mergeCell ref="A15:G15"/>
    <mergeCell ref="A30:G30"/>
    <mergeCell ref="E16:E17"/>
    <mergeCell ref="A21:F21"/>
    <mergeCell ref="D16:D17"/>
    <mergeCell ref="A16:A17"/>
    <mergeCell ref="A23:G23"/>
    <mergeCell ref="A24:A25"/>
    <mergeCell ref="D24:D25"/>
    <mergeCell ref="E24:E25"/>
    <mergeCell ref="B24:C25"/>
    <mergeCell ref="B26:C26"/>
    <mergeCell ref="B27:C27"/>
    <mergeCell ref="A28:F28"/>
    <mergeCell ref="B77:C77"/>
    <mergeCell ref="D77:E77"/>
    <mergeCell ref="B6:F6"/>
    <mergeCell ref="B7:F7"/>
    <mergeCell ref="B8:F8"/>
    <mergeCell ref="B9:F9"/>
    <mergeCell ref="B11:F11"/>
    <mergeCell ref="B10:F10"/>
    <mergeCell ref="B18:C18"/>
    <mergeCell ref="A34:F34"/>
    <mergeCell ref="A31:A32"/>
    <mergeCell ref="B31:C32"/>
    <mergeCell ref="D31:E32"/>
    <mergeCell ref="B33:C33"/>
    <mergeCell ref="D33:E33"/>
    <mergeCell ref="B19:C19"/>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82"/>
  <sheetViews>
    <sheetView zoomScaleNormal="100" zoomScaleSheetLayoutView="90" workbookViewId="0">
      <selection activeCell="E15" sqref="E15"/>
    </sheetView>
  </sheetViews>
  <sheetFormatPr defaultColWidth="9.140625" defaultRowHeight="12.75" x14ac:dyDescent="0.2"/>
  <cols>
    <col min="1" max="1" width="6.7109375" style="34" customWidth="1"/>
    <col min="2" max="2" width="37.7109375" style="87" customWidth="1"/>
    <col min="3" max="3" width="6.7109375" style="37" customWidth="1"/>
    <col min="4" max="4" width="6.7109375" style="38" customWidth="1"/>
    <col min="5" max="5" width="14.7109375" style="36" customWidth="1"/>
    <col min="6" max="6" width="14.7109375" style="37" customWidth="1"/>
    <col min="7" max="16384" width="9.140625" style="38"/>
  </cols>
  <sheetData>
    <row r="1" spans="1:6" x14ac:dyDescent="0.2">
      <c r="A1" s="33" t="s">
        <v>296</v>
      </c>
      <c r="B1" s="80" t="s">
        <v>8</v>
      </c>
      <c r="C1" s="34"/>
      <c r="D1" s="35"/>
    </row>
    <row r="2" spans="1:6" x14ac:dyDescent="0.2">
      <c r="A2" s="33" t="s">
        <v>154</v>
      </c>
      <c r="B2" s="80" t="s">
        <v>9</v>
      </c>
      <c r="C2" s="34"/>
      <c r="D2" s="35"/>
    </row>
    <row r="3" spans="1:6" x14ac:dyDescent="0.2">
      <c r="A3" s="33" t="s">
        <v>147</v>
      </c>
      <c r="B3" s="80" t="s">
        <v>224</v>
      </c>
      <c r="C3" s="220"/>
      <c r="D3" s="35"/>
    </row>
    <row r="4" spans="1:6" x14ac:dyDescent="0.2">
      <c r="A4" s="33"/>
      <c r="B4" s="80" t="s">
        <v>148</v>
      </c>
      <c r="C4" s="34"/>
      <c r="D4" s="35"/>
    </row>
    <row r="5" spans="1:6" ht="76.5" x14ac:dyDescent="0.2">
      <c r="A5" s="134" t="s">
        <v>0</v>
      </c>
      <c r="B5" s="135" t="s">
        <v>36</v>
      </c>
      <c r="C5" s="136" t="s">
        <v>10</v>
      </c>
      <c r="D5" s="136" t="s">
        <v>11</v>
      </c>
      <c r="E5" s="137" t="s">
        <v>39</v>
      </c>
      <c r="F5" s="137" t="s">
        <v>40</v>
      </c>
    </row>
    <row r="6" spans="1:6" x14ac:dyDescent="0.2">
      <c r="A6" s="113">
        <v>1</v>
      </c>
      <c r="B6" s="81"/>
      <c r="C6" s="40"/>
      <c r="D6" s="41"/>
      <c r="E6" s="42"/>
      <c r="F6" s="40"/>
    </row>
    <row r="7" spans="1:6" x14ac:dyDescent="0.2">
      <c r="A7" s="149"/>
      <c r="B7" s="150" t="s">
        <v>156</v>
      </c>
      <c r="C7" s="151"/>
      <c r="D7" s="152"/>
      <c r="E7" s="153"/>
      <c r="F7" s="151"/>
    </row>
    <row r="8" spans="1:6" x14ac:dyDescent="0.2">
      <c r="A8" s="149"/>
      <c r="B8" s="300" t="s">
        <v>157</v>
      </c>
      <c r="C8" s="300"/>
      <c r="D8" s="300"/>
      <c r="E8" s="300"/>
      <c r="F8" s="300"/>
    </row>
    <row r="9" spans="1:6" x14ac:dyDescent="0.2">
      <c r="A9" s="149"/>
      <c r="B9" s="300"/>
      <c r="C9" s="300"/>
      <c r="D9" s="300"/>
      <c r="E9" s="300"/>
      <c r="F9" s="300"/>
    </row>
    <row r="10" spans="1:6" x14ac:dyDescent="0.2">
      <c r="A10" s="149"/>
      <c r="B10" s="156"/>
      <c r="C10" s="151"/>
      <c r="D10" s="152"/>
      <c r="E10" s="153"/>
      <c r="F10" s="151"/>
    </row>
    <row r="11" spans="1:6" x14ac:dyDescent="0.2">
      <c r="A11" s="113"/>
      <c r="B11" s="81"/>
      <c r="C11" s="40"/>
      <c r="D11" s="41"/>
      <c r="E11" s="42"/>
      <c r="F11" s="40"/>
    </row>
    <row r="12" spans="1:6" x14ac:dyDescent="0.2">
      <c r="A12" s="114">
        <f>COUNT(A6+1)</f>
        <v>1</v>
      </c>
      <c r="B12" s="50" t="s">
        <v>12</v>
      </c>
      <c r="C12" s="47"/>
      <c r="D12" s="28"/>
      <c r="E12" s="79"/>
      <c r="F12" s="46"/>
    </row>
    <row r="13" spans="1:6" ht="51" x14ac:dyDescent="0.2">
      <c r="A13" s="114"/>
      <c r="B13" s="51" t="s">
        <v>58</v>
      </c>
      <c r="C13" s="47"/>
      <c r="D13" s="28"/>
      <c r="E13" s="79"/>
      <c r="F13" s="46"/>
    </row>
    <row r="14" spans="1:6" ht="14.25" x14ac:dyDescent="0.2">
      <c r="A14" s="114"/>
      <c r="B14" s="51"/>
      <c r="C14" s="66">
        <v>18</v>
      </c>
      <c r="D14" s="28" t="s">
        <v>38</v>
      </c>
      <c r="E14" s="57"/>
      <c r="F14" s="46">
        <f>C14*E14</f>
        <v>0</v>
      </c>
    </row>
    <row r="15" spans="1:6" x14ac:dyDescent="0.2">
      <c r="A15" s="116"/>
      <c r="B15" s="83"/>
      <c r="C15" s="67"/>
      <c r="D15" s="68"/>
      <c r="E15" s="88"/>
      <c r="F15" s="69"/>
    </row>
    <row r="16" spans="1:6" x14ac:dyDescent="0.2">
      <c r="A16" s="115"/>
      <c r="B16" s="82"/>
      <c r="C16" s="70"/>
      <c r="D16" s="64"/>
      <c r="E16" s="97"/>
      <c r="F16" s="63"/>
    </row>
    <row r="17" spans="1:6" x14ac:dyDescent="0.2">
      <c r="A17" s="114">
        <f>COUNT($A$12:A15)+1</f>
        <v>2</v>
      </c>
      <c r="B17" s="50" t="s">
        <v>225</v>
      </c>
      <c r="C17" s="66"/>
      <c r="D17" s="28"/>
      <c r="E17" s="79"/>
      <c r="F17" s="47"/>
    </row>
    <row r="18" spans="1:6" ht="38.25" x14ac:dyDescent="0.2">
      <c r="A18" s="117"/>
      <c r="B18" s="51" t="s">
        <v>226</v>
      </c>
      <c r="C18" s="66"/>
      <c r="D18" s="28"/>
      <c r="E18" s="79"/>
      <c r="F18" s="47"/>
    </row>
    <row r="19" spans="1:6" x14ac:dyDescent="0.2">
      <c r="A19" s="114"/>
      <c r="B19" s="51"/>
      <c r="C19" s="66">
        <v>4</v>
      </c>
      <c r="D19" s="28" t="s">
        <v>164</v>
      </c>
      <c r="E19" s="57"/>
      <c r="F19" s="46">
        <f>C19*E19</f>
        <v>0</v>
      </c>
    </row>
    <row r="20" spans="1:6" x14ac:dyDescent="0.2">
      <c r="A20" s="116"/>
      <c r="B20" s="83"/>
      <c r="C20" s="67"/>
      <c r="D20" s="68"/>
      <c r="E20" s="88"/>
      <c r="F20" s="78"/>
    </row>
    <row r="21" spans="1:6" x14ac:dyDescent="0.2">
      <c r="A21" s="118"/>
      <c r="B21" s="89"/>
      <c r="C21" s="70"/>
      <c r="D21" s="90"/>
      <c r="E21" s="252"/>
      <c r="F21" s="221"/>
    </row>
    <row r="22" spans="1:6" x14ac:dyDescent="0.2">
      <c r="A22" s="114">
        <f>COUNT($A$12:A20)+1</f>
        <v>3</v>
      </c>
      <c r="B22" s="50" t="s">
        <v>227</v>
      </c>
      <c r="C22" s="66"/>
      <c r="D22" s="28"/>
      <c r="E22" s="79"/>
      <c r="F22" s="47"/>
    </row>
    <row r="23" spans="1:6" ht="38.25" x14ac:dyDescent="0.2">
      <c r="A23" s="114"/>
      <c r="B23" s="51" t="s">
        <v>228</v>
      </c>
      <c r="C23" s="66"/>
      <c r="D23" s="28"/>
      <c r="E23" s="79"/>
      <c r="F23" s="47"/>
    </row>
    <row r="24" spans="1:6" x14ac:dyDescent="0.2">
      <c r="A24" s="114"/>
      <c r="B24" s="51"/>
      <c r="C24" s="66">
        <v>1</v>
      </c>
      <c r="D24" s="28" t="s">
        <v>1</v>
      </c>
      <c r="E24" s="57"/>
      <c r="F24" s="46">
        <f>C24*E24</f>
        <v>0</v>
      </c>
    </row>
    <row r="25" spans="1:6" x14ac:dyDescent="0.2">
      <c r="A25" s="114"/>
      <c r="B25" s="51"/>
      <c r="C25" s="66"/>
      <c r="D25" s="28"/>
      <c r="E25" s="79"/>
      <c r="F25" s="46"/>
    </row>
    <row r="26" spans="1:6" s="222" customFormat="1" x14ac:dyDescent="0.2">
      <c r="A26" s="118"/>
      <c r="B26" s="89"/>
      <c r="C26" s="70"/>
      <c r="D26" s="90"/>
      <c r="E26" s="252"/>
      <c r="F26" s="221"/>
    </row>
    <row r="27" spans="1:6" x14ac:dyDescent="0.2">
      <c r="A27" s="114">
        <f>COUNT($A$12:A26)+1</f>
        <v>4</v>
      </c>
      <c r="B27" s="50" t="s">
        <v>229</v>
      </c>
      <c r="C27" s="66"/>
      <c r="D27" s="28"/>
      <c r="E27" s="79"/>
      <c r="F27" s="47"/>
    </row>
    <row r="28" spans="1:6" ht="51" x14ac:dyDescent="0.2">
      <c r="A28" s="114"/>
      <c r="B28" s="51" t="s">
        <v>230</v>
      </c>
      <c r="C28" s="66"/>
      <c r="D28" s="28"/>
      <c r="E28" s="79"/>
      <c r="F28" s="47"/>
    </row>
    <row r="29" spans="1:6" x14ac:dyDescent="0.2">
      <c r="A29" s="114"/>
      <c r="B29" s="51"/>
      <c r="C29" s="66">
        <v>2</v>
      </c>
      <c r="D29" s="28" t="s">
        <v>1</v>
      </c>
      <c r="E29" s="57"/>
      <c r="F29" s="46">
        <f>C29*E29</f>
        <v>0</v>
      </c>
    </row>
    <row r="30" spans="1:6" x14ac:dyDescent="0.2">
      <c r="A30" s="114"/>
      <c r="B30" s="51"/>
      <c r="C30" s="66"/>
      <c r="D30" s="28"/>
      <c r="E30" s="79"/>
      <c r="F30" s="47"/>
    </row>
    <row r="31" spans="1:6" x14ac:dyDescent="0.2">
      <c r="A31" s="115"/>
      <c r="B31" s="82"/>
      <c r="C31" s="70"/>
      <c r="D31" s="64"/>
      <c r="E31" s="97"/>
      <c r="F31" s="63"/>
    </row>
    <row r="32" spans="1:6" x14ac:dyDescent="0.2">
      <c r="A32" s="114">
        <f>COUNT($A$12:A31)+1</f>
        <v>5</v>
      </c>
      <c r="B32" s="50" t="s">
        <v>158</v>
      </c>
      <c r="C32" s="66"/>
      <c r="D32" s="28"/>
      <c r="E32" s="79"/>
      <c r="F32" s="47"/>
    </row>
    <row r="33" spans="1:6" ht="63.75" x14ac:dyDescent="0.2">
      <c r="A33" s="114"/>
      <c r="B33" s="51" t="s">
        <v>159</v>
      </c>
      <c r="C33" s="66"/>
      <c r="D33" s="28"/>
      <c r="E33" s="79"/>
      <c r="F33" s="47"/>
    </row>
    <row r="34" spans="1:6" ht="14.25" x14ac:dyDescent="0.2">
      <c r="A34" s="114"/>
      <c r="B34" s="51"/>
      <c r="C34" s="66">
        <v>6</v>
      </c>
      <c r="D34" s="28" t="s">
        <v>38</v>
      </c>
      <c r="E34" s="57"/>
      <c r="F34" s="46">
        <f>C34*E34</f>
        <v>0</v>
      </c>
    </row>
    <row r="35" spans="1:6" x14ac:dyDescent="0.2">
      <c r="A35" s="116"/>
      <c r="B35" s="83"/>
      <c r="C35" s="67"/>
      <c r="D35" s="68"/>
      <c r="E35" s="88"/>
      <c r="F35" s="69"/>
    </row>
    <row r="36" spans="1:6" x14ac:dyDescent="0.2">
      <c r="A36" s="115"/>
      <c r="B36" s="82"/>
      <c r="C36" s="70"/>
      <c r="D36" s="64"/>
      <c r="E36" s="97"/>
      <c r="F36" s="63"/>
    </row>
    <row r="37" spans="1:6" x14ac:dyDescent="0.2">
      <c r="A37" s="114">
        <f>COUNT($A$12:A36)+1</f>
        <v>6</v>
      </c>
      <c r="B37" s="50" t="s">
        <v>213</v>
      </c>
      <c r="C37" s="66"/>
      <c r="D37" s="28"/>
      <c r="E37" s="79"/>
      <c r="F37" s="47"/>
    </row>
    <row r="38" spans="1:6" ht="63.75" x14ac:dyDescent="0.2">
      <c r="A38" s="114"/>
      <c r="B38" s="51" t="s">
        <v>214</v>
      </c>
      <c r="C38" s="66"/>
      <c r="D38" s="28"/>
      <c r="E38" s="79"/>
      <c r="F38" s="47"/>
    </row>
    <row r="39" spans="1:6" x14ac:dyDescent="0.2">
      <c r="A39" s="114"/>
      <c r="B39" s="51"/>
      <c r="C39" s="66">
        <v>2</v>
      </c>
      <c r="D39" s="48" t="s">
        <v>1</v>
      </c>
      <c r="E39" s="58"/>
      <c r="F39" s="46">
        <f>C39*E39</f>
        <v>0</v>
      </c>
    </row>
    <row r="40" spans="1:6" x14ac:dyDescent="0.2">
      <c r="A40" s="116"/>
      <c r="B40" s="83"/>
      <c r="C40" s="67"/>
      <c r="D40" s="93"/>
      <c r="E40" s="94"/>
      <c r="F40" s="69"/>
    </row>
    <row r="41" spans="1:6" x14ac:dyDescent="0.2">
      <c r="A41" s="115"/>
      <c r="B41" s="82"/>
      <c r="C41" s="70"/>
      <c r="D41" s="64"/>
      <c r="E41" s="97"/>
      <c r="F41" s="63"/>
    </row>
    <row r="42" spans="1:6" x14ac:dyDescent="0.2">
      <c r="A42" s="114">
        <f>COUNT($A$12:A41)+1</f>
        <v>7</v>
      </c>
      <c r="B42" s="98" t="s">
        <v>61</v>
      </c>
      <c r="C42" s="66"/>
      <c r="D42" s="28"/>
      <c r="E42" s="79"/>
      <c r="F42" s="47"/>
    </row>
    <row r="43" spans="1:6" ht="76.5" x14ac:dyDescent="0.2">
      <c r="A43" s="114"/>
      <c r="B43" s="51" t="s">
        <v>62</v>
      </c>
      <c r="C43" s="66"/>
      <c r="D43" s="28"/>
      <c r="E43" s="79"/>
      <c r="F43" s="47"/>
    </row>
    <row r="44" spans="1:6" ht="14.25" x14ac:dyDescent="0.2">
      <c r="A44" s="114"/>
      <c r="B44" s="99"/>
      <c r="C44" s="66">
        <v>6</v>
      </c>
      <c r="D44" s="28" t="s">
        <v>38</v>
      </c>
      <c r="E44" s="57"/>
      <c r="F44" s="46">
        <f>E44*C44</f>
        <v>0</v>
      </c>
    </row>
    <row r="45" spans="1:6" x14ac:dyDescent="0.2">
      <c r="A45" s="116"/>
      <c r="B45" s="100"/>
      <c r="C45" s="67"/>
      <c r="D45" s="68"/>
      <c r="E45" s="88"/>
      <c r="F45" s="69"/>
    </row>
    <row r="46" spans="1:6" x14ac:dyDescent="0.2">
      <c r="A46" s="115"/>
      <c r="B46" s="82"/>
      <c r="C46" s="70"/>
      <c r="D46" s="64"/>
      <c r="E46" s="97"/>
      <c r="F46" s="63"/>
    </row>
    <row r="47" spans="1:6" x14ac:dyDescent="0.2">
      <c r="A47" s="114">
        <f>COUNT($A$12:A46)+1</f>
        <v>8</v>
      </c>
      <c r="B47" s="103" t="s">
        <v>231</v>
      </c>
      <c r="C47" s="66"/>
      <c r="D47" s="28"/>
      <c r="E47" s="79"/>
      <c r="F47" s="47"/>
    </row>
    <row r="48" spans="1:6" ht="63.75" x14ac:dyDescent="0.2">
      <c r="A48" s="114"/>
      <c r="B48" s="51" t="s">
        <v>232</v>
      </c>
      <c r="C48" s="66"/>
      <c r="D48" s="28"/>
      <c r="E48" s="79"/>
      <c r="F48" s="47"/>
    </row>
    <row r="49" spans="1:6" ht="14.25" x14ac:dyDescent="0.2">
      <c r="A49" s="114"/>
      <c r="B49" s="51"/>
      <c r="C49" s="66">
        <v>40</v>
      </c>
      <c r="D49" s="28" t="s">
        <v>44</v>
      </c>
      <c r="E49" s="57"/>
      <c r="F49" s="46">
        <f>C49*E49</f>
        <v>0</v>
      </c>
    </row>
    <row r="50" spans="1:6" x14ac:dyDescent="0.2">
      <c r="A50" s="116"/>
      <c r="B50" s="83"/>
      <c r="C50" s="67"/>
      <c r="D50" s="68"/>
      <c r="E50" s="88"/>
      <c r="F50" s="69"/>
    </row>
    <row r="51" spans="1:6" x14ac:dyDescent="0.2">
      <c r="A51" s="115"/>
      <c r="B51" s="82"/>
      <c r="C51" s="70"/>
      <c r="D51" s="64"/>
      <c r="E51" s="97"/>
      <c r="F51" s="63"/>
    </row>
    <row r="52" spans="1:6" ht="25.5" x14ac:dyDescent="0.2">
      <c r="A52" s="114">
        <f>COUNT($A$12:A51)+1</f>
        <v>9</v>
      </c>
      <c r="B52" s="50" t="s">
        <v>233</v>
      </c>
      <c r="C52" s="66"/>
      <c r="D52" s="28"/>
      <c r="E52" s="79"/>
      <c r="F52" s="47"/>
    </row>
    <row r="53" spans="1:6" ht="63.75" x14ac:dyDescent="0.2">
      <c r="A53" s="114"/>
      <c r="B53" s="51" t="s">
        <v>234</v>
      </c>
      <c r="C53" s="66"/>
      <c r="D53" s="28"/>
      <c r="E53" s="79"/>
      <c r="F53" s="47"/>
    </row>
    <row r="54" spans="1:6" ht="14.25" x14ac:dyDescent="0.2">
      <c r="A54" s="114"/>
      <c r="B54" s="223"/>
      <c r="C54" s="66">
        <v>25</v>
      </c>
      <c r="D54" s="28" t="s">
        <v>44</v>
      </c>
      <c r="E54" s="57"/>
      <c r="F54" s="46">
        <f>C54*E54</f>
        <v>0</v>
      </c>
    </row>
    <row r="55" spans="1:6" x14ac:dyDescent="0.2">
      <c r="A55" s="116"/>
      <c r="B55" s="224"/>
      <c r="C55" s="67"/>
      <c r="D55" s="68"/>
      <c r="E55" s="88"/>
      <c r="F55" s="69"/>
    </row>
    <row r="56" spans="1:6" x14ac:dyDescent="0.2">
      <c r="A56" s="121"/>
      <c r="B56" s="82"/>
      <c r="C56" s="70"/>
      <c r="D56" s="64"/>
      <c r="E56" s="97"/>
      <c r="F56" s="63"/>
    </row>
    <row r="57" spans="1:6" x14ac:dyDescent="0.2">
      <c r="A57" s="114">
        <f>COUNT($A$12:A56)+1</f>
        <v>10</v>
      </c>
      <c r="B57" s="50" t="s">
        <v>235</v>
      </c>
      <c r="C57" s="66"/>
      <c r="D57" s="28"/>
      <c r="E57" s="79"/>
      <c r="F57" s="46"/>
    </row>
    <row r="58" spans="1:6" ht="63.75" x14ac:dyDescent="0.2">
      <c r="A58" s="119"/>
      <c r="B58" s="51" t="s">
        <v>236</v>
      </c>
      <c r="C58" s="66"/>
      <c r="D58" s="28"/>
      <c r="E58" s="79"/>
      <c r="F58" s="47"/>
    </row>
    <row r="59" spans="1:6" ht="14.25" x14ac:dyDescent="0.2">
      <c r="A59" s="119"/>
      <c r="B59" s="51"/>
      <c r="C59" s="66">
        <v>10</v>
      </c>
      <c r="D59" s="28" t="s">
        <v>38</v>
      </c>
      <c r="E59" s="57"/>
      <c r="F59" s="46">
        <f>C59*E59</f>
        <v>0</v>
      </c>
    </row>
    <row r="60" spans="1:6" x14ac:dyDescent="0.2">
      <c r="A60" s="120"/>
      <c r="B60" s="83"/>
      <c r="C60" s="67"/>
      <c r="D60" s="68"/>
      <c r="E60" s="88"/>
      <c r="F60" s="69"/>
    </row>
    <row r="61" spans="1:6" x14ac:dyDescent="0.2">
      <c r="A61" s="121"/>
      <c r="B61" s="82"/>
      <c r="C61" s="70"/>
      <c r="D61" s="64"/>
      <c r="E61" s="97"/>
      <c r="F61" s="65"/>
    </row>
    <row r="62" spans="1:6" x14ac:dyDescent="0.2">
      <c r="A62" s="114">
        <f>COUNT($A$12:A61)+1</f>
        <v>11</v>
      </c>
      <c r="B62" s="50" t="s">
        <v>237</v>
      </c>
      <c r="C62" s="66"/>
      <c r="D62" s="28"/>
      <c r="E62" s="79"/>
      <c r="F62" s="46"/>
    </row>
    <row r="63" spans="1:6" ht="76.5" x14ac:dyDescent="0.2">
      <c r="A63" s="119"/>
      <c r="B63" s="51" t="s">
        <v>238</v>
      </c>
      <c r="C63" s="66"/>
      <c r="D63" s="28"/>
      <c r="E63" s="79"/>
      <c r="F63" s="47"/>
    </row>
    <row r="64" spans="1:6" ht="14.25" x14ac:dyDescent="0.2">
      <c r="A64" s="119"/>
      <c r="B64" s="51"/>
      <c r="C64" s="66">
        <v>3</v>
      </c>
      <c r="D64" s="28" t="s">
        <v>38</v>
      </c>
      <c r="E64" s="57"/>
      <c r="F64" s="46">
        <f>C64*E64</f>
        <v>0</v>
      </c>
    </row>
    <row r="65" spans="1:6" x14ac:dyDescent="0.2">
      <c r="A65" s="120"/>
      <c r="B65" s="83"/>
      <c r="C65" s="67"/>
      <c r="D65" s="68"/>
      <c r="E65" s="88"/>
      <c r="F65" s="69"/>
    </row>
    <row r="66" spans="1:6" x14ac:dyDescent="0.2">
      <c r="A66" s="115"/>
      <c r="B66" s="82"/>
      <c r="C66" s="70"/>
      <c r="D66" s="64"/>
      <c r="E66" s="97"/>
      <c r="F66" s="65"/>
    </row>
    <row r="67" spans="1:6" x14ac:dyDescent="0.2">
      <c r="A67" s="114">
        <f>COUNT($A$12:A66)+1</f>
        <v>12</v>
      </c>
      <c r="B67" s="50" t="s">
        <v>239</v>
      </c>
      <c r="C67" s="66"/>
      <c r="D67" s="28"/>
      <c r="E67" s="79"/>
      <c r="F67" s="46"/>
    </row>
    <row r="68" spans="1:6" ht="76.5" x14ac:dyDescent="0.2">
      <c r="A68" s="114"/>
      <c r="B68" s="51" t="s">
        <v>240</v>
      </c>
      <c r="C68" s="66"/>
      <c r="D68" s="28"/>
      <c r="E68" s="79"/>
      <c r="F68" s="46"/>
    </row>
    <row r="69" spans="1:6" ht="14.25" x14ac:dyDescent="0.2">
      <c r="A69" s="114"/>
      <c r="B69" s="51"/>
      <c r="C69" s="66">
        <v>2</v>
      </c>
      <c r="D69" s="28" t="s">
        <v>44</v>
      </c>
      <c r="E69" s="57"/>
      <c r="F69" s="46">
        <f>C69*E69</f>
        <v>0</v>
      </c>
    </row>
    <row r="70" spans="1:6" x14ac:dyDescent="0.2">
      <c r="A70" s="116"/>
      <c r="B70" s="83"/>
      <c r="C70" s="67"/>
      <c r="D70" s="68"/>
      <c r="E70" s="88"/>
      <c r="F70" s="69"/>
    </row>
    <row r="71" spans="1:6" x14ac:dyDescent="0.2">
      <c r="A71" s="121"/>
      <c r="B71" s="82"/>
      <c r="C71" s="70"/>
      <c r="D71" s="64"/>
      <c r="E71" s="97"/>
      <c r="F71" s="65"/>
    </row>
    <row r="72" spans="1:6" x14ac:dyDescent="0.2">
      <c r="A72" s="114">
        <f>COUNT($A$12:A71)+1</f>
        <v>13</v>
      </c>
      <c r="B72" s="217" t="s">
        <v>211</v>
      </c>
      <c r="C72" s="66"/>
      <c r="D72" s="28"/>
      <c r="E72" s="79"/>
      <c r="F72" s="46"/>
    </row>
    <row r="73" spans="1:6" ht="38.25" x14ac:dyDescent="0.2">
      <c r="A73" s="119"/>
      <c r="B73" s="51" t="s">
        <v>212</v>
      </c>
      <c r="C73" s="66"/>
      <c r="D73" s="28"/>
      <c r="E73" s="79"/>
      <c r="F73" s="46"/>
    </row>
    <row r="74" spans="1:6" x14ac:dyDescent="0.2">
      <c r="A74" s="119"/>
      <c r="B74" s="218"/>
      <c r="C74" s="66">
        <v>1</v>
      </c>
      <c r="D74" s="28" t="s">
        <v>1</v>
      </c>
      <c r="E74" s="57"/>
      <c r="F74" s="46">
        <f>+E74*C74</f>
        <v>0</v>
      </c>
    </row>
    <row r="75" spans="1:6" x14ac:dyDescent="0.2">
      <c r="A75" s="120"/>
      <c r="B75" s="219"/>
      <c r="C75" s="67"/>
      <c r="D75" s="68"/>
      <c r="E75" s="88"/>
      <c r="F75" s="69"/>
    </row>
    <row r="76" spans="1:6" ht="14.25" x14ac:dyDescent="0.2">
      <c r="A76" s="121"/>
      <c r="B76" s="105"/>
      <c r="C76" s="70"/>
      <c r="D76" s="64"/>
      <c r="E76" s="97"/>
      <c r="F76" s="63"/>
    </row>
    <row r="77" spans="1:6" x14ac:dyDescent="0.2">
      <c r="A77" s="114">
        <f>COUNT($A$12:A76)+1</f>
        <v>14</v>
      </c>
      <c r="B77" s="50" t="s">
        <v>67</v>
      </c>
      <c r="C77" s="66"/>
      <c r="D77" s="28"/>
      <c r="E77" s="79"/>
      <c r="F77" s="47"/>
    </row>
    <row r="78" spans="1:6" ht="76.5" x14ac:dyDescent="0.2">
      <c r="A78" s="119"/>
      <c r="B78" s="51" t="s">
        <v>168</v>
      </c>
      <c r="C78" s="66"/>
      <c r="D78" s="28"/>
      <c r="E78" s="79"/>
      <c r="F78" s="47"/>
    </row>
    <row r="79" spans="1:6" ht="14.25" x14ac:dyDescent="0.2">
      <c r="A79" s="119"/>
      <c r="B79" s="84"/>
      <c r="C79" s="66">
        <v>50</v>
      </c>
      <c r="D79" s="48" t="s">
        <v>44</v>
      </c>
      <c r="E79" s="57"/>
      <c r="F79" s="49">
        <f>+E79*C79</f>
        <v>0</v>
      </c>
    </row>
    <row r="80" spans="1:6" ht="14.25" x14ac:dyDescent="0.2">
      <c r="A80" s="120"/>
      <c r="B80" s="106"/>
      <c r="C80" s="67"/>
      <c r="D80" s="93"/>
      <c r="E80" s="88"/>
      <c r="F80" s="95"/>
    </row>
    <row r="81" spans="1:6" x14ac:dyDescent="0.2">
      <c r="A81" s="121"/>
      <c r="B81" s="89"/>
      <c r="C81" s="70"/>
      <c r="D81" s="64"/>
      <c r="E81" s="97"/>
      <c r="F81" s="65"/>
    </row>
    <row r="82" spans="1:6" x14ac:dyDescent="0.2">
      <c r="A82" s="114">
        <f>COUNT($A$12:A81)+1</f>
        <v>15</v>
      </c>
      <c r="B82" s="103" t="s">
        <v>241</v>
      </c>
      <c r="C82" s="66"/>
      <c r="D82" s="28"/>
      <c r="E82" s="79"/>
      <c r="F82" s="46"/>
    </row>
    <row r="83" spans="1:6" ht="38.25" x14ac:dyDescent="0.2">
      <c r="A83" s="119"/>
      <c r="B83" s="225" t="s">
        <v>242</v>
      </c>
      <c r="C83" s="66"/>
      <c r="D83" s="28"/>
      <c r="E83" s="79"/>
      <c r="F83" s="46"/>
    </row>
    <row r="84" spans="1:6" x14ac:dyDescent="0.2">
      <c r="A84" s="119"/>
      <c r="B84" s="85"/>
      <c r="C84" s="66">
        <v>2</v>
      </c>
      <c r="D84" s="28" t="s">
        <v>1</v>
      </c>
      <c r="E84" s="57"/>
      <c r="F84" s="46">
        <f t="shared" ref="F84" si="0">C84*E84</f>
        <v>0</v>
      </c>
    </row>
    <row r="85" spans="1:6" x14ac:dyDescent="0.2">
      <c r="A85" s="120"/>
      <c r="B85" s="226"/>
      <c r="C85" s="67"/>
      <c r="D85" s="68"/>
      <c r="E85" s="88"/>
      <c r="F85" s="69"/>
    </row>
    <row r="86" spans="1:6" x14ac:dyDescent="0.2">
      <c r="A86" s="121"/>
      <c r="B86" s="89"/>
      <c r="C86" s="70"/>
      <c r="D86" s="64"/>
      <c r="E86" s="97"/>
      <c r="F86" s="65"/>
    </row>
    <row r="87" spans="1:6" x14ac:dyDescent="0.2">
      <c r="A87" s="114">
        <f>COUNT($A$12:A86)+1</f>
        <v>16</v>
      </c>
      <c r="B87" s="50" t="s">
        <v>18</v>
      </c>
      <c r="C87" s="66"/>
      <c r="D87" s="28"/>
      <c r="E87" s="79"/>
      <c r="F87" s="46"/>
    </row>
    <row r="88" spans="1:6" ht="25.5" x14ac:dyDescent="0.2">
      <c r="A88" s="119"/>
      <c r="B88" s="51" t="s">
        <v>17</v>
      </c>
      <c r="C88" s="66"/>
      <c r="D88" s="28"/>
      <c r="E88" s="79"/>
      <c r="F88" s="47"/>
    </row>
    <row r="89" spans="1:6" ht="14.25" x14ac:dyDescent="0.2">
      <c r="A89" s="119"/>
      <c r="B89" s="51"/>
      <c r="C89" s="66">
        <v>18</v>
      </c>
      <c r="D89" s="28" t="s">
        <v>44</v>
      </c>
      <c r="E89" s="57"/>
      <c r="F89" s="46">
        <f>C89*E89</f>
        <v>0</v>
      </c>
    </row>
    <row r="90" spans="1:6" x14ac:dyDescent="0.2">
      <c r="A90" s="120"/>
      <c r="B90" s="83"/>
      <c r="C90" s="67"/>
      <c r="D90" s="68"/>
      <c r="E90" s="88"/>
      <c r="F90" s="69"/>
    </row>
    <row r="91" spans="1:6" x14ac:dyDescent="0.2">
      <c r="A91" s="121"/>
      <c r="B91" s="82"/>
      <c r="C91" s="70"/>
      <c r="D91" s="64"/>
      <c r="E91" s="97"/>
      <c r="F91" s="65"/>
    </row>
    <row r="92" spans="1:6" x14ac:dyDescent="0.2">
      <c r="A92" s="114">
        <f>COUNT($A$12:A91)+1</f>
        <v>17</v>
      </c>
      <c r="B92" s="50" t="s">
        <v>70</v>
      </c>
      <c r="C92" s="66"/>
      <c r="D92" s="28"/>
      <c r="E92" s="79"/>
      <c r="F92" s="47"/>
    </row>
    <row r="93" spans="1:6" ht="38.25" x14ac:dyDescent="0.2">
      <c r="A93" s="119"/>
      <c r="B93" s="51" t="s">
        <v>85</v>
      </c>
      <c r="C93" s="66"/>
      <c r="D93" s="28"/>
      <c r="E93" s="79"/>
      <c r="F93" s="47"/>
    </row>
    <row r="94" spans="1:6" ht="14.25" x14ac:dyDescent="0.2">
      <c r="A94" s="119"/>
      <c r="B94" s="51" t="s">
        <v>34</v>
      </c>
      <c r="C94" s="66">
        <v>33</v>
      </c>
      <c r="D94" s="28" t="s">
        <v>43</v>
      </c>
      <c r="E94" s="57"/>
      <c r="F94" s="46">
        <f>C94*E94</f>
        <v>0</v>
      </c>
    </row>
    <row r="95" spans="1:6" ht="14.25" x14ac:dyDescent="0.2">
      <c r="A95" s="119"/>
      <c r="B95" s="51" t="s">
        <v>35</v>
      </c>
      <c r="C95" s="66">
        <v>15</v>
      </c>
      <c r="D95" s="28" t="s">
        <v>43</v>
      </c>
      <c r="E95" s="57"/>
      <c r="F95" s="46">
        <f>C95*E95</f>
        <v>0</v>
      </c>
    </row>
    <row r="96" spans="1:6" x14ac:dyDescent="0.2">
      <c r="A96" s="120"/>
      <c r="B96" s="83"/>
      <c r="C96" s="67"/>
      <c r="D96" s="68"/>
      <c r="E96" s="88"/>
      <c r="F96" s="69"/>
    </row>
    <row r="97" spans="1:6" x14ac:dyDescent="0.2">
      <c r="A97" s="121"/>
      <c r="B97" s="70"/>
      <c r="C97" s="70"/>
      <c r="D97" s="64"/>
      <c r="E97" s="97"/>
      <c r="F97" s="65"/>
    </row>
    <row r="98" spans="1:6" x14ac:dyDescent="0.2">
      <c r="A98" s="114">
        <f>COUNT($A$12:A97)+1</f>
        <v>18</v>
      </c>
      <c r="B98" s="50" t="s">
        <v>219</v>
      </c>
      <c r="C98" s="66"/>
      <c r="D98" s="28"/>
      <c r="E98" s="79"/>
      <c r="F98" s="47"/>
    </row>
    <row r="99" spans="1:6" ht="51" x14ac:dyDescent="0.2">
      <c r="A99" s="119"/>
      <c r="B99" s="51" t="s">
        <v>220</v>
      </c>
      <c r="C99" s="66"/>
      <c r="D99" s="28"/>
      <c r="E99" s="79"/>
      <c r="F99" s="47"/>
    </row>
    <row r="100" spans="1:6" ht="14.25" x14ac:dyDescent="0.2">
      <c r="A100" s="119"/>
      <c r="B100" s="51"/>
      <c r="C100" s="66">
        <v>1.5</v>
      </c>
      <c r="D100" s="28" t="s">
        <v>43</v>
      </c>
      <c r="E100" s="57"/>
      <c r="F100" s="46">
        <f>C100*E100</f>
        <v>0</v>
      </c>
    </row>
    <row r="101" spans="1:6" x14ac:dyDescent="0.2">
      <c r="A101" s="120"/>
      <c r="B101" s="83"/>
      <c r="C101" s="67"/>
      <c r="D101" s="68"/>
      <c r="E101" s="88"/>
      <c r="F101" s="69"/>
    </row>
    <row r="102" spans="1:6" x14ac:dyDescent="0.2">
      <c r="A102" s="121"/>
      <c r="B102" s="82"/>
      <c r="C102" s="70"/>
      <c r="D102" s="64"/>
      <c r="E102" s="97"/>
      <c r="F102" s="65"/>
    </row>
    <row r="103" spans="1:6" x14ac:dyDescent="0.2">
      <c r="A103" s="114">
        <f>COUNT($A$12:A102)+1</f>
        <v>19</v>
      </c>
      <c r="B103" s="50" t="s">
        <v>243</v>
      </c>
      <c r="C103" s="66"/>
      <c r="D103" s="28"/>
      <c r="E103" s="79"/>
      <c r="F103" s="46"/>
    </row>
    <row r="104" spans="1:6" ht="51" x14ac:dyDescent="0.2">
      <c r="A104" s="119"/>
      <c r="B104" s="51" t="s">
        <v>244</v>
      </c>
      <c r="C104" s="66"/>
      <c r="D104" s="28"/>
      <c r="E104" s="79"/>
      <c r="F104" s="46"/>
    </row>
    <row r="105" spans="1:6" ht="14.25" x14ac:dyDescent="0.2">
      <c r="A105" s="119"/>
      <c r="B105" s="51"/>
      <c r="C105" s="66">
        <v>1.5</v>
      </c>
      <c r="D105" s="28" t="s">
        <v>43</v>
      </c>
      <c r="E105" s="57"/>
      <c r="F105" s="46">
        <f>C105*E105</f>
        <v>0</v>
      </c>
    </row>
    <row r="106" spans="1:6" x14ac:dyDescent="0.2">
      <c r="A106" s="120"/>
      <c r="B106" s="83"/>
      <c r="C106" s="67"/>
      <c r="D106" s="68"/>
      <c r="E106" s="88"/>
      <c r="F106" s="69"/>
    </row>
    <row r="107" spans="1:6" x14ac:dyDescent="0.2">
      <c r="A107" s="121"/>
      <c r="B107" s="82"/>
      <c r="C107" s="70"/>
      <c r="D107" s="64"/>
      <c r="E107" s="97"/>
      <c r="F107" s="65"/>
    </row>
    <row r="108" spans="1:6" ht="25.5" x14ac:dyDescent="0.2">
      <c r="A108" s="114">
        <f>COUNT($A$12:A107)+1</f>
        <v>20</v>
      </c>
      <c r="B108" s="227" t="s">
        <v>245</v>
      </c>
      <c r="C108" s="66"/>
      <c r="D108" s="74"/>
      <c r="E108" s="253"/>
      <c r="F108" s="46"/>
    </row>
    <row r="109" spans="1:6" ht="51" x14ac:dyDescent="0.2">
      <c r="A109" s="119"/>
      <c r="B109" s="228" t="s">
        <v>246</v>
      </c>
      <c r="C109" s="66"/>
      <c r="D109" s="152"/>
      <c r="E109" s="254"/>
      <c r="F109" s="151"/>
    </row>
    <row r="110" spans="1:6" ht="14.25" x14ac:dyDescent="0.2">
      <c r="A110" s="119"/>
      <c r="B110" s="228"/>
      <c r="C110" s="66">
        <v>1.5</v>
      </c>
      <c r="D110" s="28" t="s">
        <v>43</v>
      </c>
      <c r="E110" s="57"/>
      <c r="F110" s="46">
        <f>C110*E110</f>
        <v>0</v>
      </c>
    </row>
    <row r="111" spans="1:6" x14ac:dyDescent="0.2">
      <c r="A111" s="120"/>
      <c r="B111" s="229"/>
      <c r="C111" s="67"/>
      <c r="D111" s="68"/>
      <c r="E111" s="88"/>
      <c r="F111" s="69"/>
    </row>
    <row r="112" spans="1:6" x14ac:dyDescent="0.2">
      <c r="A112" s="121"/>
      <c r="B112" s="82"/>
      <c r="C112" s="70"/>
      <c r="D112" s="64"/>
      <c r="E112" s="97"/>
      <c r="F112" s="65"/>
    </row>
    <row r="113" spans="1:6" x14ac:dyDescent="0.2">
      <c r="A113" s="114">
        <f>COUNT($A$12:A112)+1</f>
        <v>21</v>
      </c>
      <c r="B113" s="227" t="s">
        <v>247</v>
      </c>
      <c r="C113" s="66"/>
      <c r="D113" s="28"/>
      <c r="E113" s="79"/>
      <c r="F113" s="46"/>
    </row>
    <row r="114" spans="1:6" ht="25.5" x14ac:dyDescent="0.2">
      <c r="A114" s="119"/>
      <c r="B114" s="51" t="s">
        <v>248</v>
      </c>
      <c r="C114" s="66"/>
      <c r="D114" s="28"/>
      <c r="E114" s="79"/>
      <c r="F114" s="46"/>
    </row>
    <row r="115" spans="1:6" ht="14.25" x14ac:dyDescent="0.2">
      <c r="A115" s="119"/>
      <c r="B115" s="51"/>
      <c r="C115" s="66">
        <v>1.5</v>
      </c>
      <c r="D115" s="28" t="s">
        <v>43</v>
      </c>
      <c r="E115" s="57"/>
      <c r="F115" s="46">
        <f t="shared" ref="F115:F120" si="1">C115*E115</f>
        <v>0</v>
      </c>
    </row>
    <row r="116" spans="1:6" x14ac:dyDescent="0.2">
      <c r="A116" s="120"/>
      <c r="B116" s="83"/>
      <c r="C116" s="67"/>
      <c r="D116" s="68"/>
      <c r="E116" s="88"/>
      <c r="F116" s="69"/>
    </row>
    <row r="117" spans="1:6" x14ac:dyDescent="0.2">
      <c r="A117" s="121"/>
      <c r="B117" s="82"/>
      <c r="C117" s="70"/>
      <c r="D117" s="64"/>
      <c r="E117" s="97"/>
      <c r="F117" s="65"/>
    </row>
    <row r="118" spans="1:6" x14ac:dyDescent="0.2">
      <c r="A118" s="114">
        <f>COUNT($A$12:A117)+1</f>
        <v>22</v>
      </c>
      <c r="B118" s="227" t="s">
        <v>249</v>
      </c>
      <c r="C118" s="66"/>
      <c r="D118" s="28"/>
      <c r="E118" s="79"/>
      <c r="F118" s="46"/>
    </row>
    <row r="119" spans="1:6" ht="51" x14ac:dyDescent="0.2">
      <c r="A119" s="119"/>
      <c r="B119" s="228" t="s">
        <v>250</v>
      </c>
      <c r="C119" s="66"/>
      <c r="D119" s="28"/>
      <c r="E119" s="79"/>
      <c r="F119" s="46"/>
    </row>
    <row r="120" spans="1:6" ht="14.25" x14ac:dyDescent="0.2">
      <c r="A120" s="119"/>
      <c r="B120" s="51"/>
      <c r="C120" s="66">
        <v>1.5</v>
      </c>
      <c r="D120" s="28" t="s">
        <v>43</v>
      </c>
      <c r="E120" s="57"/>
      <c r="F120" s="46">
        <f t="shared" si="1"/>
        <v>0</v>
      </c>
    </row>
    <row r="121" spans="1:6" x14ac:dyDescent="0.2">
      <c r="A121" s="120"/>
      <c r="B121" s="83"/>
      <c r="C121" s="67"/>
      <c r="D121" s="68"/>
      <c r="E121" s="88"/>
      <c r="F121" s="69"/>
    </row>
    <row r="122" spans="1:6" x14ac:dyDescent="0.2">
      <c r="A122" s="121"/>
      <c r="B122" s="82"/>
      <c r="C122" s="70"/>
      <c r="D122" s="64"/>
      <c r="E122" s="97"/>
      <c r="F122" s="65"/>
    </row>
    <row r="123" spans="1:6" x14ac:dyDescent="0.2">
      <c r="A123" s="114">
        <f>COUNT($A$12:A122)+1</f>
        <v>23</v>
      </c>
      <c r="B123" s="50" t="s">
        <v>221</v>
      </c>
      <c r="C123" s="66"/>
      <c r="D123" s="28"/>
      <c r="E123" s="79"/>
      <c r="F123" s="46"/>
    </row>
    <row r="124" spans="1:6" ht="51" x14ac:dyDescent="0.2">
      <c r="A124" s="119"/>
      <c r="B124" s="51" t="s">
        <v>173</v>
      </c>
      <c r="C124" s="66"/>
      <c r="D124" s="28"/>
      <c r="E124" s="79"/>
      <c r="F124" s="46"/>
    </row>
    <row r="125" spans="1:6" ht="14.25" x14ac:dyDescent="0.2">
      <c r="A125" s="119"/>
      <c r="B125" s="51"/>
      <c r="C125" s="66">
        <v>12</v>
      </c>
      <c r="D125" s="28" t="s">
        <v>43</v>
      </c>
      <c r="E125" s="57"/>
      <c r="F125" s="46">
        <f>C125*E125</f>
        <v>0</v>
      </c>
    </row>
    <row r="126" spans="1:6" x14ac:dyDescent="0.2">
      <c r="A126" s="120"/>
      <c r="B126" s="83"/>
      <c r="C126" s="67"/>
      <c r="D126" s="68"/>
      <c r="E126" s="88"/>
      <c r="F126" s="69"/>
    </row>
    <row r="127" spans="1:6" x14ac:dyDescent="0.2">
      <c r="A127" s="121"/>
      <c r="B127" s="82"/>
      <c r="C127" s="70"/>
      <c r="D127" s="64"/>
      <c r="E127" s="97"/>
      <c r="F127" s="65"/>
    </row>
    <row r="128" spans="1:6" x14ac:dyDescent="0.2">
      <c r="A128" s="114">
        <f>COUNT($A$12:A127)+1</f>
        <v>24</v>
      </c>
      <c r="B128" s="50" t="s">
        <v>73</v>
      </c>
      <c r="C128" s="66"/>
      <c r="D128" s="28"/>
      <c r="E128" s="79"/>
      <c r="F128" s="46"/>
    </row>
    <row r="129" spans="1:6" ht="89.25" x14ac:dyDescent="0.2">
      <c r="A129" s="119"/>
      <c r="B129" s="51" t="s">
        <v>110</v>
      </c>
      <c r="C129" s="66"/>
      <c r="D129" s="28"/>
      <c r="E129" s="79"/>
      <c r="F129" s="46"/>
    </row>
    <row r="130" spans="1:6" ht="14.25" x14ac:dyDescent="0.2">
      <c r="A130" s="119"/>
      <c r="B130" s="51"/>
      <c r="C130" s="66">
        <v>18</v>
      </c>
      <c r="D130" s="28" t="s">
        <v>43</v>
      </c>
      <c r="E130" s="57"/>
      <c r="F130" s="46">
        <f>C130*E130</f>
        <v>0</v>
      </c>
    </row>
    <row r="131" spans="1:6" x14ac:dyDescent="0.2">
      <c r="A131" s="120"/>
      <c r="B131" s="83"/>
      <c r="C131" s="67"/>
      <c r="D131" s="68"/>
      <c r="E131" s="88"/>
      <c r="F131" s="69"/>
    </row>
    <row r="132" spans="1:6" x14ac:dyDescent="0.2">
      <c r="A132" s="121"/>
      <c r="B132" s="82"/>
      <c r="C132" s="70"/>
      <c r="D132" s="64"/>
      <c r="E132" s="97"/>
      <c r="F132" s="65"/>
    </row>
    <row r="133" spans="1:6" x14ac:dyDescent="0.2">
      <c r="A133" s="114">
        <f>COUNT($A$12:A132)+1</f>
        <v>25</v>
      </c>
      <c r="B133" s="50" t="s">
        <v>74</v>
      </c>
      <c r="C133" s="66"/>
      <c r="D133" s="28"/>
      <c r="E133" s="79"/>
      <c r="F133" s="47"/>
    </row>
    <row r="134" spans="1:6" ht="63.75" x14ac:dyDescent="0.2">
      <c r="A134" s="119"/>
      <c r="B134" s="51" t="s">
        <v>111</v>
      </c>
      <c r="C134" s="66"/>
      <c r="D134" s="28"/>
      <c r="E134" s="79"/>
      <c r="F134" s="47"/>
    </row>
    <row r="135" spans="1:6" ht="14.25" x14ac:dyDescent="0.2">
      <c r="A135" s="119"/>
      <c r="B135" s="51"/>
      <c r="C135" s="66">
        <v>18</v>
      </c>
      <c r="D135" s="28" t="s">
        <v>43</v>
      </c>
      <c r="E135" s="57"/>
      <c r="F135" s="46">
        <f>C135*E135</f>
        <v>0</v>
      </c>
    </row>
    <row r="136" spans="1:6" x14ac:dyDescent="0.2">
      <c r="A136" s="120"/>
      <c r="B136" s="83"/>
      <c r="C136" s="67"/>
      <c r="D136" s="68"/>
      <c r="E136" s="88"/>
      <c r="F136" s="69"/>
    </row>
    <row r="137" spans="1:6" x14ac:dyDescent="0.2">
      <c r="A137" s="121"/>
      <c r="B137" s="89"/>
      <c r="C137" s="70"/>
      <c r="D137" s="107"/>
      <c r="E137" s="246"/>
      <c r="F137" s="90"/>
    </row>
    <row r="138" spans="1:6" x14ac:dyDescent="0.2">
      <c r="A138" s="114">
        <f>COUNT($A$12:A137)+1</f>
        <v>26</v>
      </c>
      <c r="B138" s="50" t="s">
        <v>20</v>
      </c>
      <c r="C138" s="66"/>
      <c r="D138" s="28"/>
      <c r="E138" s="79"/>
      <c r="F138" s="46"/>
    </row>
    <row r="139" spans="1:6" ht="38.25" x14ac:dyDescent="0.2">
      <c r="A139" s="119"/>
      <c r="B139" s="51" t="s">
        <v>19</v>
      </c>
      <c r="C139" s="66"/>
      <c r="D139" s="28"/>
      <c r="E139" s="79"/>
      <c r="F139" s="47"/>
    </row>
    <row r="140" spans="1:6" ht="14.25" x14ac:dyDescent="0.2">
      <c r="A140" s="119"/>
      <c r="B140" s="51"/>
      <c r="C140" s="66">
        <v>60</v>
      </c>
      <c r="D140" s="28" t="s">
        <v>43</v>
      </c>
      <c r="E140" s="57"/>
      <c r="F140" s="46">
        <f>C140*E140</f>
        <v>0</v>
      </c>
    </row>
    <row r="141" spans="1:6" x14ac:dyDescent="0.2">
      <c r="A141" s="120"/>
      <c r="B141" s="83"/>
      <c r="C141" s="67"/>
      <c r="D141" s="68"/>
      <c r="E141" s="88"/>
      <c r="F141" s="69"/>
    </row>
    <row r="142" spans="1:6" x14ac:dyDescent="0.2">
      <c r="A142" s="121"/>
      <c r="B142" s="82"/>
      <c r="C142" s="70"/>
      <c r="D142" s="64"/>
      <c r="E142" s="97"/>
      <c r="F142" s="65"/>
    </row>
    <row r="143" spans="1:6" x14ac:dyDescent="0.2">
      <c r="A143" s="114">
        <f>COUNT($A$12:A142)+1</f>
        <v>27</v>
      </c>
      <c r="B143" s="50" t="s">
        <v>22</v>
      </c>
      <c r="C143" s="66"/>
      <c r="D143" s="28"/>
      <c r="E143" s="79"/>
      <c r="F143" s="46"/>
    </row>
    <row r="144" spans="1:6" ht="25.5" x14ac:dyDescent="0.2">
      <c r="A144" s="119"/>
      <c r="B144" s="51" t="s">
        <v>200</v>
      </c>
      <c r="C144" s="66"/>
      <c r="D144" s="28"/>
      <c r="E144" s="79"/>
      <c r="F144" s="47"/>
    </row>
    <row r="145" spans="1:9" ht="14.25" x14ac:dyDescent="0.2">
      <c r="A145" s="119"/>
      <c r="B145" s="51"/>
      <c r="C145" s="66">
        <v>36</v>
      </c>
      <c r="D145" s="28" t="s">
        <v>38</v>
      </c>
      <c r="E145" s="57"/>
      <c r="F145" s="46">
        <f>C145*E145</f>
        <v>0</v>
      </c>
    </row>
    <row r="146" spans="1:9" x14ac:dyDescent="0.2">
      <c r="A146" s="120"/>
      <c r="B146" s="83"/>
      <c r="C146" s="67"/>
      <c r="D146" s="68"/>
      <c r="E146" s="88"/>
      <c r="F146" s="69"/>
    </row>
    <row r="147" spans="1:9" x14ac:dyDescent="0.2">
      <c r="A147" s="168"/>
      <c r="B147" s="3"/>
      <c r="C147" s="23"/>
      <c r="D147" s="23"/>
      <c r="E147" s="160"/>
      <c r="F147" s="2"/>
      <c r="G147" s="148"/>
    </row>
    <row r="148" spans="1:9" x14ac:dyDescent="0.2">
      <c r="A148" s="114">
        <f>COUNT($A$12:A146)+1</f>
        <v>28</v>
      </c>
      <c r="B148" s="50" t="s">
        <v>178</v>
      </c>
      <c r="C148" s="66"/>
      <c r="D148" s="28"/>
      <c r="E148" s="79"/>
      <c r="F148" s="46"/>
    </row>
    <row r="149" spans="1:9" ht="89.25" x14ac:dyDescent="0.2">
      <c r="A149" s="119"/>
      <c r="B149" s="51" t="s">
        <v>179</v>
      </c>
      <c r="C149" s="66"/>
      <c r="D149" s="28"/>
      <c r="E149" s="79"/>
      <c r="F149" s="46"/>
    </row>
    <row r="150" spans="1:9" ht="14.25" x14ac:dyDescent="0.2">
      <c r="A150" s="119"/>
      <c r="B150" s="50" t="s">
        <v>251</v>
      </c>
      <c r="C150" s="66">
        <v>3</v>
      </c>
      <c r="D150" s="28" t="s">
        <v>38</v>
      </c>
      <c r="E150" s="57"/>
      <c r="F150" s="46">
        <f t="shared" ref="F150" si="2">C150*E150</f>
        <v>0</v>
      </c>
    </row>
    <row r="151" spans="1:9" x14ac:dyDescent="0.2">
      <c r="A151" s="120"/>
      <c r="B151" s="123"/>
      <c r="C151" s="68"/>
      <c r="D151" s="68"/>
      <c r="E151" s="88"/>
      <c r="F151" s="69"/>
      <c r="G151" s="148"/>
    </row>
    <row r="152" spans="1:9" x14ac:dyDescent="0.2">
      <c r="A152" s="168"/>
      <c r="B152" s="158"/>
      <c r="C152" s="23"/>
      <c r="D152" s="23"/>
      <c r="E152" s="160"/>
      <c r="F152" s="2"/>
      <c r="G152" s="148"/>
      <c r="I152" s="161"/>
    </row>
    <row r="153" spans="1:9" x14ac:dyDescent="0.2">
      <c r="A153" s="140">
        <f>COUNT($A$7:A151)+1</f>
        <v>29</v>
      </c>
      <c r="B153" s="145" t="s">
        <v>181</v>
      </c>
      <c r="C153" s="23"/>
      <c r="D153" s="181"/>
      <c r="E153" s="160"/>
      <c r="F153" s="2"/>
      <c r="G153" s="148"/>
      <c r="I153" s="161"/>
    </row>
    <row r="154" spans="1:9" ht="51" x14ac:dyDescent="0.2">
      <c r="A154" s="182"/>
      <c r="B154" s="172" t="s">
        <v>182</v>
      </c>
      <c r="C154" s="23"/>
      <c r="D154" s="181"/>
      <c r="E154" s="160"/>
      <c r="F154" s="2"/>
      <c r="G154" s="148"/>
      <c r="I154" s="161"/>
    </row>
    <row r="155" spans="1:9" x14ac:dyDescent="0.2">
      <c r="A155" s="182"/>
      <c r="B155" s="3" t="s">
        <v>183</v>
      </c>
      <c r="C155" s="23"/>
      <c r="D155" s="181"/>
      <c r="E155" s="160"/>
      <c r="F155" s="2"/>
      <c r="G155" s="148"/>
      <c r="I155" s="161"/>
    </row>
    <row r="156" spans="1:9" x14ac:dyDescent="0.2">
      <c r="A156" s="183"/>
      <c r="B156" s="50" t="s">
        <v>252</v>
      </c>
      <c r="C156" s="66">
        <v>36</v>
      </c>
      <c r="D156" s="184" t="s">
        <v>1</v>
      </c>
      <c r="E156" s="57"/>
      <c r="F156" s="46">
        <f>C156*E156</f>
        <v>0</v>
      </c>
      <c r="G156" s="148"/>
      <c r="I156" s="161"/>
    </row>
    <row r="157" spans="1:9" x14ac:dyDescent="0.2">
      <c r="A157" s="185"/>
      <c r="B157" s="173"/>
      <c r="C157" s="68"/>
      <c r="D157" s="186"/>
      <c r="E157" s="88"/>
      <c r="F157" s="69"/>
      <c r="G157" s="148"/>
      <c r="I157" s="161"/>
    </row>
    <row r="158" spans="1:9" x14ac:dyDescent="0.2">
      <c r="A158" s="121"/>
      <c r="B158" s="82"/>
      <c r="C158" s="70"/>
      <c r="D158" s="64"/>
      <c r="E158" s="97"/>
      <c r="F158" s="65"/>
    </row>
    <row r="159" spans="1:9" x14ac:dyDescent="0.2">
      <c r="A159" s="114">
        <f>COUNT($A$10:A157)+1</f>
        <v>30</v>
      </c>
      <c r="B159" s="50" t="s">
        <v>196</v>
      </c>
      <c r="C159" s="66"/>
      <c r="D159" s="28"/>
      <c r="E159" s="79"/>
      <c r="F159" s="46"/>
    </row>
    <row r="160" spans="1:9" ht="38.25" x14ac:dyDescent="0.2">
      <c r="A160" s="119"/>
      <c r="B160" s="51" t="s">
        <v>223</v>
      </c>
      <c r="C160" s="66"/>
      <c r="D160" s="28"/>
      <c r="E160" s="79"/>
      <c r="F160" s="46"/>
    </row>
    <row r="161" spans="1:6" x14ac:dyDescent="0.2">
      <c r="A161" s="119"/>
      <c r="B161" s="50"/>
      <c r="C161" s="66">
        <v>6</v>
      </c>
      <c r="D161" s="28" t="s">
        <v>1</v>
      </c>
      <c r="E161" s="57"/>
      <c r="F161" s="46">
        <f>C161*E161</f>
        <v>0</v>
      </c>
    </row>
    <row r="162" spans="1:6" x14ac:dyDescent="0.2">
      <c r="A162" s="120"/>
      <c r="B162" s="83"/>
      <c r="C162" s="67"/>
      <c r="D162" s="68"/>
      <c r="E162" s="88"/>
      <c r="F162" s="69"/>
    </row>
    <row r="163" spans="1:6" x14ac:dyDescent="0.2">
      <c r="A163" s="121"/>
      <c r="B163" s="82"/>
      <c r="C163" s="70"/>
      <c r="D163" s="64"/>
      <c r="E163" s="97"/>
      <c r="F163" s="65"/>
    </row>
    <row r="164" spans="1:6" x14ac:dyDescent="0.2">
      <c r="A164" s="114">
        <f>COUNT($A$10:A163)+1</f>
        <v>31</v>
      </c>
      <c r="B164" s="50" t="s">
        <v>253</v>
      </c>
      <c r="C164" s="66"/>
      <c r="D164" s="28"/>
      <c r="E164" s="79"/>
      <c r="F164" s="46"/>
    </row>
    <row r="165" spans="1:6" ht="114.75" x14ac:dyDescent="0.2">
      <c r="A165" s="119"/>
      <c r="B165" s="51" t="s">
        <v>254</v>
      </c>
      <c r="C165" s="66"/>
      <c r="D165" s="28"/>
      <c r="E165" s="79"/>
      <c r="F165" s="46"/>
    </row>
    <row r="166" spans="1:6" x14ac:dyDescent="0.2">
      <c r="A166" s="119"/>
      <c r="B166" s="50"/>
      <c r="C166" s="66">
        <v>1</v>
      </c>
      <c r="D166" s="28" t="s">
        <v>195</v>
      </c>
      <c r="E166" s="57"/>
      <c r="F166" s="46">
        <f>C166*E166</f>
        <v>0</v>
      </c>
    </row>
    <row r="167" spans="1:6" x14ac:dyDescent="0.2">
      <c r="A167" s="120"/>
      <c r="B167" s="83"/>
      <c r="C167" s="67"/>
      <c r="D167" s="68"/>
      <c r="E167" s="69"/>
      <c r="F167" s="69"/>
    </row>
    <row r="168" spans="1:6" x14ac:dyDescent="0.2">
      <c r="A168" s="121"/>
      <c r="B168" s="89"/>
      <c r="C168" s="40"/>
      <c r="D168" s="41"/>
      <c r="E168" s="42"/>
      <c r="F168" s="40"/>
    </row>
    <row r="169" spans="1:6" ht="25.5" x14ac:dyDescent="0.2">
      <c r="A169" s="114">
        <f>COUNT($A$12:A168)+1</f>
        <v>32</v>
      </c>
      <c r="B169" s="50" t="s">
        <v>29</v>
      </c>
      <c r="C169" s="47"/>
      <c r="D169" s="28"/>
      <c r="E169" s="75"/>
      <c r="F169" s="47"/>
    </row>
    <row r="170" spans="1:6" ht="102" x14ac:dyDescent="0.2">
      <c r="A170" s="117"/>
      <c r="B170" s="51" t="s">
        <v>77</v>
      </c>
      <c r="C170" s="47"/>
      <c r="D170" s="28"/>
      <c r="E170" s="46"/>
      <c r="F170" s="47"/>
    </row>
    <row r="171" spans="1:6" x14ac:dyDescent="0.2">
      <c r="A171" s="114"/>
      <c r="B171" s="108"/>
      <c r="C171" s="76"/>
      <c r="D171" s="77">
        <v>0.03</v>
      </c>
      <c r="E171" s="47"/>
      <c r="F171" s="46">
        <f>SUM(F12:F169)*D171</f>
        <v>0</v>
      </c>
    </row>
    <row r="172" spans="1:6" x14ac:dyDescent="0.2">
      <c r="A172" s="116"/>
      <c r="B172" s="109"/>
      <c r="C172" s="110"/>
      <c r="D172" s="111"/>
      <c r="E172" s="78"/>
      <c r="F172" s="69"/>
    </row>
    <row r="173" spans="1:6" x14ac:dyDescent="0.2">
      <c r="A173" s="118"/>
      <c r="B173" s="82"/>
      <c r="C173" s="64"/>
      <c r="D173" s="64"/>
      <c r="E173" s="112"/>
      <c r="F173" s="65"/>
    </row>
    <row r="174" spans="1:6" x14ac:dyDescent="0.2">
      <c r="A174" s="114">
        <f>COUNT($A$12:A173)+1</f>
        <v>33</v>
      </c>
      <c r="B174" s="50" t="s">
        <v>207</v>
      </c>
      <c r="C174" s="28"/>
      <c r="D174" s="28"/>
      <c r="E174" s="75"/>
      <c r="F174" s="46"/>
    </row>
    <row r="175" spans="1:6" ht="38.25" x14ac:dyDescent="0.2">
      <c r="A175" s="117"/>
      <c r="B175" s="51" t="s">
        <v>30</v>
      </c>
      <c r="C175" s="28"/>
      <c r="D175" s="28"/>
      <c r="E175" s="47"/>
      <c r="F175" s="46"/>
    </row>
    <row r="176" spans="1:6" x14ac:dyDescent="0.2">
      <c r="A176" s="117"/>
      <c r="B176" s="51"/>
      <c r="C176" s="203"/>
      <c r="D176" s="77">
        <v>0.05</v>
      </c>
      <c r="E176" s="47"/>
      <c r="F176" s="46">
        <f>SUM(F13:F167)*D176</f>
        <v>0</v>
      </c>
    </row>
    <row r="177" spans="1:6" x14ac:dyDescent="0.2">
      <c r="A177" s="122"/>
      <c r="B177" s="83"/>
      <c r="C177" s="68"/>
      <c r="D177" s="68"/>
      <c r="E177" s="78"/>
      <c r="F177" s="78"/>
    </row>
    <row r="178" spans="1:6" x14ac:dyDescent="0.2">
      <c r="A178" s="117"/>
      <c r="B178" s="51"/>
      <c r="C178" s="28"/>
      <c r="D178" s="28"/>
      <c r="E178" s="47"/>
      <c r="F178" s="47"/>
    </row>
    <row r="179" spans="1:6" x14ac:dyDescent="0.2">
      <c r="A179" s="114">
        <f>COUNT($A$12:A178)+1</f>
        <v>34</v>
      </c>
      <c r="B179" s="50" t="s">
        <v>78</v>
      </c>
      <c r="C179" s="47"/>
      <c r="D179" s="28"/>
      <c r="E179" s="47"/>
      <c r="F179" s="47"/>
    </row>
    <row r="180" spans="1:6" ht="38.25" x14ac:dyDescent="0.2">
      <c r="A180" s="117"/>
      <c r="B180" s="51" t="s">
        <v>32</v>
      </c>
      <c r="C180" s="76"/>
      <c r="D180" s="77">
        <v>0.1</v>
      </c>
      <c r="E180" s="47"/>
      <c r="F180" s="46">
        <f>SUM(F12:F169)*D180</f>
        <v>0</v>
      </c>
    </row>
    <row r="181" spans="1:6" x14ac:dyDescent="0.2">
      <c r="A181" s="122"/>
      <c r="B181" s="85"/>
      <c r="C181" s="47"/>
      <c r="D181" s="28"/>
      <c r="E181" s="75"/>
      <c r="F181" s="47"/>
    </row>
    <row r="182" spans="1:6" x14ac:dyDescent="0.2">
      <c r="A182" s="52"/>
      <c r="B182" s="86" t="s">
        <v>2</v>
      </c>
      <c r="C182" s="53"/>
      <c r="D182" s="54"/>
      <c r="E182" s="55" t="s">
        <v>42</v>
      </c>
      <c r="F182" s="55">
        <f>SUM(F14:F181)</f>
        <v>0</v>
      </c>
    </row>
  </sheetData>
  <sheetProtection algorithmName="SHA-512" hashValue="/A5TfY4hoS0Awf7jFNqIXhGj5xzDnexJnheErRr6urCgTDm/uOVCHQpGapwSODqtSWXAQdHhDuqJAUgT7Kxzmw==" saltValue="zMYRLpECFuTCTNMvK46gtg==" spinCount="100000"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5" manualBreakCount="5">
    <brk id="35" max="5" man="1"/>
    <brk id="60" max="5" man="1"/>
    <brk id="90" max="5" man="1"/>
    <brk id="121" max="5" man="1"/>
    <brk id="150"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42"/>
  <sheetViews>
    <sheetView zoomScaleNormal="100" zoomScaleSheetLayoutView="110" workbookViewId="0">
      <selection activeCell="E15" sqref="E15"/>
    </sheetView>
  </sheetViews>
  <sheetFormatPr defaultColWidth="9.140625" defaultRowHeight="12.75" x14ac:dyDescent="0.2"/>
  <cols>
    <col min="1" max="1" width="6.7109375" style="34" customWidth="1"/>
    <col min="2" max="2" width="37.7109375" style="87" customWidth="1"/>
    <col min="3" max="3" width="6.7109375" style="159" customWidth="1"/>
    <col min="4" max="4" width="6.7109375" style="38" customWidth="1"/>
    <col min="5" max="5" width="14.7109375" style="36" customWidth="1"/>
    <col min="6" max="6" width="14.7109375" style="37" customWidth="1"/>
    <col min="7" max="16384" width="9.140625" style="38"/>
  </cols>
  <sheetData>
    <row r="1" spans="1:6" x14ac:dyDescent="0.2">
      <c r="A1" s="33" t="s">
        <v>153</v>
      </c>
      <c r="B1" s="80" t="s">
        <v>8</v>
      </c>
      <c r="C1" s="168"/>
      <c r="D1" s="35"/>
    </row>
    <row r="2" spans="1:6" x14ac:dyDescent="0.2">
      <c r="A2" s="33" t="s">
        <v>154</v>
      </c>
      <c r="B2" s="80" t="s">
        <v>9</v>
      </c>
      <c r="C2" s="168"/>
      <c r="D2" s="35"/>
    </row>
    <row r="3" spans="1:6" x14ac:dyDescent="0.2">
      <c r="A3" s="33" t="s">
        <v>150</v>
      </c>
      <c r="B3" s="80" t="s">
        <v>255</v>
      </c>
      <c r="C3" s="168"/>
      <c r="D3" s="35"/>
    </row>
    <row r="4" spans="1:6" x14ac:dyDescent="0.2">
      <c r="A4" s="33"/>
      <c r="B4" s="80" t="s">
        <v>151</v>
      </c>
      <c r="C4" s="168"/>
      <c r="D4" s="35"/>
    </row>
    <row r="5" spans="1:6" ht="76.5" x14ac:dyDescent="0.2">
      <c r="A5" s="134" t="s">
        <v>0</v>
      </c>
      <c r="B5" s="135" t="s">
        <v>36</v>
      </c>
      <c r="C5" s="136" t="s">
        <v>10</v>
      </c>
      <c r="D5" s="136" t="s">
        <v>11</v>
      </c>
      <c r="E5" s="137" t="s">
        <v>39</v>
      </c>
      <c r="F5" s="137" t="s">
        <v>40</v>
      </c>
    </row>
    <row r="6" spans="1:6" x14ac:dyDescent="0.2">
      <c r="A6" s="113">
        <v>1</v>
      </c>
      <c r="B6" s="81"/>
      <c r="C6" s="133"/>
      <c r="D6" s="41"/>
      <c r="E6" s="42"/>
      <c r="F6" s="40"/>
    </row>
    <row r="7" spans="1:6" x14ac:dyDescent="0.2">
      <c r="A7" s="149"/>
      <c r="B7" s="150" t="s">
        <v>156</v>
      </c>
      <c r="C7" s="125"/>
      <c r="D7" s="152"/>
      <c r="E7" s="153"/>
      <c r="F7" s="151"/>
    </row>
    <row r="8" spans="1:6" x14ac:dyDescent="0.2">
      <c r="A8" s="149"/>
      <c r="B8" s="300" t="s">
        <v>157</v>
      </c>
      <c r="C8" s="300"/>
      <c r="D8" s="300"/>
      <c r="E8" s="300"/>
      <c r="F8" s="300"/>
    </row>
    <row r="9" spans="1:6" x14ac:dyDescent="0.2">
      <c r="A9" s="149"/>
      <c r="B9" s="300"/>
      <c r="C9" s="300"/>
      <c r="D9" s="300"/>
      <c r="E9" s="300"/>
      <c r="F9" s="300"/>
    </row>
    <row r="10" spans="1:6" x14ac:dyDescent="0.2">
      <c r="A10" s="149"/>
      <c r="B10" s="156"/>
      <c r="C10" s="125"/>
      <c r="D10" s="152"/>
      <c r="E10" s="153"/>
      <c r="F10" s="151"/>
    </row>
    <row r="11" spans="1:6" x14ac:dyDescent="0.2">
      <c r="A11" s="113"/>
      <c r="B11" s="81"/>
      <c r="C11" s="133"/>
      <c r="D11" s="41"/>
      <c r="E11" s="42"/>
      <c r="F11" s="40"/>
    </row>
    <row r="12" spans="1:6" x14ac:dyDescent="0.2">
      <c r="A12" s="114">
        <f>COUNT(A6+1)</f>
        <v>1</v>
      </c>
      <c r="B12" s="50" t="s">
        <v>12</v>
      </c>
      <c r="C12" s="28"/>
      <c r="D12" s="28"/>
      <c r="E12" s="46"/>
      <c r="F12" s="46"/>
    </row>
    <row r="13" spans="1:6" ht="51" x14ac:dyDescent="0.2">
      <c r="A13" s="114"/>
      <c r="B13" s="51" t="s">
        <v>58</v>
      </c>
      <c r="C13" s="28"/>
      <c r="D13" s="28"/>
      <c r="E13" s="79"/>
      <c r="F13" s="46"/>
    </row>
    <row r="14" spans="1:6" ht="14.25" x14ac:dyDescent="0.2">
      <c r="A14" s="114"/>
      <c r="B14" s="51"/>
      <c r="C14" s="214">
        <v>33</v>
      </c>
      <c r="D14" s="28" t="s">
        <v>38</v>
      </c>
      <c r="E14" s="57"/>
      <c r="F14" s="46">
        <f>C14*E14</f>
        <v>0</v>
      </c>
    </row>
    <row r="15" spans="1:6" x14ac:dyDescent="0.2">
      <c r="A15" s="116"/>
      <c r="B15" s="83"/>
      <c r="C15" s="215"/>
      <c r="D15" s="68"/>
      <c r="E15" s="88"/>
      <c r="F15" s="69"/>
    </row>
    <row r="16" spans="1:6" x14ac:dyDescent="0.2">
      <c r="A16" s="115"/>
      <c r="B16" s="82"/>
      <c r="C16" s="216"/>
      <c r="D16" s="64"/>
      <c r="E16" s="97"/>
      <c r="F16" s="65"/>
    </row>
    <row r="17" spans="1:6" ht="25.5" x14ac:dyDescent="0.2">
      <c r="A17" s="114">
        <f>COUNT($A$12:A15)+1</f>
        <v>2</v>
      </c>
      <c r="B17" s="50" t="s">
        <v>256</v>
      </c>
      <c r="C17" s="214"/>
      <c r="D17" s="28"/>
      <c r="E17" s="79"/>
      <c r="F17" s="46"/>
    </row>
    <row r="18" spans="1:6" ht="114.75" x14ac:dyDescent="0.2">
      <c r="A18" s="114"/>
      <c r="B18" s="51" t="s">
        <v>257</v>
      </c>
      <c r="C18" s="214"/>
      <c r="D18" s="28"/>
      <c r="E18" s="79"/>
      <c r="F18" s="46"/>
    </row>
    <row r="19" spans="1:6" x14ac:dyDescent="0.2">
      <c r="A19" s="114"/>
      <c r="B19" s="51"/>
      <c r="C19" s="214">
        <v>1</v>
      </c>
      <c r="D19" s="28" t="s">
        <v>1</v>
      </c>
      <c r="E19" s="57"/>
      <c r="F19" s="46">
        <f>E19*C19</f>
        <v>0</v>
      </c>
    </row>
    <row r="20" spans="1:6" x14ac:dyDescent="0.2">
      <c r="A20" s="116"/>
      <c r="B20" s="83"/>
      <c r="C20" s="215"/>
      <c r="D20" s="68"/>
      <c r="E20" s="88"/>
      <c r="F20" s="78"/>
    </row>
    <row r="21" spans="1:6" s="222" customFormat="1" x14ac:dyDescent="0.2">
      <c r="A21" s="118"/>
      <c r="B21" s="89"/>
      <c r="C21" s="216"/>
      <c r="D21" s="90"/>
      <c r="E21" s="252"/>
      <c r="F21" s="221"/>
    </row>
    <row r="22" spans="1:6" x14ac:dyDescent="0.2">
      <c r="A22" s="114">
        <f>COUNT($A$12:A21)+1</f>
        <v>3</v>
      </c>
      <c r="B22" s="50" t="s">
        <v>258</v>
      </c>
      <c r="C22" s="214"/>
      <c r="D22" s="28"/>
      <c r="E22" s="79"/>
      <c r="F22" s="47"/>
    </row>
    <row r="23" spans="1:6" ht="38.25" x14ac:dyDescent="0.2">
      <c r="A23" s="114"/>
      <c r="B23" s="51" t="s">
        <v>259</v>
      </c>
      <c r="C23" s="214"/>
      <c r="D23" s="28"/>
      <c r="E23" s="79"/>
      <c r="F23" s="47"/>
    </row>
    <row r="24" spans="1:6" x14ac:dyDescent="0.2">
      <c r="A24" s="114"/>
      <c r="B24" s="51"/>
      <c r="C24" s="214">
        <v>3</v>
      </c>
      <c r="D24" s="28" t="s">
        <v>1</v>
      </c>
      <c r="E24" s="57"/>
      <c r="F24" s="46">
        <f>C24*E24</f>
        <v>0</v>
      </c>
    </row>
    <row r="25" spans="1:6" x14ac:dyDescent="0.2">
      <c r="A25" s="114"/>
      <c r="B25" s="51"/>
      <c r="C25" s="214"/>
      <c r="D25" s="28"/>
      <c r="E25" s="79"/>
      <c r="F25" s="46"/>
    </row>
    <row r="26" spans="1:6" s="222" customFormat="1" x14ac:dyDescent="0.2">
      <c r="A26" s="118"/>
      <c r="B26" s="89"/>
      <c r="C26" s="216"/>
      <c r="D26" s="90"/>
      <c r="E26" s="252"/>
      <c r="F26" s="221"/>
    </row>
    <row r="27" spans="1:6" x14ac:dyDescent="0.2">
      <c r="A27" s="114">
        <f>COUNT($A$12:A26)+1</f>
        <v>4</v>
      </c>
      <c r="B27" s="50" t="s">
        <v>260</v>
      </c>
      <c r="C27" s="214"/>
      <c r="D27" s="28"/>
      <c r="E27" s="79"/>
      <c r="F27" s="47"/>
    </row>
    <row r="28" spans="1:6" ht="38.25" x14ac:dyDescent="0.2">
      <c r="A28" s="114"/>
      <c r="B28" s="51" t="s">
        <v>261</v>
      </c>
      <c r="C28" s="214"/>
      <c r="D28" s="28"/>
      <c r="E28" s="79"/>
      <c r="F28" s="47"/>
    </row>
    <row r="29" spans="1:6" x14ac:dyDescent="0.2">
      <c r="A29" s="114"/>
      <c r="B29" s="51"/>
      <c r="C29" s="214">
        <v>3</v>
      </c>
      <c r="D29" s="28" t="s">
        <v>1</v>
      </c>
      <c r="E29" s="57"/>
      <c r="F29" s="46">
        <f>C29*E29</f>
        <v>0</v>
      </c>
    </row>
    <row r="30" spans="1:6" x14ac:dyDescent="0.2">
      <c r="A30" s="114"/>
      <c r="B30" s="51"/>
      <c r="C30" s="214"/>
      <c r="D30" s="28"/>
      <c r="E30" s="79"/>
      <c r="F30" s="46"/>
    </row>
    <row r="31" spans="1:6" s="222" customFormat="1" x14ac:dyDescent="0.2">
      <c r="A31" s="118"/>
      <c r="B31" s="89"/>
      <c r="C31" s="216"/>
      <c r="D31" s="90"/>
      <c r="E31" s="252"/>
      <c r="F31" s="221"/>
    </row>
    <row r="32" spans="1:6" x14ac:dyDescent="0.2">
      <c r="A32" s="114">
        <f>COUNT($A$12:A31)+1</f>
        <v>5</v>
      </c>
      <c r="B32" s="50" t="s">
        <v>229</v>
      </c>
      <c r="C32" s="214"/>
      <c r="D32" s="28"/>
      <c r="E32" s="79"/>
      <c r="F32" s="47"/>
    </row>
    <row r="33" spans="1:6" ht="38.25" x14ac:dyDescent="0.2">
      <c r="A33" s="114"/>
      <c r="B33" s="51" t="s">
        <v>262</v>
      </c>
      <c r="C33" s="214"/>
      <c r="D33" s="28"/>
      <c r="E33" s="79"/>
      <c r="F33" s="47"/>
    </row>
    <row r="34" spans="1:6" x14ac:dyDescent="0.2">
      <c r="A34" s="114"/>
      <c r="B34" s="51"/>
      <c r="C34" s="214">
        <v>4</v>
      </c>
      <c r="D34" s="28" t="s">
        <v>1</v>
      </c>
      <c r="E34" s="57"/>
      <c r="F34" s="46">
        <f>C34*E34</f>
        <v>0</v>
      </c>
    </row>
    <row r="35" spans="1:6" x14ac:dyDescent="0.2">
      <c r="A35" s="114"/>
      <c r="B35" s="51"/>
      <c r="C35" s="214"/>
      <c r="D35" s="28"/>
      <c r="E35" s="79"/>
      <c r="F35" s="46"/>
    </row>
    <row r="36" spans="1:6" x14ac:dyDescent="0.2">
      <c r="A36" s="115"/>
      <c r="B36" s="89"/>
      <c r="C36" s="216"/>
      <c r="D36" s="41"/>
      <c r="E36" s="244"/>
      <c r="F36" s="40"/>
    </row>
    <row r="37" spans="1:6" x14ac:dyDescent="0.2">
      <c r="A37" s="114">
        <f>COUNT($A$12:A36)+1</f>
        <v>6</v>
      </c>
      <c r="B37" s="50" t="s">
        <v>263</v>
      </c>
      <c r="C37" s="214"/>
      <c r="D37" s="28"/>
      <c r="E37" s="79"/>
      <c r="F37" s="47"/>
    </row>
    <row r="38" spans="1:6" ht="89.25" x14ac:dyDescent="0.2">
      <c r="A38" s="114"/>
      <c r="B38" s="51" t="s">
        <v>264</v>
      </c>
      <c r="C38" s="214"/>
      <c r="D38" s="28"/>
      <c r="E38" s="79"/>
      <c r="F38" s="47"/>
    </row>
    <row r="39" spans="1:6" ht="14.25" x14ac:dyDescent="0.2">
      <c r="A39" s="114"/>
      <c r="B39" s="51"/>
      <c r="C39" s="214">
        <v>10</v>
      </c>
      <c r="D39" s="28" t="s">
        <v>44</v>
      </c>
      <c r="E39" s="57"/>
      <c r="F39" s="46">
        <f>C39*E39</f>
        <v>0</v>
      </c>
    </row>
    <row r="40" spans="1:6" x14ac:dyDescent="0.2">
      <c r="A40" s="116"/>
      <c r="B40" s="83"/>
      <c r="C40" s="215"/>
      <c r="D40" s="68"/>
      <c r="E40" s="88"/>
      <c r="F40" s="69"/>
    </row>
    <row r="41" spans="1:6" x14ac:dyDescent="0.2">
      <c r="A41" s="115"/>
      <c r="B41" s="82"/>
      <c r="C41" s="216"/>
      <c r="D41" s="64"/>
      <c r="E41" s="97"/>
      <c r="F41" s="63"/>
    </row>
    <row r="42" spans="1:6" x14ac:dyDescent="0.2">
      <c r="A42" s="114">
        <f>COUNT($A$12:A41)+1</f>
        <v>7</v>
      </c>
      <c r="B42" s="50" t="s">
        <v>158</v>
      </c>
      <c r="C42" s="214"/>
      <c r="D42" s="28"/>
      <c r="E42" s="79"/>
      <c r="F42" s="47"/>
    </row>
    <row r="43" spans="1:6" ht="63.75" x14ac:dyDescent="0.2">
      <c r="A43" s="114"/>
      <c r="B43" s="51" t="s">
        <v>159</v>
      </c>
      <c r="C43" s="214"/>
      <c r="D43" s="28"/>
      <c r="E43" s="79"/>
      <c r="F43" s="47"/>
    </row>
    <row r="44" spans="1:6" ht="14.25" x14ac:dyDescent="0.2">
      <c r="A44" s="114"/>
      <c r="B44" s="51"/>
      <c r="C44" s="214">
        <v>12</v>
      </c>
      <c r="D44" s="28" t="s">
        <v>38</v>
      </c>
      <c r="E44" s="57"/>
      <c r="F44" s="46">
        <f>C44*E44</f>
        <v>0</v>
      </c>
    </row>
    <row r="45" spans="1:6" x14ac:dyDescent="0.2">
      <c r="A45" s="116"/>
      <c r="B45" s="83"/>
      <c r="C45" s="215"/>
      <c r="D45" s="68"/>
      <c r="E45" s="88"/>
      <c r="F45" s="69"/>
    </row>
    <row r="46" spans="1:6" x14ac:dyDescent="0.2">
      <c r="A46" s="115"/>
      <c r="B46" s="82"/>
      <c r="C46" s="216"/>
      <c r="D46" s="64"/>
      <c r="E46" s="97"/>
      <c r="F46" s="63"/>
    </row>
    <row r="47" spans="1:6" x14ac:dyDescent="0.2">
      <c r="A47" s="114">
        <f>COUNT($A$12:A46)+1</f>
        <v>8</v>
      </c>
      <c r="B47" s="50" t="s">
        <v>265</v>
      </c>
      <c r="C47" s="214"/>
      <c r="D47" s="28"/>
      <c r="E47" s="79"/>
      <c r="F47" s="47"/>
    </row>
    <row r="48" spans="1:6" ht="89.25" x14ac:dyDescent="0.2">
      <c r="A48" s="114"/>
      <c r="B48" s="51" t="s">
        <v>266</v>
      </c>
      <c r="C48" s="214"/>
      <c r="D48" s="28"/>
      <c r="E48" s="79"/>
      <c r="F48" s="47"/>
    </row>
    <row r="49" spans="1:6" x14ac:dyDescent="0.2">
      <c r="A49" s="114"/>
      <c r="B49" s="51"/>
      <c r="C49" s="214">
        <v>1</v>
      </c>
      <c r="D49" s="28" t="s">
        <v>1</v>
      </c>
      <c r="E49" s="57"/>
      <c r="F49" s="46">
        <f>C49*E49</f>
        <v>0</v>
      </c>
    </row>
    <row r="50" spans="1:6" x14ac:dyDescent="0.2">
      <c r="A50" s="116"/>
      <c r="B50" s="83"/>
      <c r="C50" s="215"/>
      <c r="D50" s="68"/>
      <c r="E50" s="88"/>
      <c r="F50" s="69"/>
    </row>
    <row r="51" spans="1:6" x14ac:dyDescent="0.2">
      <c r="A51" s="115"/>
      <c r="B51" s="82"/>
      <c r="C51" s="216"/>
      <c r="D51" s="64"/>
      <c r="E51" s="97"/>
      <c r="F51" s="63"/>
    </row>
    <row r="52" spans="1:6" x14ac:dyDescent="0.2">
      <c r="A52" s="114">
        <f>COUNT($A$12:A51)+1</f>
        <v>9</v>
      </c>
      <c r="B52" s="50" t="s">
        <v>213</v>
      </c>
      <c r="C52" s="214"/>
      <c r="D52" s="28"/>
      <c r="E52" s="79"/>
      <c r="F52" s="47"/>
    </row>
    <row r="53" spans="1:6" ht="63.75" x14ac:dyDescent="0.2">
      <c r="A53" s="114"/>
      <c r="B53" s="51" t="s">
        <v>214</v>
      </c>
      <c r="C53" s="214"/>
      <c r="D53" s="28"/>
      <c r="E53" s="79"/>
      <c r="F53" s="47"/>
    </row>
    <row r="54" spans="1:6" x14ac:dyDescent="0.2">
      <c r="A54" s="114"/>
      <c r="B54" s="51"/>
      <c r="C54" s="214">
        <v>3</v>
      </c>
      <c r="D54" s="48" t="s">
        <v>1</v>
      </c>
      <c r="E54" s="58"/>
      <c r="F54" s="46">
        <f>C54*E54</f>
        <v>0</v>
      </c>
    </row>
    <row r="55" spans="1:6" x14ac:dyDescent="0.2">
      <c r="A55" s="116"/>
      <c r="B55" s="83"/>
      <c r="C55" s="215"/>
      <c r="D55" s="93"/>
      <c r="E55" s="94"/>
      <c r="F55" s="69"/>
    </row>
    <row r="56" spans="1:6" x14ac:dyDescent="0.2">
      <c r="A56" s="115"/>
      <c r="B56" s="82"/>
      <c r="C56" s="216"/>
      <c r="D56" s="64"/>
      <c r="E56" s="97"/>
      <c r="F56" s="63"/>
    </row>
    <row r="57" spans="1:6" x14ac:dyDescent="0.2">
      <c r="A57" s="114">
        <f>COUNT($A$12:A56)+1</f>
        <v>10</v>
      </c>
      <c r="B57" s="96" t="s">
        <v>59</v>
      </c>
      <c r="C57" s="214"/>
      <c r="D57" s="71"/>
      <c r="E57" s="245"/>
      <c r="F57" s="73"/>
    </row>
    <row r="58" spans="1:6" ht="76.5" x14ac:dyDescent="0.2">
      <c r="A58" s="114"/>
      <c r="B58" s="51" t="s">
        <v>60</v>
      </c>
      <c r="C58" s="214"/>
      <c r="D58" s="71"/>
      <c r="E58" s="245"/>
      <c r="F58" s="72"/>
    </row>
    <row r="59" spans="1:6" ht="14.25" x14ac:dyDescent="0.2">
      <c r="A59" s="114"/>
      <c r="B59" s="51"/>
      <c r="C59" s="214">
        <v>12</v>
      </c>
      <c r="D59" s="28" t="s">
        <v>38</v>
      </c>
      <c r="E59" s="57"/>
      <c r="F59" s="46">
        <f>E59*C59</f>
        <v>0</v>
      </c>
    </row>
    <row r="60" spans="1:6" x14ac:dyDescent="0.2">
      <c r="A60" s="116"/>
      <c r="B60" s="83"/>
      <c r="C60" s="215"/>
      <c r="D60" s="68"/>
      <c r="E60" s="88"/>
      <c r="F60" s="69"/>
    </row>
    <row r="61" spans="1:6" x14ac:dyDescent="0.2">
      <c r="A61" s="115"/>
      <c r="B61" s="82"/>
      <c r="C61" s="216"/>
      <c r="D61" s="64"/>
      <c r="E61" s="97"/>
      <c r="F61" s="63"/>
    </row>
    <row r="62" spans="1:6" x14ac:dyDescent="0.2">
      <c r="A62" s="114">
        <f>COUNT($A$12:A61)+1</f>
        <v>11</v>
      </c>
      <c r="B62" s="103" t="s">
        <v>231</v>
      </c>
      <c r="C62" s="214"/>
      <c r="D62" s="28"/>
      <c r="E62" s="79"/>
      <c r="F62" s="47"/>
    </row>
    <row r="63" spans="1:6" ht="63.75" x14ac:dyDescent="0.2">
      <c r="A63" s="114"/>
      <c r="B63" s="51" t="s">
        <v>232</v>
      </c>
      <c r="C63" s="214"/>
      <c r="D63" s="28"/>
      <c r="E63" s="79"/>
      <c r="F63" s="47"/>
    </row>
    <row r="64" spans="1:6" ht="14.25" x14ac:dyDescent="0.2">
      <c r="A64" s="114"/>
      <c r="B64" s="51"/>
      <c r="C64" s="214">
        <v>40</v>
      </c>
      <c r="D64" s="28" t="s">
        <v>44</v>
      </c>
      <c r="E64" s="57"/>
      <c r="F64" s="46">
        <f>C64*E64</f>
        <v>0</v>
      </c>
    </row>
    <row r="65" spans="1:6" x14ac:dyDescent="0.2">
      <c r="A65" s="116"/>
      <c r="B65" s="83"/>
      <c r="C65" s="215"/>
      <c r="D65" s="68"/>
      <c r="E65" s="88"/>
      <c r="F65" s="69"/>
    </row>
    <row r="66" spans="1:6" x14ac:dyDescent="0.2">
      <c r="A66" s="115"/>
      <c r="B66" s="82"/>
      <c r="C66" s="216"/>
      <c r="D66" s="64"/>
      <c r="E66" s="97"/>
      <c r="F66" s="65"/>
    </row>
    <row r="67" spans="1:6" x14ac:dyDescent="0.2">
      <c r="A67" s="114">
        <f>COUNT($A$12:A66)+1</f>
        <v>12</v>
      </c>
      <c r="B67" s="50" t="s">
        <v>267</v>
      </c>
      <c r="C67" s="214"/>
      <c r="D67" s="28"/>
      <c r="E67" s="79"/>
      <c r="F67" s="46"/>
    </row>
    <row r="68" spans="1:6" ht="51" x14ac:dyDescent="0.2">
      <c r="A68" s="114"/>
      <c r="B68" s="51" t="s">
        <v>268</v>
      </c>
      <c r="C68" s="214"/>
      <c r="D68" s="28"/>
      <c r="E68" s="79"/>
      <c r="F68" s="46"/>
    </row>
    <row r="69" spans="1:6" ht="14.25" x14ac:dyDescent="0.2">
      <c r="A69" s="119"/>
      <c r="B69" s="51"/>
      <c r="C69" s="214">
        <v>2</v>
      </c>
      <c r="D69" s="28" t="s">
        <v>38</v>
      </c>
      <c r="E69" s="57"/>
      <c r="F69" s="46">
        <f>C69*E69</f>
        <v>0</v>
      </c>
    </row>
    <row r="70" spans="1:6" x14ac:dyDescent="0.2">
      <c r="A70" s="120"/>
      <c r="B70" s="83"/>
      <c r="C70" s="215"/>
      <c r="D70" s="68"/>
      <c r="E70" s="88"/>
      <c r="F70" s="69"/>
    </row>
    <row r="71" spans="1:6" x14ac:dyDescent="0.2">
      <c r="A71" s="121"/>
      <c r="B71" s="82"/>
      <c r="C71" s="216"/>
      <c r="D71" s="64"/>
      <c r="E71" s="97"/>
      <c r="F71" s="63"/>
    </row>
    <row r="72" spans="1:6" x14ac:dyDescent="0.2">
      <c r="A72" s="114">
        <f>COUNT($A$12:A71)+1</f>
        <v>13</v>
      </c>
      <c r="B72" s="50" t="s">
        <v>269</v>
      </c>
      <c r="C72" s="214"/>
      <c r="D72" s="28"/>
      <c r="E72" s="79"/>
      <c r="F72" s="47"/>
    </row>
    <row r="73" spans="1:6" ht="51" x14ac:dyDescent="0.2">
      <c r="A73" s="119"/>
      <c r="B73" s="51" t="s">
        <v>270</v>
      </c>
      <c r="C73" s="214"/>
      <c r="D73" s="28"/>
      <c r="E73" s="79"/>
      <c r="F73" s="47"/>
    </row>
    <row r="74" spans="1:6" ht="14.25" x14ac:dyDescent="0.2">
      <c r="A74" s="119"/>
      <c r="B74" s="51"/>
      <c r="C74" s="214">
        <v>1</v>
      </c>
      <c r="D74" s="28" t="s">
        <v>44</v>
      </c>
      <c r="E74" s="57"/>
      <c r="F74" s="46">
        <f>C74*E74</f>
        <v>0</v>
      </c>
    </row>
    <row r="75" spans="1:6" x14ac:dyDescent="0.2">
      <c r="A75" s="120"/>
      <c r="B75" s="83"/>
      <c r="C75" s="215"/>
      <c r="D75" s="68"/>
      <c r="E75" s="88"/>
      <c r="F75" s="69"/>
    </row>
    <row r="76" spans="1:6" x14ac:dyDescent="0.2">
      <c r="A76" s="121"/>
      <c r="B76" s="82"/>
      <c r="C76" s="216"/>
      <c r="D76" s="64"/>
      <c r="E76" s="97"/>
      <c r="F76" s="63"/>
    </row>
    <row r="77" spans="1:6" x14ac:dyDescent="0.2">
      <c r="A77" s="114">
        <f>COUNT($A$12:A76)+1</f>
        <v>14</v>
      </c>
      <c r="B77" s="50" t="s">
        <v>271</v>
      </c>
      <c r="C77" s="214"/>
      <c r="D77" s="28"/>
      <c r="E77" s="79"/>
      <c r="F77" s="47"/>
    </row>
    <row r="78" spans="1:6" ht="51" x14ac:dyDescent="0.2">
      <c r="A78" s="119"/>
      <c r="B78" s="51" t="s">
        <v>272</v>
      </c>
      <c r="C78" s="214"/>
      <c r="D78" s="28"/>
      <c r="E78" s="79"/>
      <c r="F78" s="47"/>
    </row>
    <row r="79" spans="1:6" x14ac:dyDescent="0.2">
      <c r="A79" s="119"/>
      <c r="B79" s="51"/>
      <c r="C79" s="214">
        <v>1</v>
      </c>
      <c r="D79" s="28" t="s">
        <v>1</v>
      </c>
      <c r="E79" s="57"/>
      <c r="F79" s="46">
        <f>+E79*C79</f>
        <v>0</v>
      </c>
    </row>
    <row r="80" spans="1:6" x14ac:dyDescent="0.2">
      <c r="A80" s="120"/>
      <c r="B80" s="83"/>
      <c r="C80" s="215"/>
      <c r="D80" s="68"/>
      <c r="E80" s="88"/>
      <c r="F80" s="69"/>
    </row>
    <row r="81" spans="1:6" x14ac:dyDescent="0.2">
      <c r="A81" s="121"/>
      <c r="B81" s="82"/>
      <c r="C81" s="70"/>
      <c r="D81" s="64"/>
      <c r="E81" s="97"/>
      <c r="F81" s="65"/>
    </row>
    <row r="82" spans="1:6" x14ac:dyDescent="0.2">
      <c r="A82" s="114">
        <f>COUNT($A$12:A81)+1</f>
        <v>15</v>
      </c>
      <c r="B82" s="217" t="s">
        <v>211</v>
      </c>
      <c r="C82" s="66"/>
      <c r="D82" s="28"/>
      <c r="E82" s="79"/>
      <c r="F82" s="46"/>
    </row>
    <row r="83" spans="1:6" ht="38.25" x14ac:dyDescent="0.2">
      <c r="A83" s="119"/>
      <c r="B83" s="51" t="s">
        <v>212</v>
      </c>
      <c r="C83" s="66"/>
      <c r="D83" s="28"/>
      <c r="E83" s="79"/>
      <c r="F83" s="46"/>
    </row>
    <row r="84" spans="1:6" x14ac:dyDescent="0.2">
      <c r="A84" s="119"/>
      <c r="B84" s="218"/>
      <c r="C84" s="66">
        <v>1</v>
      </c>
      <c r="D84" s="28" t="s">
        <v>1</v>
      </c>
      <c r="E84" s="57"/>
      <c r="F84" s="46">
        <f>+E84*C84</f>
        <v>0</v>
      </c>
    </row>
    <row r="85" spans="1:6" x14ac:dyDescent="0.2">
      <c r="A85" s="120"/>
      <c r="B85" s="219"/>
      <c r="C85" s="67"/>
      <c r="D85" s="68"/>
      <c r="E85" s="88"/>
      <c r="F85" s="69"/>
    </row>
    <row r="86" spans="1:6" x14ac:dyDescent="0.2">
      <c r="A86" s="121"/>
      <c r="B86" s="82"/>
      <c r="C86" s="216"/>
      <c r="D86" s="64"/>
      <c r="E86" s="97"/>
      <c r="F86" s="63"/>
    </row>
    <row r="87" spans="1:6" ht="25.5" x14ac:dyDescent="0.2">
      <c r="A87" s="114">
        <f>COUNT($A$12:A86)+1</f>
        <v>16</v>
      </c>
      <c r="B87" s="50" t="s">
        <v>273</v>
      </c>
      <c r="C87" s="214"/>
      <c r="D87" s="28"/>
      <c r="E87" s="79"/>
      <c r="F87" s="47"/>
    </row>
    <row r="88" spans="1:6" ht="51" x14ac:dyDescent="0.2">
      <c r="A88" s="119"/>
      <c r="B88" s="51" t="s">
        <v>15</v>
      </c>
      <c r="C88" s="214"/>
      <c r="D88" s="28"/>
      <c r="E88" s="79"/>
      <c r="F88" s="47"/>
    </row>
    <row r="89" spans="1:6" ht="14.25" x14ac:dyDescent="0.2">
      <c r="A89" s="119"/>
      <c r="B89" s="51"/>
      <c r="C89" s="214">
        <v>53</v>
      </c>
      <c r="D89" s="28" t="s">
        <v>44</v>
      </c>
      <c r="E89" s="57"/>
      <c r="F89" s="46">
        <f>C89*E89</f>
        <v>0</v>
      </c>
    </row>
    <row r="90" spans="1:6" x14ac:dyDescent="0.2">
      <c r="A90" s="120"/>
      <c r="B90" s="83"/>
      <c r="C90" s="215"/>
      <c r="D90" s="68"/>
      <c r="E90" s="88"/>
      <c r="F90" s="69"/>
    </row>
    <row r="91" spans="1:6" x14ac:dyDescent="0.2">
      <c r="A91" s="121"/>
      <c r="B91" s="82"/>
      <c r="C91" s="216"/>
      <c r="D91" s="64"/>
      <c r="E91" s="97"/>
      <c r="F91" s="63"/>
    </row>
    <row r="92" spans="1:6" x14ac:dyDescent="0.2">
      <c r="A92" s="114">
        <f>COUNT($A$12:A91)+1</f>
        <v>17</v>
      </c>
      <c r="B92" s="50" t="s">
        <v>14</v>
      </c>
      <c r="C92" s="214"/>
      <c r="D92" s="28"/>
      <c r="E92" s="79"/>
      <c r="F92" s="47"/>
    </row>
    <row r="93" spans="1:6" ht="51" x14ac:dyDescent="0.2">
      <c r="A93" s="119"/>
      <c r="B93" s="51" t="s">
        <v>33</v>
      </c>
      <c r="C93" s="214"/>
      <c r="D93" s="28"/>
      <c r="E93" s="79"/>
      <c r="F93" s="47"/>
    </row>
    <row r="94" spans="1:6" ht="14.25" x14ac:dyDescent="0.2">
      <c r="A94" s="119"/>
      <c r="B94" s="51"/>
      <c r="C94" s="214">
        <v>45</v>
      </c>
      <c r="D94" s="28" t="s">
        <v>44</v>
      </c>
      <c r="E94" s="57"/>
      <c r="F94" s="46">
        <f>C94*E94</f>
        <v>0</v>
      </c>
    </row>
    <row r="95" spans="1:6" x14ac:dyDescent="0.2">
      <c r="A95" s="120"/>
      <c r="B95" s="83"/>
      <c r="C95" s="215"/>
      <c r="D95" s="68"/>
      <c r="E95" s="88"/>
      <c r="F95" s="69"/>
    </row>
    <row r="96" spans="1:6" x14ac:dyDescent="0.2">
      <c r="A96" s="121"/>
      <c r="B96" s="82"/>
      <c r="C96" s="216"/>
      <c r="D96" s="64"/>
      <c r="E96" s="97"/>
      <c r="F96" s="63"/>
    </row>
    <row r="97" spans="1:6" x14ac:dyDescent="0.2">
      <c r="A97" s="114">
        <f>COUNT($A$12:A96)+1</f>
        <v>18</v>
      </c>
      <c r="B97" s="50" t="s">
        <v>274</v>
      </c>
      <c r="C97" s="214"/>
      <c r="D97" s="28"/>
      <c r="E97" s="79"/>
      <c r="F97" s="47"/>
    </row>
    <row r="98" spans="1:6" ht="89.25" x14ac:dyDescent="0.2">
      <c r="A98" s="119"/>
      <c r="B98" s="51" t="s">
        <v>275</v>
      </c>
      <c r="C98" s="214"/>
      <c r="D98" s="28"/>
      <c r="E98" s="79"/>
      <c r="F98" s="47"/>
    </row>
    <row r="99" spans="1:6" ht="14.25" x14ac:dyDescent="0.2">
      <c r="A99" s="119"/>
      <c r="B99" s="51" t="s">
        <v>276</v>
      </c>
      <c r="C99" s="214">
        <v>6</v>
      </c>
      <c r="D99" s="28" t="s">
        <v>44</v>
      </c>
      <c r="E99" s="57"/>
      <c r="F99" s="46">
        <f>C99*E99</f>
        <v>0</v>
      </c>
    </row>
    <row r="100" spans="1:6" x14ac:dyDescent="0.2">
      <c r="A100" s="120"/>
      <c r="B100" s="83"/>
      <c r="C100" s="215"/>
      <c r="D100" s="68"/>
      <c r="E100" s="88"/>
      <c r="F100" s="69"/>
    </row>
    <row r="101" spans="1:6" x14ac:dyDescent="0.2">
      <c r="A101" s="121"/>
      <c r="B101" s="82"/>
      <c r="C101" s="216"/>
      <c r="D101" s="64"/>
      <c r="E101" s="97"/>
      <c r="F101" s="63"/>
    </row>
    <row r="102" spans="1:6" x14ac:dyDescent="0.2">
      <c r="A102" s="114">
        <f>COUNT($A$12:A101)+1</f>
        <v>19</v>
      </c>
      <c r="B102" s="50" t="s">
        <v>277</v>
      </c>
      <c r="C102" s="214"/>
      <c r="D102" s="28"/>
      <c r="E102" s="79"/>
      <c r="F102" s="46"/>
    </row>
    <row r="103" spans="1:6" ht="51" x14ac:dyDescent="0.2">
      <c r="A103" s="119"/>
      <c r="B103" s="51" t="s">
        <v>278</v>
      </c>
      <c r="C103" s="214"/>
      <c r="D103" s="28"/>
      <c r="E103" s="79"/>
      <c r="F103" s="46"/>
    </row>
    <row r="104" spans="1:6" x14ac:dyDescent="0.2">
      <c r="A104" s="119"/>
      <c r="B104" s="51"/>
      <c r="C104" s="214">
        <v>2</v>
      </c>
      <c r="D104" s="28" t="s">
        <v>279</v>
      </c>
      <c r="E104" s="57"/>
      <c r="F104" s="46">
        <f>C104*E104</f>
        <v>0</v>
      </c>
    </row>
    <row r="105" spans="1:6" x14ac:dyDescent="0.2">
      <c r="A105" s="120"/>
      <c r="B105" s="83"/>
      <c r="C105" s="215"/>
      <c r="D105" s="68"/>
      <c r="E105" s="88"/>
      <c r="F105" s="69"/>
    </row>
    <row r="106" spans="1:6" x14ac:dyDescent="0.2">
      <c r="A106" s="121"/>
      <c r="B106" s="82"/>
      <c r="C106" s="216"/>
      <c r="D106" s="64"/>
      <c r="E106" s="97"/>
      <c r="F106" s="65"/>
    </row>
    <row r="107" spans="1:6" x14ac:dyDescent="0.2">
      <c r="A107" s="114">
        <f>COUNT($A$12:A106)+1</f>
        <v>20</v>
      </c>
      <c r="B107" s="50" t="s">
        <v>280</v>
      </c>
      <c r="C107" s="214"/>
      <c r="D107" s="28"/>
      <c r="E107" s="79"/>
      <c r="F107" s="46"/>
    </row>
    <row r="108" spans="1:6" ht="38.25" x14ac:dyDescent="0.2">
      <c r="A108" s="119"/>
      <c r="B108" s="51" t="s">
        <v>281</v>
      </c>
      <c r="C108" s="214"/>
      <c r="D108" s="28"/>
      <c r="E108" s="79"/>
      <c r="F108" s="46"/>
    </row>
    <row r="109" spans="1:6" ht="14.25" x14ac:dyDescent="0.2">
      <c r="A109" s="119"/>
      <c r="B109" s="51"/>
      <c r="C109" s="214">
        <v>16</v>
      </c>
      <c r="D109" s="28" t="s">
        <v>38</v>
      </c>
      <c r="E109" s="57"/>
      <c r="F109" s="46">
        <f>C109*E109</f>
        <v>0</v>
      </c>
    </row>
    <row r="110" spans="1:6" x14ac:dyDescent="0.2">
      <c r="A110" s="120"/>
      <c r="B110" s="83"/>
      <c r="C110" s="215"/>
      <c r="D110" s="68"/>
      <c r="E110" s="88"/>
      <c r="F110" s="69"/>
    </row>
    <row r="111" spans="1:6" x14ac:dyDescent="0.2">
      <c r="A111" s="121"/>
      <c r="B111" s="82"/>
      <c r="C111" s="216"/>
      <c r="D111" s="64"/>
      <c r="E111" s="97"/>
      <c r="F111" s="63"/>
    </row>
    <row r="112" spans="1:6" x14ac:dyDescent="0.2">
      <c r="A112" s="114">
        <f>COUNT($A$12:A111)+1</f>
        <v>21</v>
      </c>
      <c r="B112" s="50" t="s">
        <v>282</v>
      </c>
      <c r="C112" s="214"/>
      <c r="D112" s="28"/>
      <c r="E112" s="79"/>
      <c r="F112" s="47"/>
    </row>
    <row r="113" spans="1:6" ht="38.25" x14ac:dyDescent="0.2">
      <c r="A113" s="119"/>
      <c r="B113" s="51" t="s">
        <v>283</v>
      </c>
      <c r="C113" s="214"/>
      <c r="D113" s="28"/>
      <c r="E113" s="79"/>
      <c r="F113" s="47"/>
    </row>
    <row r="114" spans="1:6" ht="14.25" x14ac:dyDescent="0.2">
      <c r="A114" s="119"/>
      <c r="B114" s="51"/>
      <c r="C114" s="214">
        <v>16</v>
      </c>
      <c r="D114" s="28" t="s">
        <v>38</v>
      </c>
      <c r="E114" s="57"/>
      <c r="F114" s="46">
        <f>C114*E114</f>
        <v>0</v>
      </c>
    </row>
    <row r="115" spans="1:6" x14ac:dyDescent="0.2">
      <c r="A115" s="120"/>
      <c r="B115" s="83"/>
      <c r="C115" s="215"/>
      <c r="D115" s="68"/>
      <c r="E115" s="88"/>
      <c r="F115" s="69"/>
    </row>
    <row r="116" spans="1:6" x14ac:dyDescent="0.2">
      <c r="A116" s="121"/>
      <c r="B116" s="82"/>
      <c r="C116" s="216"/>
      <c r="D116" s="64"/>
      <c r="E116" s="97"/>
      <c r="F116" s="63"/>
    </row>
    <row r="117" spans="1:6" x14ac:dyDescent="0.2">
      <c r="A117" s="114">
        <f>COUNT($A$12:A116)+1</f>
        <v>22</v>
      </c>
      <c r="B117" s="50" t="s">
        <v>216</v>
      </c>
      <c r="C117" s="214"/>
      <c r="D117" s="28"/>
      <c r="E117" s="79"/>
      <c r="F117" s="47"/>
    </row>
    <row r="118" spans="1:6" ht="89.25" x14ac:dyDescent="0.2">
      <c r="A118" s="119"/>
      <c r="B118" s="51" t="s">
        <v>80</v>
      </c>
      <c r="C118" s="214"/>
      <c r="D118" s="28"/>
      <c r="E118" s="79"/>
      <c r="F118" s="47"/>
    </row>
    <row r="119" spans="1:6" x14ac:dyDescent="0.2">
      <c r="A119" s="119"/>
      <c r="B119" s="50" t="s">
        <v>217</v>
      </c>
      <c r="C119" s="214"/>
      <c r="D119" s="28"/>
      <c r="E119" s="79"/>
      <c r="F119" s="47"/>
    </row>
    <row r="120" spans="1:6" ht="25.5" x14ac:dyDescent="0.2">
      <c r="A120" s="119"/>
      <c r="B120" s="51" t="s">
        <v>218</v>
      </c>
      <c r="C120" s="214">
        <v>20</v>
      </c>
      <c r="D120" s="48" t="s">
        <v>44</v>
      </c>
      <c r="E120" s="58"/>
      <c r="F120" s="49">
        <f>C120*E120</f>
        <v>0</v>
      </c>
    </row>
    <row r="121" spans="1:6" ht="25.5" x14ac:dyDescent="0.2">
      <c r="A121" s="119"/>
      <c r="B121" s="51" t="s">
        <v>81</v>
      </c>
      <c r="C121" s="214">
        <v>26</v>
      </c>
      <c r="D121" s="48" t="s">
        <v>44</v>
      </c>
      <c r="E121" s="58"/>
      <c r="F121" s="49">
        <f>C121*E121</f>
        <v>0</v>
      </c>
    </row>
    <row r="122" spans="1:6" x14ac:dyDescent="0.2">
      <c r="A122" s="120"/>
      <c r="B122" s="83"/>
      <c r="C122" s="215"/>
      <c r="D122" s="93"/>
      <c r="E122" s="94"/>
      <c r="F122" s="95"/>
    </row>
    <row r="123" spans="1:6" x14ac:dyDescent="0.2">
      <c r="A123" s="121"/>
      <c r="B123" s="82"/>
      <c r="C123" s="216"/>
      <c r="D123" s="64"/>
      <c r="E123" s="97"/>
      <c r="F123" s="63"/>
    </row>
    <row r="124" spans="1:6" x14ac:dyDescent="0.2">
      <c r="A124" s="114">
        <f>COUNT($A$12:A123)+1</f>
        <v>23</v>
      </c>
      <c r="B124" s="50" t="s">
        <v>284</v>
      </c>
      <c r="C124" s="214"/>
      <c r="D124" s="28"/>
      <c r="E124" s="79"/>
      <c r="F124" s="47"/>
    </row>
    <row r="125" spans="1:6" ht="89.25" x14ac:dyDescent="0.2">
      <c r="A125" s="119"/>
      <c r="B125" s="51" t="s">
        <v>285</v>
      </c>
      <c r="C125" s="214"/>
      <c r="D125" s="28"/>
      <c r="E125" s="79"/>
      <c r="F125" s="47"/>
    </row>
    <row r="126" spans="1:6" x14ac:dyDescent="0.2">
      <c r="A126" s="119"/>
      <c r="B126" s="50" t="s">
        <v>217</v>
      </c>
      <c r="C126" s="214"/>
      <c r="D126" s="28"/>
      <c r="E126" s="79"/>
      <c r="F126" s="47"/>
    </row>
    <row r="127" spans="1:6" ht="14.25" x14ac:dyDescent="0.2">
      <c r="A127" s="119"/>
      <c r="B127" s="104" t="s">
        <v>286</v>
      </c>
      <c r="C127" s="214">
        <v>25</v>
      </c>
      <c r="D127" s="48" t="s">
        <v>44</v>
      </c>
      <c r="E127" s="58"/>
      <c r="F127" s="49">
        <f>C127*E127</f>
        <v>0</v>
      </c>
    </row>
    <row r="128" spans="1:6" x14ac:dyDescent="0.2">
      <c r="A128" s="120"/>
      <c r="B128" s="230"/>
      <c r="C128" s="215"/>
      <c r="D128" s="93"/>
      <c r="E128" s="94"/>
      <c r="F128" s="95"/>
    </row>
    <row r="129" spans="1:6" x14ac:dyDescent="0.2">
      <c r="A129" s="121"/>
      <c r="B129" s="82"/>
      <c r="C129" s="216"/>
      <c r="D129" s="91"/>
      <c r="E129" s="247"/>
      <c r="F129" s="92"/>
    </row>
    <row r="130" spans="1:6" ht="25.5" x14ac:dyDescent="0.2">
      <c r="A130" s="114">
        <f>COUNT($A$12:A129)+1</f>
        <v>24</v>
      </c>
      <c r="B130" s="50" t="s">
        <v>287</v>
      </c>
      <c r="C130" s="214"/>
      <c r="D130" s="48"/>
      <c r="E130" s="139"/>
      <c r="F130" s="49"/>
    </row>
    <row r="131" spans="1:6" ht="89.25" x14ac:dyDescent="0.2">
      <c r="A131" s="119"/>
      <c r="B131" s="51" t="s">
        <v>285</v>
      </c>
      <c r="C131" s="214"/>
      <c r="D131" s="183"/>
      <c r="E131" s="255"/>
      <c r="F131" s="190"/>
    </row>
    <row r="132" spans="1:6" x14ac:dyDescent="0.2">
      <c r="A132" s="119"/>
      <c r="B132" s="50" t="s">
        <v>66</v>
      </c>
      <c r="C132" s="214"/>
      <c r="D132" s="28"/>
      <c r="E132" s="79"/>
      <c r="F132" s="47"/>
    </row>
    <row r="133" spans="1:6" ht="25.5" x14ac:dyDescent="0.2">
      <c r="A133" s="119"/>
      <c r="B133" s="51" t="s">
        <v>288</v>
      </c>
      <c r="C133" s="214">
        <v>53</v>
      </c>
      <c r="D133" s="48" t="s">
        <v>44</v>
      </c>
      <c r="E133" s="58"/>
      <c r="F133" s="49">
        <f>C133*E133</f>
        <v>0</v>
      </c>
    </row>
    <row r="134" spans="1:6" x14ac:dyDescent="0.2">
      <c r="A134" s="120"/>
      <c r="B134" s="83"/>
      <c r="C134" s="215"/>
      <c r="D134" s="93"/>
      <c r="E134" s="94"/>
      <c r="F134" s="95"/>
    </row>
    <row r="135" spans="1:6" ht="14.25" x14ac:dyDescent="0.2">
      <c r="A135" s="121"/>
      <c r="B135" s="105"/>
      <c r="C135" s="216"/>
      <c r="D135" s="64"/>
      <c r="E135" s="97"/>
      <c r="F135" s="63"/>
    </row>
    <row r="136" spans="1:6" x14ac:dyDescent="0.2">
      <c r="A136" s="114">
        <f>COUNT($A$12:A135)+1</f>
        <v>25</v>
      </c>
      <c r="B136" s="50" t="s">
        <v>67</v>
      </c>
      <c r="C136" s="214"/>
      <c r="D136" s="28"/>
      <c r="E136" s="79"/>
      <c r="F136" s="47"/>
    </row>
    <row r="137" spans="1:6" ht="76.5" x14ac:dyDescent="0.2">
      <c r="A137" s="119"/>
      <c r="B137" s="51" t="s">
        <v>168</v>
      </c>
      <c r="C137" s="214"/>
      <c r="D137" s="28"/>
      <c r="E137" s="79"/>
      <c r="F137" s="47"/>
    </row>
    <row r="138" spans="1:6" ht="14.25" x14ac:dyDescent="0.2">
      <c r="A138" s="119"/>
      <c r="B138" s="84"/>
      <c r="C138" s="214">
        <v>104</v>
      </c>
      <c r="D138" s="48" t="s">
        <v>44</v>
      </c>
      <c r="E138" s="57"/>
      <c r="F138" s="49">
        <f>+E138*C138</f>
        <v>0</v>
      </c>
    </row>
    <row r="139" spans="1:6" ht="14.25" x14ac:dyDescent="0.2">
      <c r="A139" s="120"/>
      <c r="B139" s="106"/>
      <c r="C139" s="215"/>
      <c r="D139" s="93"/>
      <c r="E139" s="88"/>
      <c r="F139" s="95"/>
    </row>
    <row r="140" spans="1:6" x14ac:dyDescent="0.2">
      <c r="A140" s="121"/>
      <c r="B140" s="82"/>
      <c r="C140" s="216"/>
      <c r="D140" s="64"/>
      <c r="E140" s="97"/>
      <c r="F140" s="65"/>
    </row>
    <row r="141" spans="1:6" x14ac:dyDescent="0.2">
      <c r="A141" s="114">
        <f>COUNT($A$12:A140)+1</f>
        <v>26</v>
      </c>
      <c r="B141" s="50" t="s">
        <v>289</v>
      </c>
      <c r="C141" s="214"/>
      <c r="D141" s="28"/>
      <c r="E141" s="79"/>
      <c r="F141" s="46"/>
    </row>
    <row r="142" spans="1:6" ht="51" x14ac:dyDescent="0.2">
      <c r="A142" s="119"/>
      <c r="B142" s="51" t="s">
        <v>290</v>
      </c>
      <c r="C142" s="214"/>
      <c r="D142" s="28"/>
      <c r="E142" s="79"/>
      <c r="F142" s="46"/>
    </row>
    <row r="143" spans="1:6" ht="14.25" x14ac:dyDescent="0.2">
      <c r="A143" s="119"/>
      <c r="B143" s="51"/>
      <c r="C143" s="214">
        <v>37</v>
      </c>
      <c r="D143" s="28" t="s">
        <v>38</v>
      </c>
      <c r="E143" s="57"/>
      <c r="F143" s="46">
        <f>C143*E143</f>
        <v>0</v>
      </c>
    </row>
    <row r="144" spans="1:6" x14ac:dyDescent="0.2">
      <c r="A144" s="120"/>
      <c r="B144" s="83"/>
      <c r="C144" s="215"/>
      <c r="D144" s="68"/>
      <c r="E144" s="88"/>
      <c r="F144" s="69"/>
    </row>
    <row r="145" spans="1:6" x14ac:dyDescent="0.2">
      <c r="A145" s="121"/>
      <c r="B145" s="89"/>
      <c r="C145" s="216"/>
      <c r="D145" s="64"/>
      <c r="E145" s="97"/>
      <c r="F145" s="65"/>
    </row>
    <row r="146" spans="1:6" x14ac:dyDescent="0.2">
      <c r="A146" s="114">
        <f>COUNT($A$12:A145)+1</f>
        <v>27</v>
      </c>
      <c r="B146" s="50" t="s">
        <v>18</v>
      </c>
      <c r="C146" s="214"/>
      <c r="D146" s="28"/>
      <c r="E146" s="79"/>
      <c r="F146" s="46"/>
    </row>
    <row r="147" spans="1:6" ht="25.5" x14ac:dyDescent="0.2">
      <c r="A147" s="119"/>
      <c r="B147" s="51" t="s">
        <v>17</v>
      </c>
      <c r="C147" s="214"/>
      <c r="D147" s="28"/>
      <c r="E147" s="79"/>
      <c r="F147" s="47"/>
    </row>
    <row r="148" spans="1:6" ht="14.25" x14ac:dyDescent="0.2">
      <c r="A148" s="119"/>
      <c r="B148" s="51"/>
      <c r="C148" s="214">
        <v>40</v>
      </c>
      <c r="D148" s="28" t="s">
        <v>44</v>
      </c>
      <c r="E148" s="57"/>
      <c r="F148" s="46">
        <f>C148*E148</f>
        <v>0</v>
      </c>
    </row>
    <row r="149" spans="1:6" x14ac:dyDescent="0.2">
      <c r="A149" s="120"/>
      <c r="B149" s="83"/>
      <c r="C149" s="215"/>
      <c r="D149" s="68"/>
      <c r="E149" s="88"/>
      <c r="F149" s="69"/>
    </row>
    <row r="150" spans="1:6" x14ac:dyDescent="0.2">
      <c r="A150" s="121"/>
      <c r="B150" s="82"/>
      <c r="C150" s="216"/>
      <c r="D150" s="64"/>
      <c r="E150" s="97"/>
      <c r="F150" s="65"/>
    </row>
    <row r="151" spans="1:6" x14ac:dyDescent="0.2">
      <c r="A151" s="114">
        <f>COUNT($A$12:A150)+1</f>
        <v>28</v>
      </c>
      <c r="B151" s="50" t="s">
        <v>70</v>
      </c>
      <c r="C151" s="214"/>
      <c r="D151" s="28"/>
      <c r="E151" s="79"/>
      <c r="F151" s="47"/>
    </row>
    <row r="152" spans="1:6" ht="38.25" x14ac:dyDescent="0.2">
      <c r="A152" s="119"/>
      <c r="B152" s="51" t="s">
        <v>85</v>
      </c>
      <c r="C152" s="214"/>
      <c r="D152" s="28"/>
      <c r="E152" s="79"/>
      <c r="F152" s="47"/>
    </row>
    <row r="153" spans="1:6" ht="14.25" x14ac:dyDescent="0.2">
      <c r="A153" s="119"/>
      <c r="B153" s="51" t="s">
        <v>34</v>
      </c>
      <c r="C153" s="214">
        <v>70</v>
      </c>
      <c r="D153" s="28" t="s">
        <v>43</v>
      </c>
      <c r="E153" s="57"/>
      <c r="F153" s="46">
        <f>C153*E153</f>
        <v>0</v>
      </c>
    </row>
    <row r="154" spans="1:6" ht="14.25" x14ac:dyDescent="0.2">
      <c r="A154" s="119"/>
      <c r="B154" s="51" t="s">
        <v>35</v>
      </c>
      <c r="C154" s="214">
        <v>25</v>
      </c>
      <c r="D154" s="28" t="s">
        <v>43</v>
      </c>
      <c r="E154" s="57"/>
      <c r="F154" s="46">
        <f>C154*E154</f>
        <v>0</v>
      </c>
    </row>
    <row r="155" spans="1:6" x14ac:dyDescent="0.2">
      <c r="A155" s="120"/>
      <c r="B155" s="83"/>
      <c r="C155" s="215"/>
      <c r="D155" s="68"/>
      <c r="E155" s="88"/>
      <c r="F155" s="69"/>
    </row>
    <row r="156" spans="1:6" x14ac:dyDescent="0.2">
      <c r="A156" s="121"/>
      <c r="B156" s="82"/>
      <c r="C156" s="216"/>
      <c r="D156" s="64"/>
      <c r="E156" s="97"/>
      <c r="F156" s="65"/>
    </row>
    <row r="157" spans="1:6" x14ac:dyDescent="0.2">
      <c r="A157" s="114">
        <f>COUNT($A$12:A156)+1</f>
        <v>29</v>
      </c>
      <c r="B157" s="50" t="s">
        <v>219</v>
      </c>
      <c r="C157" s="214"/>
      <c r="D157" s="28"/>
      <c r="E157" s="79"/>
      <c r="F157" s="47"/>
    </row>
    <row r="158" spans="1:6" ht="51" x14ac:dyDescent="0.2">
      <c r="A158" s="119"/>
      <c r="B158" s="51" t="s">
        <v>220</v>
      </c>
      <c r="C158" s="214"/>
      <c r="D158" s="28"/>
      <c r="E158" s="79"/>
      <c r="F158" s="47"/>
    </row>
    <row r="159" spans="1:6" ht="14.25" x14ac:dyDescent="0.2">
      <c r="A159" s="119"/>
      <c r="B159" s="51"/>
      <c r="C159" s="214">
        <v>2</v>
      </c>
      <c r="D159" s="28" t="s">
        <v>43</v>
      </c>
      <c r="E159" s="57"/>
      <c r="F159" s="46">
        <f>C159*E159</f>
        <v>0</v>
      </c>
    </row>
    <row r="160" spans="1:6" x14ac:dyDescent="0.2">
      <c r="A160" s="120"/>
      <c r="B160" s="83"/>
      <c r="C160" s="215"/>
      <c r="D160" s="68"/>
      <c r="E160" s="88"/>
      <c r="F160" s="69"/>
    </row>
    <row r="161" spans="1:6" x14ac:dyDescent="0.2">
      <c r="A161" s="121"/>
      <c r="B161" s="82"/>
      <c r="C161" s="216"/>
      <c r="D161" s="64"/>
      <c r="E161" s="97"/>
      <c r="F161" s="65"/>
    </row>
    <row r="162" spans="1:6" x14ac:dyDescent="0.2">
      <c r="A162" s="114">
        <f>COUNT($A$12:A161)+1</f>
        <v>30</v>
      </c>
      <c r="B162" s="50" t="s">
        <v>221</v>
      </c>
      <c r="C162" s="214"/>
      <c r="D162" s="28"/>
      <c r="E162" s="79"/>
      <c r="F162" s="46"/>
    </row>
    <row r="163" spans="1:6" ht="51" x14ac:dyDescent="0.2">
      <c r="A163" s="119"/>
      <c r="B163" s="51" t="s">
        <v>173</v>
      </c>
      <c r="C163" s="214"/>
      <c r="D163" s="28"/>
      <c r="E163" s="79"/>
      <c r="F163" s="46"/>
    </row>
    <row r="164" spans="1:6" ht="14.25" x14ac:dyDescent="0.2">
      <c r="A164" s="119"/>
      <c r="B164" s="51"/>
      <c r="C164" s="214">
        <v>17</v>
      </c>
      <c r="D164" s="28" t="s">
        <v>43</v>
      </c>
      <c r="E164" s="57"/>
      <c r="F164" s="46">
        <f>C164*E164</f>
        <v>0</v>
      </c>
    </row>
    <row r="165" spans="1:6" x14ac:dyDescent="0.2">
      <c r="A165" s="120"/>
      <c r="B165" s="83"/>
      <c r="C165" s="215"/>
      <c r="D165" s="68"/>
      <c r="E165" s="88"/>
      <c r="F165" s="69"/>
    </row>
    <row r="166" spans="1:6" x14ac:dyDescent="0.2">
      <c r="A166" s="121"/>
      <c r="B166" s="82"/>
      <c r="C166" s="216"/>
      <c r="D166" s="64"/>
      <c r="E166" s="97"/>
      <c r="F166" s="65"/>
    </row>
    <row r="167" spans="1:6" x14ac:dyDescent="0.2">
      <c r="A167" s="114">
        <f>COUNT($A$12:A166)+1</f>
        <v>31</v>
      </c>
      <c r="B167" s="50" t="s">
        <v>73</v>
      </c>
      <c r="C167" s="214"/>
      <c r="D167" s="28"/>
      <c r="E167" s="79"/>
      <c r="F167" s="46"/>
    </row>
    <row r="168" spans="1:6" ht="89.25" x14ac:dyDescent="0.2">
      <c r="A168" s="119"/>
      <c r="B168" s="51" t="s">
        <v>110</v>
      </c>
      <c r="C168" s="214"/>
      <c r="D168" s="28"/>
      <c r="E168" s="79"/>
      <c r="F168" s="46"/>
    </row>
    <row r="169" spans="1:6" ht="14.25" x14ac:dyDescent="0.2">
      <c r="A169" s="119"/>
      <c r="B169" s="51"/>
      <c r="C169" s="214">
        <v>39</v>
      </c>
      <c r="D169" s="28" t="s">
        <v>43</v>
      </c>
      <c r="E169" s="57"/>
      <c r="F169" s="46">
        <f>C169*E169</f>
        <v>0</v>
      </c>
    </row>
    <row r="170" spans="1:6" x14ac:dyDescent="0.2">
      <c r="A170" s="120"/>
      <c r="B170" s="83"/>
      <c r="C170" s="215"/>
      <c r="D170" s="68"/>
      <c r="E170" s="88"/>
      <c r="F170" s="69"/>
    </row>
    <row r="171" spans="1:6" x14ac:dyDescent="0.2">
      <c r="A171" s="121"/>
      <c r="B171" s="82"/>
      <c r="C171" s="216"/>
      <c r="D171" s="64"/>
      <c r="E171" s="97"/>
      <c r="F171" s="65"/>
    </row>
    <row r="172" spans="1:6" x14ac:dyDescent="0.2">
      <c r="A172" s="114">
        <f>COUNT($A$12:A171)+1</f>
        <v>32</v>
      </c>
      <c r="B172" s="50" t="s">
        <v>74</v>
      </c>
      <c r="C172" s="214"/>
      <c r="D172" s="28"/>
      <c r="E172" s="79"/>
      <c r="F172" s="47"/>
    </row>
    <row r="173" spans="1:6" ht="63.75" x14ac:dyDescent="0.2">
      <c r="A173" s="119"/>
      <c r="B173" s="51" t="s">
        <v>111</v>
      </c>
      <c r="C173" s="214"/>
      <c r="D173" s="28"/>
      <c r="E173" s="79"/>
      <c r="F173" s="47"/>
    </row>
    <row r="174" spans="1:6" ht="14.25" x14ac:dyDescent="0.2">
      <c r="A174" s="119"/>
      <c r="B174" s="51"/>
      <c r="C174" s="214">
        <v>39</v>
      </c>
      <c r="D174" s="28" t="s">
        <v>43</v>
      </c>
      <c r="E174" s="57"/>
      <c r="F174" s="46">
        <f>C174*E174</f>
        <v>0</v>
      </c>
    </row>
    <row r="175" spans="1:6" x14ac:dyDescent="0.2">
      <c r="A175" s="120"/>
      <c r="B175" s="83"/>
      <c r="C175" s="215"/>
      <c r="D175" s="68"/>
      <c r="E175" s="88"/>
      <c r="F175" s="69"/>
    </row>
    <row r="176" spans="1:6" x14ac:dyDescent="0.2">
      <c r="A176" s="121"/>
      <c r="B176" s="89"/>
      <c r="C176" s="216"/>
      <c r="D176" s="107"/>
      <c r="E176" s="246"/>
      <c r="F176" s="90"/>
    </row>
    <row r="177" spans="1:9" x14ac:dyDescent="0.2">
      <c r="A177" s="114">
        <f>COUNT($A$12:A176)+1</f>
        <v>33</v>
      </c>
      <c r="B177" s="50" t="s">
        <v>20</v>
      </c>
      <c r="C177" s="214"/>
      <c r="D177" s="28"/>
      <c r="E177" s="79"/>
      <c r="F177" s="46"/>
    </row>
    <row r="178" spans="1:9" ht="38.25" x14ac:dyDescent="0.2">
      <c r="A178" s="119"/>
      <c r="B178" s="51" t="s">
        <v>19</v>
      </c>
      <c r="C178" s="214"/>
      <c r="D178" s="28"/>
      <c r="E178" s="79"/>
      <c r="F178" s="47"/>
    </row>
    <row r="179" spans="1:9" ht="14.25" x14ac:dyDescent="0.2">
      <c r="A179" s="119"/>
      <c r="B179" s="51"/>
      <c r="C179" s="214">
        <v>120</v>
      </c>
      <c r="D179" s="28" t="s">
        <v>43</v>
      </c>
      <c r="E179" s="57"/>
      <c r="F179" s="46">
        <f>C179*E179</f>
        <v>0</v>
      </c>
    </row>
    <row r="180" spans="1:9" x14ac:dyDescent="0.2">
      <c r="A180" s="120"/>
      <c r="B180" s="83"/>
      <c r="C180" s="215"/>
      <c r="D180" s="68"/>
      <c r="E180" s="88"/>
      <c r="F180" s="69"/>
    </row>
    <row r="181" spans="1:9" x14ac:dyDescent="0.2">
      <c r="A181" s="121"/>
      <c r="B181" s="82"/>
      <c r="C181" s="216"/>
      <c r="D181" s="64"/>
      <c r="E181" s="97"/>
      <c r="F181" s="65"/>
    </row>
    <row r="182" spans="1:9" x14ac:dyDescent="0.2">
      <c r="A182" s="114">
        <f>COUNT($A$12:A181)+1</f>
        <v>34</v>
      </c>
      <c r="B182" s="50" t="s">
        <v>22</v>
      </c>
      <c r="C182" s="214"/>
      <c r="D182" s="28"/>
      <c r="E182" s="79"/>
      <c r="F182" s="46"/>
    </row>
    <row r="183" spans="1:9" ht="25.5" x14ac:dyDescent="0.2">
      <c r="A183" s="119"/>
      <c r="B183" s="51" t="s">
        <v>200</v>
      </c>
      <c r="C183" s="214"/>
      <c r="D183" s="28"/>
      <c r="E183" s="79"/>
      <c r="F183" s="47"/>
    </row>
    <row r="184" spans="1:9" ht="14.25" x14ac:dyDescent="0.2">
      <c r="A184" s="119"/>
      <c r="B184" s="51"/>
      <c r="C184" s="214">
        <v>66</v>
      </c>
      <c r="D184" s="28" t="s">
        <v>38</v>
      </c>
      <c r="E184" s="57"/>
      <c r="F184" s="46">
        <f>C184*E184</f>
        <v>0</v>
      </c>
    </row>
    <row r="185" spans="1:9" x14ac:dyDescent="0.2">
      <c r="A185" s="120"/>
      <c r="B185" s="83"/>
      <c r="C185" s="215"/>
      <c r="D185" s="68"/>
      <c r="E185" s="88"/>
      <c r="F185" s="69"/>
    </row>
    <row r="186" spans="1:9" x14ac:dyDescent="0.2">
      <c r="A186" s="119"/>
      <c r="B186" s="51"/>
      <c r="C186" s="28"/>
      <c r="D186" s="28"/>
      <c r="E186" s="79"/>
      <c r="F186" s="46"/>
      <c r="G186" s="148"/>
      <c r="I186" s="161"/>
    </row>
    <row r="187" spans="1:9" x14ac:dyDescent="0.2">
      <c r="A187" s="114">
        <f>COUNT($A$12:A185)+1</f>
        <v>35</v>
      </c>
      <c r="B187" s="50" t="s">
        <v>178</v>
      </c>
      <c r="C187" s="214"/>
      <c r="D187" s="28"/>
      <c r="E187" s="79"/>
      <c r="F187" s="46"/>
    </row>
    <row r="188" spans="1:9" ht="89.25" x14ac:dyDescent="0.2">
      <c r="A188" s="119"/>
      <c r="B188" s="51" t="s">
        <v>179</v>
      </c>
      <c r="C188" s="214"/>
      <c r="D188" s="28"/>
      <c r="E188" s="79"/>
      <c r="F188" s="46"/>
    </row>
    <row r="189" spans="1:9" ht="14.25" x14ac:dyDescent="0.2">
      <c r="A189" s="119"/>
      <c r="B189" s="50" t="s">
        <v>291</v>
      </c>
      <c r="C189" s="214">
        <v>33</v>
      </c>
      <c r="D189" s="28" t="s">
        <v>38</v>
      </c>
      <c r="E189" s="57"/>
      <c r="F189" s="46">
        <f t="shared" ref="F189" si="0">C189*E189</f>
        <v>0</v>
      </c>
    </row>
    <row r="190" spans="1:9" s="161" customFormat="1" x14ac:dyDescent="0.2">
      <c r="A190" s="175"/>
      <c r="B190" s="176"/>
      <c r="C190" s="177"/>
      <c r="D190" s="177"/>
      <c r="E190" s="178"/>
      <c r="F190" s="179"/>
      <c r="G190" s="180"/>
    </row>
    <row r="191" spans="1:9" x14ac:dyDescent="0.2">
      <c r="A191" s="168"/>
      <c r="B191" s="158"/>
      <c r="C191" s="23"/>
      <c r="D191" s="23"/>
      <c r="E191" s="160"/>
      <c r="F191" s="2"/>
      <c r="G191" s="148"/>
      <c r="I191" s="161"/>
    </row>
    <row r="192" spans="1:9" x14ac:dyDescent="0.2">
      <c r="A192" s="140">
        <f>COUNT($A$7:A190)+1</f>
        <v>36</v>
      </c>
      <c r="B192" s="145" t="s">
        <v>181</v>
      </c>
      <c r="C192" s="23"/>
      <c r="D192" s="181"/>
      <c r="E192" s="160"/>
      <c r="F192" s="2"/>
      <c r="G192" s="148"/>
      <c r="I192" s="161"/>
    </row>
    <row r="193" spans="1:9" ht="51" x14ac:dyDescent="0.2">
      <c r="A193" s="182"/>
      <c r="B193" s="172" t="s">
        <v>182</v>
      </c>
      <c r="C193" s="23"/>
      <c r="D193" s="181"/>
      <c r="E193" s="160"/>
      <c r="F193" s="2"/>
      <c r="G193" s="148"/>
      <c r="I193" s="161"/>
    </row>
    <row r="194" spans="1:9" x14ac:dyDescent="0.2">
      <c r="A194" s="182"/>
      <c r="B194" s="3" t="s">
        <v>183</v>
      </c>
      <c r="C194" s="23"/>
      <c r="D194" s="181"/>
      <c r="E194" s="160"/>
      <c r="F194" s="2"/>
      <c r="G194" s="148"/>
      <c r="I194" s="161"/>
    </row>
    <row r="195" spans="1:9" x14ac:dyDescent="0.2">
      <c r="A195" s="183"/>
      <c r="B195" s="50" t="s">
        <v>292</v>
      </c>
      <c r="C195" s="28">
        <v>66</v>
      </c>
      <c r="D195" s="184" t="s">
        <v>1</v>
      </c>
      <c r="E195" s="57"/>
      <c r="F195" s="46">
        <f>C195*E195</f>
        <v>0</v>
      </c>
      <c r="G195" s="148"/>
      <c r="I195" s="161"/>
    </row>
    <row r="196" spans="1:9" x14ac:dyDescent="0.2">
      <c r="A196" s="185"/>
      <c r="B196" s="173"/>
      <c r="C196" s="68"/>
      <c r="D196" s="186"/>
      <c r="E196" s="88"/>
      <c r="F196" s="69"/>
      <c r="G196" s="148"/>
      <c r="I196" s="161"/>
    </row>
    <row r="197" spans="1:9" x14ac:dyDescent="0.2">
      <c r="A197" s="182"/>
      <c r="B197" s="172"/>
      <c r="C197" s="23"/>
      <c r="D197" s="181"/>
      <c r="E197" s="160"/>
      <c r="F197" s="2"/>
      <c r="G197" s="148"/>
      <c r="I197" s="161"/>
    </row>
    <row r="198" spans="1:9" x14ac:dyDescent="0.2">
      <c r="A198" s="140">
        <f>COUNT($A$7:A196)+1</f>
        <v>37</v>
      </c>
      <c r="B198" s="145" t="s">
        <v>185</v>
      </c>
      <c r="C198" s="23"/>
      <c r="D198" s="181"/>
      <c r="E198" s="160"/>
      <c r="F198" s="2"/>
      <c r="G198" s="148"/>
      <c r="I198" s="161"/>
    </row>
    <row r="199" spans="1:9" ht="191.25" x14ac:dyDescent="0.2">
      <c r="A199" s="182"/>
      <c r="B199" s="172" t="s">
        <v>186</v>
      </c>
      <c r="E199" s="160"/>
      <c r="F199" s="38"/>
      <c r="G199" s="148"/>
      <c r="I199" s="161"/>
    </row>
    <row r="200" spans="1:9" ht="38.25" x14ac:dyDescent="0.2">
      <c r="A200" s="182"/>
      <c r="B200" s="3" t="s">
        <v>187</v>
      </c>
      <c r="C200" s="23"/>
      <c r="D200" s="1"/>
      <c r="E200" s="160"/>
      <c r="F200" s="2"/>
      <c r="G200" s="148"/>
      <c r="I200" s="161"/>
    </row>
    <row r="201" spans="1:9" x14ac:dyDescent="0.2">
      <c r="A201" s="182"/>
      <c r="B201" s="170" t="s">
        <v>293</v>
      </c>
      <c r="C201" s="23">
        <v>1</v>
      </c>
      <c r="D201" s="181" t="s">
        <v>1</v>
      </c>
      <c r="E201" s="57"/>
      <c r="F201" s="2">
        <f>C201*E201</f>
        <v>0</v>
      </c>
      <c r="G201" s="148"/>
      <c r="I201" s="161"/>
    </row>
    <row r="202" spans="1:9" x14ac:dyDescent="0.2">
      <c r="A202" s="185"/>
      <c r="B202" s="187"/>
      <c r="C202" s="68"/>
      <c r="D202" s="186"/>
      <c r="E202" s="88"/>
      <c r="F202" s="69"/>
      <c r="G202" s="148"/>
      <c r="I202" s="161"/>
    </row>
    <row r="203" spans="1:9" x14ac:dyDescent="0.2">
      <c r="A203" s="182"/>
      <c r="B203" s="170"/>
      <c r="C203" s="23"/>
      <c r="D203" s="181"/>
      <c r="E203" s="160"/>
      <c r="F203" s="2"/>
      <c r="G203" s="148"/>
      <c r="I203" s="161"/>
    </row>
    <row r="204" spans="1:9" x14ac:dyDescent="0.2">
      <c r="A204" s="140">
        <f>COUNT($A$7:A202)+1</f>
        <v>38</v>
      </c>
      <c r="B204" s="188" t="s">
        <v>189</v>
      </c>
      <c r="C204" s="23"/>
      <c r="D204" s="171"/>
      <c r="E204" s="160"/>
      <c r="F204" s="2"/>
      <c r="G204" s="148"/>
      <c r="I204" s="161"/>
    </row>
    <row r="205" spans="1:9" ht="114.75" x14ac:dyDescent="0.2">
      <c r="A205" s="140"/>
      <c r="B205" s="189" t="s">
        <v>190</v>
      </c>
      <c r="E205" s="231"/>
      <c r="F205" s="38"/>
      <c r="G205" s="148"/>
      <c r="I205" s="161"/>
    </row>
    <row r="206" spans="1:9" x14ac:dyDescent="0.2">
      <c r="A206" s="183"/>
      <c r="B206" s="190"/>
      <c r="C206" s="28">
        <v>2</v>
      </c>
      <c r="D206" s="29" t="s">
        <v>191</v>
      </c>
      <c r="E206" s="57"/>
      <c r="F206" s="46">
        <f>+E206*C206</f>
        <v>0</v>
      </c>
      <c r="G206" s="148"/>
      <c r="I206" s="161"/>
    </row>
    <row r="207" spans="1:9" x14ac:dyDescent="0.2">
      <c r="A207" s="185"/>
      <c r="B207" s="173"/>
      <c r="C207" s="68"/>
      <c r="D207" s="174"/>
      <c r="E207" s="88"/>
      <c r="F207" s="69"/>
      <c r="G207" s="148"/>
      <c r="I207" s="161"/>
    </row>
    <row r="208" spans="1:9" x14ac:dyDescent="0.2">
      <c r="A208" s="183"/>
      <c r="B208" s="190"/>
      <c r="C208" s="28"/>
      <c r="D208" s="29"/>
      <c r="E208" s="79"/>
      <c r="F208" s="46"/>
      <c r="G208" s="148"/>
      <c r="I208" s="161"/>
    </row>
    <row r="209" spans="1:9" x14ac:dyDescent="0.2">
      <c r="A209" s="140">
        <f>COUNT($A$7:A206)+1</f>
        <v>39</v>
      </c>
      <c r="B209" s="170" t="s">
        <v>192</v>
      </c>
      <c r="C209" s="23"/>
      <c r="D209" s="171"/>
      <c r="E209" s="160"/>
      <c r="F209" s="2"/>
      <c r="G209" s="148"/>
      <c r="I209" s="161"/>
    </row>
    <row r="210" spans="1:9" ht="153" x14ac:dyDescent="0.2">
      <c r="A210" s="191"/>
      <c r="B210" s="172" t="s">
        <v>193</v>
      </c>
      <c r="C210" s="23"/>
      <c r="D210" s="1"/>
      <c r="E210" s="160"/>
      <c r="F210" s="2"/>
      <c r="G210" s="148"/>
      <c r="I210" s="161"/>
    </row>
    <row r="211" spans="1:9" x14ac:dyDescent="0.2">
      <c r="A211" s="192"/>
      <c r="B211" s="193" t="s">
        <v>291</v>
      </c>
      <c r="C211" s="28">
        <v>1</v>
      </c>
      <c r="D211" s="29" t="s">
        <v>195</v>
      </c>
      <c r="E211" s="57"/>
      <c r="F211" s="46">
        <f>C211*E211</f>
        <v>0</v>
      </c>
      <c r="G211" s="148"/>
      <c r="I211" s="161"/>
    </row>
    <row r="212" spans="1:9" x14ac:dyDescent="0.2">
      <c r="A212" s="194"/>
      <c r="B212" s="187"/>
      <c r="C212" s="68"/>
      <c r="D212" s="174"/>
      <c r="E212" s="88"/>
      <c r="F212" s="69"/>
      <c r="G212" s="148"/>
      <c r="I212" s="161"/>
    </row>
    <row r="213" spans="1:9" x14ac:dyDescent="0.2">
      <c r="A213" s="191"/>
      <c r="B213" s="170"/>
      <c r="C213" s="23"/>
      <c r="D213" s="1"/>
      <c r="E213" s="160"/>
      <c r="F213" s="2"/>
      <c r="G213" s="148"/>
      <c r="I213" s="161"/>
    </row>
    <row r="214" spans="1:9" x14ac:dyDescent="0.2">
      <c r="A214" s="140">
        <f>COUNT($A$7:A212)+1</f>
        <v>40</v>
      </c>
      <c r="B214" s="170" t="s">
        <v>196</v>
      </c>
      <c r="C214" s="23"/>
      <c r="D214" s="1"/>
      <c r="E214" s="160"/>
      <c r="F214" s="2"/>
      <c r="G214" s="148"/>
      <c r="I214" s="161"/>
    </row>
    <row r="215" spans="1:9" ht="38.25" x14ac:dyDescent="0.2">
      <c r="A215" s="191"/>
      <c r="B215" s="172" t="s">
        <v>197</v>
      </c>
      <c r="E215" s="231"/>
      <c r="F215" s="38"/>
      <c r="G215" s="148"/>
      <c r="I215" s="161"/>
    </row>
    <row r="216" spans="1:9" x14ac:dyDescent="0.2">
      <c r="A216" s="192"/>
      <c r="B216" s="190"/>
      <c r="C216" s="28">
        <v>11</v>
      </c>
      <c r="D216" s="29" t="s">
        <v>1</v>
      </c>
      <c r="E216" s="57"/>
      <c r="F216" s="46">
        <f>C216*E216</f>
        <v>0</v>
      </c>
      <c r="G216" s="148"/>
      <c r="I216" s="161"/>
    </row>
    <row r="217" spans="1:9" x14ac:dyDescent="0.2">
      <c r="A217" s="194"/>
      <c r="B217" s="173"/>
      <c r="C217" s="68"/>
      <c r="D217" s="174"/>
      <c r="E217" s="88"/>
      <c r="F217" s="69"/>
      <c r="G217" s="148"/>
      <c r="I217" s="161"/>
    </row>
    <row r="218" spans="1:9" x14ac:dyDescent="0.2">
      <c r="A218" s="121"/>
      <c r="B218" s="82"/>
      <c r="C218" s="216"/>
      <c r="D218" s="64"/>
      <c r="E218" s="97"/>
      <c r="F218" s="65"/>
    </row>
    <row r="219" spans="1:9" x14ac:dyDescent="0.2">
      <c r="A219" s="114">
        <f>COUNT($A$10:A218)+1</f>
        <v>41</v>
      </c>
      <c r="B219" s="50" t="s">
        <v>253</v>
      </c>
      <c r="C219" s="214"/>
      <c r="D219" s="28"/>
      <c r="E219" s="79"/>
      <c r="F219" s="46"/>
    </row>
    <row r="220" spans="1:9" ht="114.75" x14ac:dyDescent="0.2">
      <c r="A220" s="119"/>
      <c r="B220" s="51" t="s">
        <v>254</v>
      </c>
      <c r="C220" s="214"/>
      <c r="D220" s="28"/>
      <c r="E220" s="79"/>
      <c r="F220" s="46"/>
    </row>
    <row r="221" spans="1:9" x14ac:dyDescent="0.2">
      <c r="A221" s="119"/>
      <c r="B221" s="50"/>
      <c r="C221" s="214">
        <v>1</v>
      </c>
      <c r="D221" s="28" t="s">
        <v>195</v>
      </c>
      <c r="E221" s="57"/>
      <c r="F221" s="46">
        <f>C221*E221</f>
        <v>0</v>
      </c>
    </row>
    <row r="222" spans="1:9" x14ac:dyDescent="0.2">
      <c r="A222" s="120"/>
      <c r="B222" s="83"/>
      <c r="C222" s="215"/>
      <c r="D222" s="68"/>
      <c r="E222" s="88"/>
      <c r="F222" s="69"/>
    </row>
    <row r="223" spans="1:9" x14ac:dyDescent="0.2">
      <c r="A223" s="121"/>
      <c r="B223" s="82"/>
      <c r="C223" s="216"/>
      <c r="D223" s="64"/>
      <c r="E223" s="97"/>
      <c r="F223" s="63"/>
    </row>
    <row r="224" spans="1:9" x14ac:dyDescent="0.2">
      <c r="A224" s="114">
        <f>COUNT($A$12:A223)+1</f>
        <v>42</v>
      </c>
      <c r="B224" s="50" t="s">
        <v>294</v>
      </c>
      <c r="C224" s="214"/>
      <c r="D224" s="28"/>
      <c r="E224" s="79"/>
      <c r="F224" s="47"/>
    </row>
    <row r="225" spans="1:9" ht="102" x14ac:dyDescent="0.2">
      <c r="A225" s="119"/>
      <c r="B225" s="51" t="s">
        <v>295</v>
      </c>
      <c r="C225" s="214"/>
      <c r="D225" s="28"/>
      <c r="E225" s="79"/>
      <c r="F225" s="47"/>
    </row>
    <row r="226" spans="1:9" x14ac:dyDescent="0.2">
      <c r="A226" s="119"/>
      <c r="B226" s="51"/>
      <c r="C226" s="214">
        <v>1</v>
      </c>
      <c r="D226" s="28" t="s">
        <v>1</v>
      </c>
      <c r="E226" s="57"/>
      <c r="F226" s="46">
        <f>C226*E226</f>
        <v>0</v>
      </c>
    </row>
    <row r="227" spans="1:9" x14ac:dyDescent="0.2">
      <c r="A227" s="120"/>
      <c r="B227" s="83"/>
      <c r="C227" s="215"/>
      <c r="D227" s="68"/>
      <c r="E227" s="69"/>
      <c r="F227" s="69"/>
    </row>
    <row r="228" spans="1:9" x14ac:dyDescent="0.2">
      <c r="A228" s="168"/>
      <c r="B228" s="181"/>
      <c r="G228" s="148"/>
      <c r="I228" s="161"/>
    </row>
    <row r="229" spans="1:9" ht="25.5" x14ac:dyDescent="0.2">
      <c r="A229" s="140">
        <f>COUNT($A$7:A227)+1</f>
        <v>43</v>
      </c>
      <c r="B229" s="157" t="s">
        <v>29</v>
      </c>
      <c r="C229" s="23"/>
      <c r="D229" s="23"/>
      <c r="E229" s="207"/>
      <c r="F229" s="43"/>
      <c r="G229" s="148"/>
      <c r="I229" s="161"/>
    </row>
    <row r="230" spans="1:9" ht="102" x14ac:dyDescent="0.2">
      <c r="A230" s="117"/>
      <c r="B230" s="190" t="s">
        <v>77</v>
      </c>
      <c r="C230" s="125"/>
      <c r="D230" s="152"/>
      <c r="E230" s="152"/>
      <c r="F230" s="152"/>
      <c r="G230" s="148"/>
      <c r="I230" s="161"/>
    </row>
    <row r="231" spans="1:9" x14ac:dyDescent="0.2">
      <c r="A231" s="117"/>
      <c r="B231" s="162"/>
      <c r="C231" s="203"/>
      <c r="D231" s="77">
        <v>0.05</v>
      </c>
      <c r="E231" s="47"/>
      <c r="F231" s="46">
        <f>D231*SUM(F13:F227)</f>
        <v>0</v>
      </c>
      <c r="G231" s="148"/>
      <c r="I231" s="161"/>
    </row>
    <row r="232" spans="1:9" x14ac:dyDescent="0.2">
      <c r="A232" s="122"/>
      <c r="B232" s="123"/>
      <c r="C232" s="205"/>
      <c r="D232" s="111"/>
      <c r="E232" s="78"/>
      <c r="F232" s="69"/>
      <c r="G232" s="148"/>
      <c r="I232" s="161"/>
    </row>
    <row r="233" spans="1:9" x14ac:dyDescent="0.2">
      <c r="A233" s="118"/>
      <c r="B233" s="82"/>
      <c r="C233" s="64"/>
      <c r="D233" s="64"/>
      <c r="E233" s="112"/>
      <c r="F233" s="65"/>
    </row>
    <row r="234" spans="1:9" x14ac:dyDescent="0.2">
      <c r="A234" s="114">
        <f>COUNT($A$12:A233)+1</f>
        <v>44</v>
      </c>
      <c r="B234" s="50" t="s">
        <v>207</v>
      </c>
      <c r="C234" s="28"/>
      <c r="D234" s="28"/>
      <c r="E234" s="75"/>
      <c r="F234" s="46"/>
    </row>
    <row r="235" spans="1:9" ht="38.25" x14ac:dyDescent="0.2">
      <c r="A235" s="117"/>
      <c r="B235" s="51" t="s">
        <v>30</v>
      </c>
      <c r="C235" s="28"/>
      <c r="D235" s="28"/>
      <c r="E235" s="47"/>
      <c r="F235" s="46"/>
    </row>
    <row r="236" spans="1:9" x14ac:dyDescent="0.2">
      <c r="A236" s="117"/>
      <c r="B236" s="51"/>
      <c r="C236" s="203"/>
      <c r="D236" s="77">
        <v>0.05</v>
      </c>
      <c r="E236" s="47"/>
      <c r="F236" s="46">
        <f>SUM(F12:F227)*D236</f>
        <v>0</v>
      </c>
    </row>
    <row r="237" spans="1:9" x14ac:dyDescent="0.2">
      <c r="A237" s="122"/>
      <c r="B237" s="83"/>
      <c r="C237" s="68"/>
      <c r="D237" s="68"/>
      <c r="E237" s="78"/>
      <c r="F237" s="78"/>
    </row>
    <row r="238" spans="1:9" x14ac:dyDescent="0.2">
      <c r="A238" s="117"/>
      <c r="B238" s="51"/>
      <c r="C238" s="28"/>
      <c r="D238" s="28"/>
      <c r="E238" s="47"/>
      <c r="F238" s="47"/>
    </row>
    <row r="239" spans="1:9" x14ac:dyDescent="0.2">
      <c r="A239" s="114">
        <f>COUNT($A$12:A237)+1</f>
        <v>45</v>
      </c>
      <c r="B239" s="50" t="s">
        <v>78</v>
      </c>
      <c r="C239" s="28"/>
      <c r="D239" s="28"/>
      <c r="E239" s="47"/>
      <c r="F239" s="47"/>
    </row>
    <row r="240" spans="1:9" ht="38.25" x14ac:dyDescent="0.2">
      <c r="A240" s="117"/>
      <c r="B240" s="51" t="s">
        <v>32</v>
      </c>
      <c r="C240" s="203"/>
      <c r="D240" s="77">
        <v>0.1</v>
      </c>
      <c r="E240" s="47"/>
      <c r="F240" s="46">
        <f>SUM(F12:F227)*D240</f>
        <v>0</v>
      </c>
    </row>
    <row r="241" spans="1:6" x14ac:dyDescent="0.2">
      <c r="A241" s="122"/>
      <c r="B241" s="85"/>
      <c r="C241" s="28"/>
      <c r="D241" s="28"/>
      <c r="E241" s="75"/>
      <c r="F241" s="47"/>
    </row>
    <row r="242" spans="1:6" x14ac:dyDescent="0.2">
      <c r="A242" s="52"/>
      <c r="B242" s="86" t="s">
        <v>2</v>
      </c>
      <c r="C242" s="54"/>
      <c r="D242" s="54"/>
      <c r="E242" s="55" t="s">
        <v>42</v>
      </c>
      <c r="F242" s="55">
        <f>SUM(F14:F241)</f>
        <v>0</v>
      </c>
    </row>
  </sheetData>
  <sheetProtection algorithmName="SHA-512" hashValue="iJpPIQc48f6YbhXxABmxPBqVxbRKflHFK16gT/uCoC7RyKr+5g7QgRiCqNtJodk1rLop4lxiMGMkAYI7krh+dg==" saltValue="cqrTeQ2qMrtt5y8ImVV6aA==" spinCount="100000"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8" manualBreakCount="8">
    <brk id="34" max="16383" man="1"/>
    <brk id="60" max="16383" man="1"/>
    <brk id="95" max="16383" man="1"/>
    <brk id="127" max="16383" man="1"/>
    <brk id="160" max="16383" man="1"/>
    <brk id="190" max="16383" man="1"/>
    <brk id="207" max="16383" man="1"/>
    <brk id="2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05"/>
  <sheetViews>
    <sheetView zoomScaleNormal="100" zoomScaleSheetLayoutView="100" workbookViewId="0">
      <selection activeCell="E15" sqref="E15"/>
    </sheetView>
  </sheetViews>
  <sheetFormatPr defaultColWidth="9.140625" defaultRowHeight="12.75" x14ac:dyDescent="0.2"/>
  <cols>
    <col min="1" max="1" width="5.7109375" style="34" customWidth="1"/>
    <col min="2" max="2" width="50.7109375" style="87" customWidth="1"/>
    <col min="3" max="3" width="7.42578125" style="37" customWidth="1"/>
    <col min="4" max="4" width="4.7109375" style="38" customWidth="1"/>
    <col min="5" max="5" width="8.42578125" style="36" customWidth="1"/>
    <col min="6" max="6" width="10.85546875" style="37" customWidth="1"/>
    <col min="7" max="16384" width="9.140625" style="38"/>
  </cols>
  <sheetData>
    <row r="1" spans="1:6" x14ac:dyDescent="0.2">
      <c r="A1" s="33" t="s">
        <v>153</v>
      </c>
      <c r="B1" s="80" t="s">
        <v>8</v>
      </c>
      <c r="C1" s="168"/>
      <c r="D1" s="35"/>
    </row>
    <row r="2" spans="1:6" x14ac:dyDescent="0.2">
      <c r="A2" s="33" t="s">
        <v>154</v>
      </c>
      <c r="B2" s="80" t="s">
        <v>9</v>
      </c>
      <c r="C2" s="168"/>
      <c r="D2" s="35"/>
    </row>
    <row r="3" spans="1:6" x14ac:dyDescent="0.2">
      <c r="A3" s="33" t="s">
        <v>141</v>
      </c>
      <c r="B3" s="80" t="s">
        <v>309</v>
      </c>
      <c r="C3" s="168"/>
      <c r="D3" s="35"/>
    </row>
    <row r="4" spans="1:6" x14ac:dyDescent="0.2">
      <c r="A4" s="33"/>
      <c r="B4" s="80" t="s">
        <v>310</v>
      </c>
      <c r="C4" s="168"/>
      <c r="D4" s="35"/>
    </row>
    <row r="5" spans="1:6" ht="76.5" x14ac:dyDescent="0.2">
      <c r="A5" s="134" t="s">
        <v>0</v>
      </c>
      <c r="B5" s="135" t="s">
        <v>36</v>
      </c>
      <c r="C5" s="136" t="s">
        <v>10</v>
      </c>
      <c r="D5" s="136" t="s">
        <v>11</v>
      </c>
      <c r="E5" s="137" t="s">
        <v>39</v>
      </c>
      <c r="F5" s="137" t="s">
        <v>40</v>
      </c>
    </row>
    <row r="6" spans="1:6" x14ac:dyDescent="0.2">
      <c r="A6" s="113">
        <v>1</v>
      </c>
      <c r="B6" s="81"/>
      <c r="C6" s="40"/>
      <c r="D6" s="41"/>
      <c r="E6" s="42"/>
      <c r="F6" s="40"/>
    </row>
    <row r="7" spans="1:6" x14ac:dyDescent="0.2">
      <c r="A7" s="149"/>
      <c r="B7" s="150" t="s">
        <v>156</v>
      </c>
      <c r="C7" s="151"/>
      <c r="D7" s="152"/>
      <c r="E7" s="153"/>
      <c r="F7" s="151"/>
    </row>
    <row r="8" spans="1:6" x14ac:dyDescent="0.2">
      <c r="A8" s="149"/>
      <c r="B8" s="300" t="s">
        <v>157</v>
      </c>
      <c r="C8" s="300"/>
      <c r="D8" s="300"/>
      <c r="E8" s="300"/>
      <c r="F8" s="300"/>
    </row>
    <row r="9" spans="1:6" x14ac:dyDescent="0.2">
      <c r="A9" s="149"/>
      <c r="B9" s="300"/>
      <c r="C9" s="300"/>
      <c r="D9" s="300"/>
      <c r="E9" s="300"/>
      <c r="F9" s="300"/>
    </row>
    <row r="10" spans="1:6" x14ac:dyDescent="0.2">
      <c r="A10" s="149"/>
      <c r="B10" s="156"/>
      <c r="C10" s="151"/>
      <c r="D10" s="152"/>
      <c r="E10" s="153"/>
      <c r="F10" s="151"/>
    </row>
    <row r="11" spans="1:6" x14ac:dyDescent="0.2">
      <c r="A11" s="113"/>
      <c r="B11" s="81"/>
      <c r="C11" s="40"/>
      <c r="D11" s="41"/>
      <c r="E11" s="42"/>
      <c r="F11" s="40"/>
    </row>
    <row r="12" spans="1:6" x14ac:dyDescent="0.2">
      <c r="A12" s="114">
        <f>COUNT(A6+1)</f>
        <v>1</v>
      </c>
      <c r="B12" s="50" t="s">
        <v>12</v>
      </c>
      <c r="C12" s="47"/>
      <c r="D12" s="28"/>
      <c r="E12" s="46"/>
      <c r="F12" s="46"/>
    </row>
    <row r="13" spans="1:6" ht="38.25" x14ac:dyDescent="0.2">
      <c r="A13" s="114"/>
      <c r="B13" s="51" t="s">
        <v>58</v>
      </c>
      <c r="C13" s="47"/>
      <c r="D13" s="28"/>
      <c r="E13" s="46"/>
      <c r="F13" s="46"/>
    </row>
    <row r="14" spans="1:6" ht="14.25" x14ac:dyDescent="0.2">
      <c r="A14" s="114"/>
      <c r="B14" s="51"/>
      <c r="C14" s="66">
        <v>83</v>
      </c>
      <c r="D14" s="28" t="s">
        <v>38</v>
      </c>
      <c r="E14" s="57"/>
      <c r="F14" s="46">
        <f>C14*E14</f>
        <v>0</v>
      </c>
    </row>
    <row r="15" spans="1:6" x14ac:dyDescent="0.2">
      <c r="A15" s="116"/>
      <c r="B15" s="83"/>
      <c r="C15" s="67"/>
      <c r="D15" s="68"/>
      <c r="E15" s="69"/>
      <c r="F15" s="69"/>
    </row>
    <row r="16" spans="1:6" x14ac:dyDescent="0.2">
      <c r="A16" s="115"/>
      <c r="B16" s="82"/>
      <c r="C16" s="70"/>
      <c r="D16" s="64"/>
      <c r="E16" s="65"/>
      <c r="F16" s="63"/>
    </row>
    <row r="17" spans="1:6" x14ac:dyDescent="0.2">
      <c r="A17" s="114">
        <f>COUNT($A$12:A16)+1</f>
        <v>2</v>
      </c>
      <c r="B17" s="50" t="s">
        <v>158</v>
      </c>
      <c r="C17" s="66"/>
      <c r="D17" s="28"/>
      <c r="E17" s="46"/>
      <c r="F17" s="47"/>
    </row>
    <row r="18" spans="1:6" ht="38.25" x14ac:dyDescent="0.2">
      <c r="A18" s="114"/>
      <c r="B18" s="51" t="s">
        <v>159</v>
      </c>
      <c r="C18" s="66"/>
      <c r="D18" s="28"/>
      <c r="E18" s="46"/>
      <c r="F18" s="47"/>
    </row>
    <row r="19" spans="1:6" ht="14.25" x14ac:dyDescent="0.2">
      <c r="A19" s="114"/>
      <c r="B19" s="51"/>
      <c r="C19" s="66">
        <v>18</v>
      </c>
      <c r="D19" s="28" t="s">
        <v>38</v>
      </c>
      <c r="E19" s="57"/>
      <c r="F19" s="46">
        <f>C19*E19</f>
        <v>0</v>
      </c>
    </row>
    <row r="20" spans="1:6" x14ac:dyDescent="0.2">
      <c r="A20" s="116"/>
      <c r="B20" s="83"/>
      <c r="C20" s="67"/>
      <c r="D20" s="68"/>
      <c r="E20" s="69"/>
      <c r="F20" s="69"/>
    </row>
    <row r="21" spans="1:6" x14ac:dyDescent="0.2">
      <c r="A21" s="115"/>
      <c r="B21" s="82"/>
      <c r="C21" s="70"/>
      <c r="D21" s="64"/>
      <c r="E21" s="65"/>
      <c r="F21" s="63"/>
    </row>
    <row r="22" spans="1:6" x14ac:dyDescent="0.2">
      <c r="A22" s="114">
        <f>COUNT($A$12:A21)+1</f>
        <v>3</v>
      </c>
      <c r="B22" s="50" t="s">
        <v>265</v>
      </c>
      <c r="C22" s="66"/>
      <c r="D22" s="28"/>
      <c r="E22" s="46"/>
      <c r="F22" s="47"/>
    </row>
    <row r="23" spans="1:6" ht="63.75" x14ac:dyDescent="0.2">
      <c r="A23" s="114"/>
      <c r="B23" s="51" t="s">
        <v>266</v>
      </c>
      <c r="C23" s="66"/>
      <c r="D23" s="28"/>
      <c r="E23" s="46"/>
      <c r="F23" s="47"/>
    </row>
    <row r="24" spans="1:6" x14ac:dyDescent="0.2">
      <c r="A24" s="114"/>
      <c r="B24" s="51"/>
      <c r="C24" s="66">
        <v>3</v>
      </c>
      <c r="D24" s="28" t="s">
        <v>1</v>
      </c>
      <c r="E24" s="57"/>
      <c r="F24" s="46">
        <f>C24*E24</f>
        <v>0</v>
      </c>
    </row>
    <row r="25" spans="1:6" x14ac:dyDescent="0.2">
      <c r="A25" s="116"/>
      <c r="B25" s="83"/>
      <c r="C25" s="67"/>
      <c r="D25" s="68"/>
      <c r="E25" s="69"/>
      <c r="F25" s="69"/>
    </row>
    <row r="26" spans="1:6" x14ac:dyDescent="0.2">
      <c r="A26" s="115"/>
      <c r="B26" s="82"/>
      <c r="C26" s="70"/>
      <c r="D26" s="64"/>
      <c r="E26" s="65"/>
      <c r="F26" s="63"/>
    </row>
    <row r="27" spans="1:6" x14ac:dyDescent="0.2">
      <c r="A27" s="114">
        <f>COUNT($A$12:A26)+1</f>
        <v>4</v>
      </c>
      <c r="B27" s="50" t="s">
        <v>213</v>
      </c>
      <c r="C27" s="66"/>
      <c r="D27" s="28"/>
      <c r="E27" s="46"/>
      <c r="F27" s="47"/>
    </row>
    <row r="28" spans="1:6" ht="51" x14ac:dyDescent="0.2">
      <c r="A28" s="114"/>
      <c r="B28" s="51" t="s">
        <v>214</v>
      </c>
      <c r="C28" s="66"/>
      <c r="D28" s="28"/>
      <c r="E28" s="46"/>
      <c r="F28" s="47"/>
    </row>
    <row r="29" spans="1:6" x14ac:dyDescent="0.2">
      <c r="A29" s="114"/>
      <c r="B29" s="51"/>
      <c r="C29" s="66">
        <v>7</v>
      </c>
      <c r="D29" s="48" t="s">
        <v>1</v>
      </c>
      <c r="E29" s="58"/>
      <c r="F29" s="46">
        <f>C29*E29</f>
        <v>0</v>
      </c>
    </row>
    <row r="30" spans="1:6" x14ac:dyDescent="0.2">
      <c r="A30" s="116"/>
      <c r="B30" s="83"/>
      <c r="C30" s="67"/>
      <c r="D30" s="93"/>
      <c r="E30" s="95"/>
      <c r="F30" s="69"/>
    </row>
    <row r="31" spans="1:6" x14ac:dyDescent="0.2">
      <c r="A31" s="115"/>
      <c r="B31" s="82"/>
      <c r="C31" s="70"/>
      <c r="D31" s="64"/>
      <c r="E31" s="65"/>
      <c r="F31" s="63"/>
    </row>
    <row r="32" spans="1:6" x14ac:dyDescent="0.2">
      <c r="A32" s="114">
        <f>COUNT($A$12:A31)+1</f>
        <v>5</v>
      </c>
      <c r="B32" s="96" t="s">
        <v>59</v>
      </c>
      <c r="C32" s="66"/>
      <c r="D32" s="71"/>
      <c r="E32" s="72"/>
      <c r="F32" s="73"/>
    </row>
    <row r="33" spans="1:6" ht="51" x14ac:dyDescent="0.2">
      <c r="A33" s="114"/>
      <c r="B33" s="51" t="s">
        <v>60</v>
      </c>
      <c r="C33" s="66"/>
      <c r="D33" s="71"/>
      <c r="E33" s="72"/>
      <c r="F33" s="72"/>
    </row>
    <row r="34" spans="1:6" ht="14.25" x14ac:dyDescent="0.2">
      <c r="A34" s="114"/>
      <c r="B34" s="51"/>
      <c r="C34" s="66">
        <v>83</v>
      </c>
      <c r="D34" s="28" t="s">
        <v>38</v>
      </c>
      <c r="E34" s="57"/>
      <c r="F34" s="46">
        <f>E34*C34</f>
        <v>0</v>
      </c>
    </row>
    <row r="35" spans="1:6" x14ac:dyDescent="0.2">
      <c r="A35" s="116"/>
      <c r="B35" s="83"/>
      <c r="C35" s="67"/>
      <c r="D35" s="68"/>
      <c r="E35" s="69"/>
      <c r="F35" s="69"/>
    </row>
    <row r="36" spans="1:6" x14ac:dyDescent="0.2">
      <c r="A36" s="115"/>
      <c r="B36" s="82"/>
      <c r="C36" s="70"/>
      <c r="D36" s="64"/>
      <c r="E36" s="65"/>
      <c r="F36" s="63"/>
    </row>
    <row r="37" spans="1:6" x14ac:dyDescent="0.2">
      <c r="A37" s="114">
        <f>COUNT($A$12:A36)+1</f>
        <v>6</v>
      </c>
      <c r="B37" s="98" t="s">
        <v>61</v>
      </c>
      <c r="C37" s="66"/>
      <c r="D37" s="28"/>
      <c r="E37" s="46"/>
      <c r="F37" s="47"/>
    </row>
    <row r="38" spans="1:6" ht="63.75" x14ac:dyDescent="0.2">
      <c r="A38" s="114"/>
      <c r="B38" s="51" t="s">
        <v>62</v>
      </c>
      <c r="C38" s="66"/>
      <c r="D38" s="28"/>
      <c r="E38" s="46"/>
      <c r="F38" s="47"/>
    </row>
    <row r="39" spans="1:6" ht="14.25" x14ac:dyDescent="0.2">
      <c r="A39" s="114"/>
      <c r="B39" s="99"/>
      <c r="C39" s="66">
        <v>6</v>
      </c>
      <c r="D39" s="28" t="s">
        <v>38</v>
      </c>
      <c r="E39" s="57"/>
      <c r="F39" s="46">
        <f>E39*C39</f>
        <v>0</v>
      </c>
    </row>
    <row r="40" spans="1:6" x14ac:dyDescent="0.2">
      <c r="A40" s="116"/>
      <c r="B40" s="100"/>
      <c r="C40" s="67"/>
      <c r="D40" s="68"/>
      <c r="E40" s="69"/>
      <c r="F40" s="69"/>
    </row>
    <row r="41" spans="1:6" x14ac:dyDescent="0.2">
      <c r="A41" s="121"/>
      <c r="B41" s="82"/>
      <c r="C41" s="70"/>
      <c r="D41" s="64"/>
      <c r="E41" s="65"/>
      <c r="F41" s="63"/>
    </row>
    <row r="42" spans="1:6" x14ac:dyDescent="0.2">
      <c r="A42" s="114">
        <f>COUNT($A$12:A41)+1</f>
        <v>7</v>
      </c>
      <c r="B42" s="50" t="s">
        <v>13</v>
      </c>
      <c r="C42" s="66"/>
      <c r="D42" s="28"/>
      <c r="E42" s="46"/>
      <c r="F42" s="47"/>
    </row>
    <row r="43" spans="1:6" ht="38.25" x14ac:dyDescent="0.2">
      <c r="A43" s="119"/>
      <c r="B43" s="51" t="s">
        <v>15</v>
      </c>
      <c r="C43" s="66"/>
      <c r="D43" s="28"/>
      <c r="E43" s="46"/>
      <c r="F43" s="47"/>
    </row>
    <row r="44" spans="1:6" ht="14.25" x14ac:dyDescent="0.2">
      <c r="A44" s="119"/>
      <c r="B44" s="51"/>
      <c r="C44" s="66">
        <v>190</v>
      </c>
      <c r="D44" s="28" t="s">
        <v>44</v>
      </c>
      <c r="E44" s="57"/>
      <c r="F44" s="46">
        <f>C44*E44</f>
        <v>0</v>
      </c>
    </row>
    <row r="45" spans="1:6" x14ac:dyDescent="0.2">
      <c r="A45" s="120"/>
      <c r="B45" s="83"/>
      <c r="C45" s="67"/>
      <c r="D45" s="68"/>
      <c r="E45" s="69"/>
      <c r="F45" s="69"/>
    </row>
    <row r="46" spans="1:6" x14ac:dyDescent="0.2">
      <c r="A46" s="121"/>
      <c r="B46" s="82"/>
      <c r="C46" s="70"/>
      <c r="D46" s="64"/>
      <c r="E46" s="65"/>
      <c r="F46" s="63"/>
    </row>
    <row r="47" spans="1:6" x14ac:dyDescent="0.2">
      <c r="A47" s="114">
        <f>COUNT($A$12:A46)+1</f>
        <v>8</v>
      </c>
      <c r="B47" s="50" t="s">
        <v>14</v>
      </c>
      <c r="C47" s="66"/>
      <c r="D47" s="28"/>
      <c r="E47" s="46"/>
      <c r="F47" s="47"/>
    </row>
    <row r="48" spans="1:6" ht="38.25" x14ac:dyDescent="0.2">
      <c r="A48" s="119"/>
      <c r="B48" s="51" t="s">
        <v>33</v>
      </c>
      <c r="C48" s="66"/>
      <c r="D48" s="28"/>
      <c r="E48" s="46"/>
      <c r="F48" s="47"/>
    </row>
    <row r="49" spans="1:6" ht="14.25" x14ac:dyDescent="0.2">
      <c r="A49" s="119"/>
      <c r="B49" s="51"/>
      <c r="C49" s="66">
        <v>275</v>
      </c>
      <c r="D49" s="28" t="s">
        <v>44</v>
      </c>
      <c r="E49" s="57"/>
      <c r="F49" s="46">
        <f>C49*E49</f>
        <v>0</v>
      </c>
    </row>
    <row r="50" spans="1:6" x14ac:dyDescent="0.2">
      <c r="A50" s="120"/>
      <c r="B50" s="83"/>
      <c r="C50" s="67"/>
      <c r="D50" s="68"/>
      <c r="E50" s="69"/>
      <c r="F50" s="69"/>
    </row>
    <row r="51" spans="1:6" x14ac:dyDescent="0.2">
      <c r="A51" s="121"/>
      <c r="B51" s="82"/>
      <c r="C51" s="70"/>
      <c r="D51" s="64"/>
      <c r="E51" s="65"/>
      <c r="F51" s="63"/>
    </row>
    <row r="52" spans="1:6" x14ac:dyDescent="0.2">
      <c r="A52" s="114">
        <f>COUNT($A$12:A51)+1</f>
        <v>9</v>
      </c>
      <c r="B52" s="50" t="s">
        <v>274</v>
      </c>
      <c r="C52" s="66"/>
      <c r="D52" s="28"/>
      <c r="E52" s="46"/>
      <c r="F52" s="47"/>
    </row>
    <row r="53" spans="1:6" ht="63.75" x14ac:dyDescent="0.2">
      <c r="A53" s="119"/>
      <c r="B53" s="51" t="s">
        <v>275</v>
      </c>
      <c r="C53" s="66"/>
      <c r="D53" s="28"/>
      <c r="E53" s="46"/>
      <c r="F53" s="47"/>
    </row>
    <row r="54" spans="1:6" ht="14.25" x14ac:dyDescent="0.2">
      <c r="A54" s="119"/>
      <c r="B54" s="51" t="s">
        <v>276</v>
      </c>
      <c r="C54" s="66">
        <v>50</v>
      </c>
      <c r="D54" s="28" t="s">
        <v>44</v>
      </c>
      <c r="E54" s="57"/>
      <c r="F54" s="46">
        <f>C54*E54</f>
        <v>0</v>
      </c>
    </row>
    <row r="55" spans="1:6" x14ac:dyDescent="0.2">
      <c r="A55" s="120"/>
      <c r="B55" s="83"/>
      <c r="C55" s="67"/>
      <c r="D55" s="68"/>
      <c r="E55" s="69"/>
      <c r="F55" s="69"/>
    </row>
    <row r="56" spans="1:6" x14ac:dyDescent="0.2">
      <c r="A56" s="121"/>
      <c r="B56" s="82"/>
      <c r="C56" s="70"/>
      <c r="D56" s="64"/>
      <c r="E56" s="65"/>
      <c r="F56" s="63"/>
    </row>
    <row r="57" spans="1:6" x14ac:dyDescent="0.2">
      <c r="A57" s="114">
        <f>COUNT($A$12:A56)+1</f>
        <v>10</v>
      </c>
      <c r="B57" s="50" t="s">
        <v>277</v>
      </c>
      <c r="C57" s="66"/>
      <c r="D57" s="28"/>
      <c r="E57" s="46"/>
      <c r="F57" s="46"/>
    </row>
    <row r="58" spans="1:6" ht="38.25" x14ac:dyDescent="0.2">
      <c r="A58" s="119"/>
      <c r="B58" s="51" t="s">
        <v>278</v>
      </c>
      <c r="C58" s="66"/>
      <c r="D58" s="28"/>
      <c r="E58" s="46"/>
      <c r="F58" s="46"/>
    </row>
    <row r="59" spans="1:6" x14ac:dyDescent="0.2">
      <c r="A59" s="119"/>
      <c r="B59" s="51"/>
      <c r="C59" s="66">
        <v>5</v>
      </c>
      <c r="D59" s="28" t="s">
        <v>279</v>
      </c>
      <c r="E59" s="57"/>
      <c r="F59" s="46">
        <f>C59*E59</f>
        <v>0</v>
      </c>
    </row>
    <row r="60" spans="1:6" x14ac:dyDescent="0.2">
      <c r="A60" s="120"/>
      <c r="B60" s="83"/>
      <c r="C60" s="67"/>
      <c r="D60" s="68"/>
      <c r="E60" s="69"/>
      <c r="F60" s="69"/>
    </row>
    <row r="61" spans="1:6" x14ac:dyDescent="0.2">
      <c r="A61" s="121"/>
      <c r="B61" s="82"/>
      <c r="C61" s="70"/>
      <c r="D61" s="64"/>
      <c r="E61" s="65"/>
      <c r="F61" s="65"/>
    </row>
    <row r="62" spans="1:6" x14ac:dyDescent="0.2">
      <c r="A62" s="114">
        <f>COUNT($A$12:A61)+1</f>
        <v>11</v>
      </c>
      <c r="B62" s="50" t="s">
        <v>280</v>
      </c>
      <c r="C62" s="66"/>
      <c r="D62" s="28"/>
      <c r="E62" s="46"/>
      <c r="F62" s="46"/>
    </row>
    <row r="63" spans="1:6" ht="25.5" x14ac:dyDescent="0.2">
      <c r="A63" s="119"/>
      <c r="B63" s="51" t="s">
        <v>281</v>
      </c>
      <c r="C63" s="66"/>
      <c r="D63" s="28"/>
      <c r="E63" s="46"/>
      <c r="F63" s="46"/>
    </row>
    <row r="64" spans="1:6" ht="14.25" x14ac:dyDescent="0.2">
      <c r="A64" s="119"/>
      <c r="B64" s="51"/>
      <c r="C64" s="66">
        <v>60</v>
      </c>
      <c r="D64" s="28" t="s">
        <v>38</v>
      </c>
      <c r="E64" s="57"/>
      <c r="F64" s="46">
        <f>C64*E64</f>
        <v>0</v>
      </c>
    </row>
    <row r="65" spans="1:6" x14ac:dyDescent="0.2">
      <c r="A65" s="120"/>
      <c r="B65" s="83"/>
      <c r="C65" s="67"/>
      <c r="D65" s="68"/>
      <c r="E65" s="69"/>
      <c r="F65" s="69"/>
    </row>
    <row r="66" spans="1:6" x14ac:dyDescent="0.2">
      <c r="A66" s="121"/>
      <c r="B66" s="82"/>
      <c r="C66" s="70"/>
      <c r="D66" s="64"/>
      <c r="E66" s="65"/>
      <c r="F66" s="63"/>
    </row>
    <row r="67" spans="1:6" x14ac:dyDescent="0.2">
      <c r="A67" s="114">
        <f>COUNT($A$12:A66)+1</f>
        <v>12</v>
      </c>
      <c r="B67" s="50" t="s">
        <v>282</v>
      </c>
      <c r="C67" s="66"/>
      <c r="D67" s="28"/>
      <c r="E67" s="46"/>
      <c r="F67" s="47"/>
    </row>
    <row r="68" spans="1:6" ht="25.5" x14ac:dyDescent="0.2">
      <c r="A68" s="119"/>
      <c r="B68" s="51" t="s">
        <v>283</v>
      </c>
      <c r="C68" s="66"/>
      <c r="D68" s="28"/>
      <c r="E68" s="46"/>
      <c r="F68" s="47"/>
    </row>
    <row r="69" spans="1:6" ht="14.25" x14ac:dyDescent="0.2">
      <c r="A69" s="119"/>
      <c r="B69" s="51"/>
      <c r="C69" s="66">
        <v>55</v>
      </c>
      <c r="D69" s="28" t="s">
        <v>38</v>
      </c>
      <c r="E69" s="57"/>
      <c r="F69" s="46">
        <f>C69*E69</f>
        <v>0</v>
      </c>
    </row>
    <row r="70" spans="1:6" x14ac:dyDescent="0.2">
      <c r="A70" s="120"/>
      <c r="B70" s="83"/>
      <c r="C70" s="67"/>
      <c r="D70" s="68"/>
      <c r="E70" s="69"/>
      <c r="F70" s="69"/>
    </row>
    <row r="71" spans="1:6" x14ac:dyDescent="0.2">
      <c r="A71" s="121"/>
      <c r="B71" s="82"/>
      <c r="C71" s="70"/>
      <c r="D71" s="64"/>
      <c r="E71" s="65"/>
      <c r="F71" s="63"/>
    </row>
    <row r="72" spans="1:6" x14ac:dyDescent="0.2">
      <c r="A72" s="114">
        <f>COUNT($A$12:A71)+1</f>
        <v>13</v>
      </c>
      <c r="B72" s="50" t="s">
        <v>216</v>
      </c>
      <c r="C72" s="66"/>
      <c r="D72" s="28"/>
      <c r="E72" s="46"/>
      <c r="F72" s="47"/>
    </row>
    <row r="73" spans="1:6" ht="63.75" x14ac:dyDescent="0.2">
      <c r="A73" s="119"/>
      <c r="B73" s="51" t="s">
        <v>80</v>
      </c>
      <c r="C73" s="66"/>
      <c r="D73" s="28"/>
      <c r="E73" s="46"/>
      <c r="F73" s="47"/>
    </row>
    <row r="74" spans="1:6" x14ac:dyDescent="0.2">
      <c r="A74" s="119"/>
      <c r="B74" s="50" t="s">
        <v>217</v>
      </c>
      <c r="C74" s="66"/>
      <c r="D74" s="28"/>
      <c r="E74" s="46"/>
      <c r="F74" s="47"/>
    </row>
    <row r="75" spans="1:6" ht="25.5" x14ac:dyDescent="0.2">
      <c r="A75" s="119"/>
      <c r="B75" s="51" t="s">
        <v>218</v>
      </c>
      <c r="C75" s="66">
        <v>325</v>
      </c>
      <c r="D75" s="48" t="s">
        <v>44</v>
      </c>
      <c r="E75" s="58"/>
      <c r="F75" s="49">
        <f>C75*E75</f>
        <v>0</v>
      </c>
    </row>
    <row r="76" spans="1:6" ht="25.5" x14ac:dyDescent="0.2">
      <c r="A76" s="119"/>
      <c r="B76" s="51" t="s">
        <v>81</v>
      </c>
      <c r="C76" s="66">
        <v>275</v>
      </c>
      <c r="D76" s="48" t="s">
        <v>44</v>
      </c>
      <c r="E76" s="58"/>
      <c r="F76" s="49">
        <f>C76*E76</f>
        <v>0</v>
      </c>
    </row>
    <row r="77" spans="1:6" x14ac:dyDescent="0.2">
      <c r="A77" s="120"/>
      <c r="B77" s="83"/>
      <c r="C77" s="67"/>
      <c r="D77" s="93"/>
      <c r="E77" s="95"/>
      <c r="F77" s="95"/>
    </row>
    <row r="78" spans="1:6" x14ac:dyDescent="0.2">
      <c r="A78" s="121"/>
      <c r="B78" s="82"/>
      <c r="C78" s="70"/>
      <c r="D78" s="64"/>
      <c r="E78" s="65"/>
      <c r="F78" s="63"/>
    </row>
    <row r="79" spans="1:6" x14ac:dyDescent="0.2">
      <c r="A79" s="114">
        <f>COUNT($A$12:A78)+1</f>
        <v>14</v>
      </c>
      <c r="B79" s="50" t="s">
        <v>311</v>
      </c>
      <c r="C79" s="66"/>
      <c r="D79" s="28"/>
      <c r="E79" s="46"/>
      <c r="F79" s="47"/>
    </row>
    <row r="80" spans="1:6" ht="63.75" x14ac:dyDescent="0.2">
      <c r="A80" s="119"/>
      <c r="B80" s="51" t="s">
        <v>80</v>
      </c>
      <c r="C80" s="66"/>
      <c r="D80" s="28"/>
      <c r="E80" s="46"/>
      <c r="F80" s="47"/>
    </row>
    <row r="81" spans="1:6" x14ac:dyDescent="0.2">
      <c r="A81" s="119"/>
      <c r="B81" s="50" t="s">
        <v>66</v>
      </c>
      <c r="C81" s="66"/>
      <c r="D81" s="28"/>
      <c r="E81" s="46"/>
      <c r="F81" s="47"/>
    </row>
    <row r="82" spans="1:6" ht="25.5" x14ac:dyDescent="0.2">
      <c r="A82" s="119"/>
      <c r="B82" s="51" t="s">
        <v>312</v>
      </c>
      <c r="C82" s="66">
        <v>190</v>
      </c>
      <c r="D82" s="48" t="s">
        <v>44</v>
      </c>
      <c r="E82" s="58"/>
      <c r="F82" s="49">
        <f>C82*E82</f>
        <v>0</v>
      </c>
    </row>
    <row r="83" spans="1:6" ht="25.5" x14ac:dyDescent="0.2">
      <c r="A83" s="119"/>
      <c r="B83" s="51" t="s">
        <v>81</v>
      </c>
      <c r="C83" s="66">
        <v>190</v>
      </c>
      <c r="D83" s="48" t="s">
        <v>44</v>
      </c>
      <c r="E83" s="58"/>
      <c r="F83" s="49">
        <f>C83*E83</f>
        <v>0</v>
      </c>
    </row>
    <row r="84" spans="1:6" x14ac:dyDescent="0.2">
      <c r="A84" s="120"/>
      <c r="B84" s="83"/>
      <c r="C84" s="67"/>
      <c r="D84" s="93"/>
      <c r="E84" s="95"/>
      <c r="F84" s="95"/>
    </row>
    <row r="85" spans="1:6" ht="14.25" x14ac:dyDescent="0.2">
      <c r="A85" s="121"/>
      <c r="B85" s="105"/>
      <c r="C85" s="70"/>
      <c r="D85" s="64"/>
      <c r="E85" s="65"/>
      <c r="F85" s="63"/>
    </row>
    <row r="86" spans="1:6" x14ac:dyDescent="0.2">
      <c r="A86" s="114">
        <f>COUNT($A$12:A85)+1</f>
        <v>15</v>
      </c>
      <c r="B86" s="50" t="s">
        <v>67</v>
      </c>
      <c r="C86" s="66"/>
      <c r="D86" s="28"/>
      <c r="E86" s="46"/>
      <c r="F86" s="47"/>
    </row>
    <row r="87" spans="1:6" ht="63.75" x14ac:dyDescent="0.2">
      <c r="A87" s="119"/>
      <c r="B87" s="51" t="s">
        <v>168</v>
      </c>
      <c r="C87" s="66"/>
      <c r="D87" s="28"/>
      <c r="E87" s="46"/>
      <c r="F87" s="47"/>
    </row>
    <row r="88" spans="1:6" ht="14.25" x14ac:dyDescent="0.2">
      <c r="A88" s="119"/>
      <c r="B88" s="84"/>
      <c r="C88" s="66">
        <v>515</v>
      </c>
      <c r="D88" s="48" t="s">
        <v>44</v>
      </c>
      <c r="E88" s="57"/>
      <c r="F88" s="49">
        <f>+E88*C88</f>
        <v>0</v>
      </c>
    </row>
    <row r="89" spans="1:6" ht="14.25" x14ac:dyDescent="0.2">
      <c r="A89" s="120"/>
      <c r="B89" s="106"/>
      <c r="C89" s="67"/>
      <c r="D89" s="93"/>
      <c r="E89" s="69"/>
      <c r="F89" s="95"/>
    </row>
    <row r="90" spans="1:6" x14ac:dyDescent="0.2">
      <c r="A90" s="121"/>
      <c r="B90" s="82"/>
      <c r="C90" s="70"/>
      <c r="D90" s="64"/>
      <c r="E90" s="65"/>
      <c r="F90" s="65"/>
    </row>
    <row r="91" spans="1:6" x14ac:dyDescent="0.2">
      <c r="A91" s="114">
        <f>COUNT($A$12:A90)+1</f>
        <v>16</v>
      </c>
      <c r="B91" s="50" t="s">
        <v>289</v>
      </c>
      <c r="C91" s="66"/>
      <c r="D91" s="28"/>
      <c r="E91" s="46"/>
      <c r="F91" s="46"/>
    </row>
    <row r="92" spans="1:6" ht="51" x14ac:dyDescent="0.2">
      <c r="A92" s="119"/>
      <c r="B92" s="51" t="s">
        <v>290</v>
      </c>
      <c r="C92" s="66"/>
      <c r="D92" s="28"/>
      <c r="E92" s="46"/>
      <c r="F92" s="46"/>
    </row>
    <row r="93" spans="1:6" ht="14.25" x14ac:dyDescent="0.2">
      <c r="A93" s="119"/>
      <c r="B93" s="51"/>
      <c r="C93" s="66">
        <v>86</v>
      </c>
      <c r="D93" s="28" t="s">
        <v>38</v>
      </c>
      <c r="E93" s="57"/>
      <c r="F93" s="46">
        <f>C93*E93</f>
        <v>0</v>
      </c>
    </row>
    <row r="94" spans="1:6" x14ac:dyDescent="0.2">
      <c r="A94" s="120"/>
      <c r="B94" s="83"/>
      <c r="C94" s="67"/>
      <c r="D94" s="68"/>
      <c r="E94" s="69"/>
      <c r="F94" s="69"/>
    </row>
    <row r="95" spans="1:6" x14ac:dyDescent="0.2">
      <c r="A95" s="121"/>
      <c r="B95" s="89"/>
      <c r="C95" s="70"/>
      <c r="D95" s="64"/>
      <c r="E95" s="65"/>
      <c r="F95" s="65"/>
    </row>
    <row r="96" spans="1:6" x14ac:dyDescent="0.2">
      <c r="A96" s="114">
        <f>COUNT($A$12:A95)+1</f>
        <v>17</v>
      </c>
      <c r="B96" s="263" t="s">
        <v>313</v>
      </c>
      <c r="C96" s="66"/>
      <c r="D96" s="28"/>
      <c r="E96" s="46"/>
      <c r="F96" s="46"/>
    </row>
    <row r="97" spans="1:6" ht="38.25" x14ac:dyDescent="0.2">
      <c r="A97" s="119"/>
      <c r="B97" s="51" t="s">
        <v>314</v>
      </c>
      <c r="C97" s="66"/>
      <c r="D97" s="28"/>
      <c r="E97" s="46"/>
      <c r="F97" s="46"/>
    </row>
    <row r="98" spans="1:6" x14ac:dyDescent="0.2">
      <c r="A98" s="119"/>
      <c r="B98" s="85"/>
      <c r="C98" s="66">
        <v>3</v>
      </c>
      <c r="D98" s="28" t="s">
        <v>1</v>
      </c>
      <c r="E98" s="57"/>
      <c r="F98" s="46">
        <f>C98*E98</f>
        <v>0</v>
      </c>
    </row>
    <row r="99" spans="1:6" x14ac:dyDescent="0.2">
      <c r="A99" s="120"/>
      <c r="B99" s="226"/>
      <c r="C99" s="67"/>
      <c r="D99" s="68"/>
      <c r="E99" s="69"/>
      <c r="F99" s="69"/>
    </row>
    <row r="100" spans="1:6" x14ac:dyDescent="0.2">
      <c r="A100" s="121"/>
      <c r="B100" s="89"/>
      <c r="C100" s="70"/>
      <c r="D100" s="64"/>
      <c r="E100" s="65"/>
      <c r="F100" s="65"/>
    </row>
    <row r="101" spans="1:6" x14ac:dyDescent="0.2">
      <c r="A101" s="114">
        <f>COUNT($A$12:A100)+1</f>
        <v>18</v>
      </c>
      <c r="B101" s="50" t="s">
        <v>18</v>
      </c>
      <c r="C101" s="66"/>
      <c r="D101" s="28"/>
      <c r="E101" s="46"/>
      <c r="F101" s="46"/>
    </row>
    <row r="102" spans="1:6" x14ac:dyDescent="0.2">
      <c r="A102" s="119"/>
      <c r="B102" s="51" t="s">
        <v>17</v>
      </c>
      <c r="C102" s="66"/>
      <c r="D102" s="28"/>
      <c r="E102" s="46"/>
      <c r="F102" s="47"/>
    </row>
    <row r="103" spans="1:6" ht="14.25" x14ac:dyDescent="0.2">
      <c r="A103" s="119"/>
      <c r="B103" s="51"/>
      <c r="C103" s="66">
        <v>120</v>
      </c>
      <c r="D103" s="28" t="s">
        <v>44</v>
      </c>
      <c r="E103" s="57"/>
      <c r="F103" s="46">
        <f>C103*E103</f>
        <v>0</v>
      </c>
    </row>
    <row r="104" spans="1:6" x14ac:dyDescent="0.2">
      <c r="A104" s="120"/>
      <c r="B104" s="83"/>
      <c r="C104" s="67"/>
      <c r="D104" s="68"/>
      <c r="E104" s="69"/>
      <c r="F104" s="69"/>
    </row>
    <row r="105" spans="1:6" x14ac:dyDescent="0.2">
      <c r="A105" s="121"/>
      <c r="B105" s="82"/>
      <c r="C105" s="70"/>
      <c r="D105" s="64"/>
      <c r="E105" s="65"/>
      <c r="F105" s="65"/>
    </row>
    <row r="106" spans="1:6" x14ac:dyDescent="0.2">
      <c r="A106" s="114">
        <f>COUNT($A$12:A105)+1</f>
        <v>19</v>
      </c>
      <c r="B106" s="50" t="s">
        <v>70</v>
      </c>
      <c r="C106" s="66"/>
      <c r="D106" s="28"/>
      <c r="E106" s="46"/>
      <c r="F106" s="47"/>
    </row>
    <row r="107" spans="1:6" ht="38.25" x14ac:dyDescent="0.2">
      <c r="A107" s="119"/>
      <c r="B107" s="51" t="s">
        <v>85</v>
      </c>
      <c r="C107" s="66"/>
      <c r="D107" s="28"/>
      <c r="E107" s="46"/>
      <c r="F107" s="47"/>
    </row>
    <row r="108" spans="1:6" ht="14.25" x14ac:dyDescent="0.2">
      <c r="A108" s="119"/>
      <c r="B108" s="51" t="s">
        <v>34</v>
      </c>
      <c r="C108" s="66">
        <v>330</v>
      </c>
      <c r="D108" s="28" t="s">
        <v>43</v>
      </c>
      <c r="E108" s="57"/>
      <c r="F108" s="46">
        <f>C108*E108</f>
        <v>0</v>
      </c>
    </row>
    <row r="109" spans="1:6" ht="14.25" x14ac:dyDescent="0.2">
      <c r="A109" s="119"/>
      <c r="B109" s="51" t="s">
        <v>35</v>
      </c>
      <c r="C109" s="66">
        <v>100</v>
      </c>
      <c r="D109" s="28" t="s">
        <v>43</v>
      </c>
      <c r="E109" s="57"/>
      <c r="F109" s="46">
        <f>C109*E109</f>
        <v>0</v>
      </c>
    </row>
    <row r="110" spans="1:6" x14ac:dyDescent="0.2">
      <c r="A110" s="120"/>
      <c r="B110" s="83"/>
      <c r="C110" s="67"/>
      <c r="D110" s="68"/>
      <c r="E110" s="69"/>
      <c r="F110" s="69"/>
    </row>
    <row r="111" spans="1:6" x14ac:dyDescent="0.2">
      <c r="A111" s="121"/>
      <c r="B111" s="82"/>
      <c r="C111" s="70"/>
      <c r="D111" s="64"/>
      <c r="E111" s="65"/>
      <c r="F111" s="65"/>
    </row>
    <row r="112" spans="1:6" x14ac:dyDescent="0.2">
      <c r="A112" s="114">
        <f>COUNT($A$12:A111)+1</f>
        <v>20</v>
      </c>
      <c r="B112" s="50" t="s">
        <v>219</v>
      </c>
      <c r="C112" s="66"/>
      <c r="D112" s="28"/>
      <c r="E112" s="46"/>
      <c r="F112" s="47"/>
    </row>
    <row r="113" spans="1:6" ht="38.25" x14ac:dyDescent="0.2">
      <c r="A113" s="119"/>
      <c r="B113" s="51" t="s">
        <v>220</v>
      </c>
      <c r="C113" s="66"/>
      <c r="D113" s="28"/>
      <c r="E113" s="46"/>
      <c r="F113" s="47"/>
    </row>
    <row r="114" spans="1:6" ht="14.25" x14ac:dyDescent="0.2">
      <c r="A114" s="119"/>
      <c r="B114" s="51"/>
      <c r="C114" s="66">
        <v>7</v>
      </c>
      <c r="D114" s="28" t="s">
        <v>43</v>
      </c>
      <c r="E114" s="57"/>
      <c r="F114" s="46">
        <f>C114*E114</f>
        <v>0</v>
      </c>
    </row>
    <row r="115" spans="1:6" x14ac:dyDescent="0.2">
      <c r="A115" s="120"/>
      <c r="B115" s="83"/>
      <c r="C115" s="67"/>
      <c r="D115" s="68"/>
      <c r="E115" s="69"/>
      <c r="F115" s="69"/>
    </row>
    <row r="116" spans="1:6" x14ac:dyDescent="0.2">
      <c r="A116" s="121"/>
      <c r="B116" s="82"/>
      <c r="C116" s="70"/>
      <c r="D116" s="64"/>
      <c r="E116" s="65"/>
      <c r="F116" s="65"/>
    </row>
    <row r="117" spans="1:6" x14ac:dyDescent="0.2">
      <c r="A117" s="114">
        <f>COUNT($A$12:A116)+1</f>
        <v>21</v>
      </c>
      <c r="B117" s="50" t="s">
        <v>221</v>
      </c>
      <c r="C117" s="66"/>
      <c r="D117" s="28"/>
      <c r="E117" s="46"/>
      <c r="F117" s="46"/>
    </row>
    <row r="118" spans="1:6" ht="38.25" x14ac:dyDescent="0.2">
      <c r="A118" s="119"/>
      <c r="B118" s="51" t="s">
        <v>173</v>
      </c>
      <c r="C118" s="66"/>
      <c r="D118" s="28"/>
      <c r="E118" s="46"/>
      <c r="F118" s="46"/>
    </row>
    <row r="119" spans="1:6" ht="14.25" x14ac:dyDescent="0.2">
      <c r="A119" s="119"/>
      <c r="B119" s="51"/>
      <c r="C119" s="66">
        <v>97</v>
      </c>
      <c r="D119" s="28" t="s">
        <v>43</v>
      </c>
      <c r="E119" s="57"/>
      <c r="F119" s="46">
        <f>C119*E119</f>
        <v>0</v>
      </c>
    </row>
    <row r="120" spans="1:6" x14ac:dyDescent="0.2">
      <c r="A120" s="120"/>
      <c r="B120" s="83"/>
      <c r="C120" s="67"/>
      <c r="D120" s="68"/>
      <c r="E120" s="69"/>
      <c r="F120" s="69"/>
    </row>
    <row r="121" spans="1:6" x14ac:dyDescent="0.2">
      <c r="A121" s="121"/>
      <c r="B121" s="82"/>
      <c r="C121" s="70"/>
      <c r="D121" s="64"/>
      <c r="E121" s="65"/>
      <c r="F121" s="65"/>
    </row>
    <row r="122" spans="1:6" x14ac:dyDescent="0.2">
      <c r="A122" s="114">
        <f>COUNT($A$12:A121)+1</f>
        <v>22</v>
      </c>
      <c r="B122" s="50" t="s">
        <v>23</v>
      </c>
      <c r="C122" s="66"/>
      <c r="D122" s="28"/>
      <c r="E122" s="46"/>
      <c r="F122" s="46"/>
    </row>
    <row r="123" spans="1:6" ht="51" x14ac:dyDescent="0.2">
      <c r="A123" s="119"/>
      <c r="B123" s="51" t="s">
        <v>222</v>
      </c>
      <c r="C123" s="66"/>
      <c r="D123" s="28"/>
      <c r="E123" s="46"/>
      <c r="F123" s="46"/>
    </row>
    <row r="124" spans="1:6" ht="14.25" x14ac:dyDescent="0.2">
      <c r="A124" s="119"/>
      <c r="B124" s="51"/>
      <c r="C124" s="66">
        <v>50</v>
      </c>
      <c r="D124" s="28" t="s">
        <v>43</v>
      </c>
      <c r="E124" s="57"/>
      <c r="F124" s="46">
        <f>C124*E124</f>
        <v>0</v>
      </c>
    </row>
    <row r="125" spans="1:6" x14ac:dyDescent="0.2">
      <c r="A125" s="120"/>
      <c r="B125" s="83"/>
      <c r="C125" s="67"/>
      <c r="D125" s="68"/>
      <c r="E125" s="69"/>
      <c r="F125" s="69"/>
    </row>
    <row r="126" spans="1:6" x14ac:dyDescent="0.2">
      <c r="A126" s="121"/>
      <c r="B126" s="82"/>
      <c r="C126" s="70"/>
      <c r="D126" s="64"/>
      <c r="E126" s="65"/>
      <c r="F126" s="65"/>
    </row>
    <row r="127" spans="1:6" x14ac:dyDescent="0.2">
      <c r="A127" s="114">
        <f>COUNT($A$12:A126)+1</f>
        <v>23</v>
      </c>
      <c r="B127" s="50" t="s">
        <v>73</v>
      </c>
      <c r="C127" s="66"/>
      <c r="D127" s="28"/>
      <c r="E127" s="46"/>
      <c r="F127" s="46"/>
    </row>
    <row r="128" spans="1:6" ht="63.75" x14ac:dyDescent="0.2">
      <c r="A128" s="119"/>
      <c r="B128" s="51" t="s">
        <v>110</v>
      </c>
      <c r="C128" s="66"/>
      <c r="D128" s="28"/>
      <c r="E128" s="46"/>
      <c r="F128" s="46"/>
    </row>
    <row r="129" spans="1:6" ht="14.25" x14ac:dyDescent="0.2">
      <c r="A129" s="119"/>
      <c r="B129" s="51"/>
      <c r="C129" s="66">
        <v>123</v>
      </c>
      <c r="D129" s="28" t="s">
        <v>43</v>
      </c>
      <c r="E129" s="57"/>
      <c r="F129" s="46">
        <f>C129*E129</f>
        <v>0</v>
      </c>
    </row>
    <row r="130" spans="1:6" x14ac:dyDescent="0.2">
      <c r="A130" s="120"/>
      <c r="B130" s="83"/>
      <c r="C130" s="67"/>
      <c r="D130" s="68"/>
      <c r="E130" s="69"/>
      <c r="F130" s="69"/>
    </row>
    <row r="131" spans="1:6" x14ac:dyDescent="0.2">
      <c r="A131" s="121"/>
      <c r="B131" s="82"/>
      <c r="C131" s="70"/>
      <c r="D131" s="64"/>
      <c r="E131" s="65"/>
      <c r="F131" s="65"/>
    </row>
    <row r="132" spans="1:6" x14ac:dyDescent="0.2">
      <c r="A132" s="114">
        <f>COUNT($A$12:A131)+1</f>
        <v>24</v>
      </c>
      <c r="B132" s="50" t="s">
        <v>74</v>
      </c>
      <c r="C132" s="66"/>
      <c r="D132" s="28"/>
      <c r="E132" s="46"/>
      <c r="F132" s="47"/>
    </row>
    <row r="133" spans="1:6" ht="51" x14ac:dyDescent="0.2">
      <c r="A133" s="119"/>
      <c r="B133" s="51" t="s">
        <v>111</v>
      </c>
      <c r="C133" s="66"/>
      <c r="D133" s="28"/>
      <c r="E133" s="46"/>
      <c r="F133" s="47"/>
    </row>
    <row r="134" spans="1:6" ht="14.25" x14ac:dyDescent="0.2">
      <c r="A134" s="119"/>
      <c r="B134" s="51"/>
      <c r="C134" s="66">
        <v>160</v>
      </c>
      <c r="D134" s="28" t="s">
        <v>43</v>
      </c>
      <c r="E134" s="57"/>
      <c r="F134" s="46">
        <f>C134*E134</f>
        <v>0</v>
      </c>
    </row>
    <row r="135" spans="1:6" x14ac:dyDescent="0.2">
      <c r="A135" s="120"/>
      <c r="B135" s="83"/>
      <c r="C135" s="67"/>
      <c r="D135" s="68"/>
      <c r="E135" s="69"/>
      <c r="F135" s="69"/>
    </row>
    <row r="136" spans="1:6" x14ac:dyDescent="0.2">
      <c r="A136" s="121"/>
      <c r="B136" s="82"/>
      <c r="C136" s="70"/>
      <c r="D136" s="64"/>
      <c r="E136" s="65"/>
      <c r="F136" s="65"/>
    </row>
    <row r="137" spans="1:6" x14ac:dyDescent="0.2">
      <c r="A137" s="114">
        <f>COUNT($A$12:A136)+1</f>
        <v>25</v>
      </c>
      <c r="B137" s="50" t="s">
        <v>176</v>
      </c>
      <c r="C137" s="66"/>
      <c r="D137" s="28"/>
      <c r="E137" s="46"/>
      <c r="F137" s="47"/>
    </row>
    <row r="138" spans="1:6" ht="38.25" x14ac:dyDescent="0.2">
      <c r="A138" s="119"/>
      <c r="B138" s="51" t="s">
        <v>177</v>
      </c>
      <c r="C138" s="66"/>
      <c r="D138" s="28"/>
      <c r="E138" s="46"/>
      <c r="F138" s="47"/>
    </row>
    <row r="139" spans="1:6" ht="14.25" x14ac:dyDescent="0.2">
      <c r="A139" s="119"/>
      <c r="B139" s="51"/>
      <c r="C139" s="66">
        <v>63</v>
      </c>
      <c r="D139" s="28" t="s">
        <v>43</v>
      </c>
      <c r="E139" s="57"/>
      <c r="F139" s="46">
        <f>C139*E139</f>
        <v>0</v>
      </c>
    </row>
    <row r="140" spans="1:6" x14ac:dyDescent="0.2">
      <c r="A140" s="120"/>
      <c r="B140" s="83"/>
      <c r="C140" s="67"/>
      <c r="D140" s="68"/>
      <c r="E140" s="69"/>
      <c r="F140" s="69"/>
    </row>
    <row r="141" spans="1:6" x14ac:dyDescent="0.2">
      <c r="A141" s="121"/>
      <c r="B141" s="89"/>
      <c r="C141" s="70"/>
      <c r="D141" s="107"/>
      <c r="E141" s="90"/>
      <c r="F141" s="90"/>
    </row>
    <row r="142" spans="1:6" x14ac:dyDescent="0.2">
      <c r="A142" s="114">
        <f>COUNT($A$12:A141)+1</f>
        <v>26</v>
      </c>
      <c r="B142" s="50" t="s">
        <v>20</v>
      </c>
      <c r="C142" s="66"/>
      <c r="D142" s="28"/>
      <c r="E142" s="46"/>
      <c r="F142" s="46"/>
    </row>
    <row r="143" spans="1:6" ht="25.5" x14ac:dyDescent="0.2">
      <c r="A143" s="119"/>
      <c r="B143" s="51" t="s">
        <v>19</v>
      </c>
      <c r="C143" s="66"/>
      <c r="D143" s="28"/>
      <c r="E143" s="46"/>
      <c r="F143" s="47"/>
    </row>
    <row r="144" spans="1:6" ht="14.25" x14ac:dyDescent="0.2">
      <c r="A144" s="119"/>
      <c r="B144" s="51"/>
      <c r="C144" s="66">
        <v>475</v>
      </c>
      <c r="D144" s="28" t="s">
        <v>43</v>
      </c>
      <c r="E144" s="57"/>
      <c r="F144" s="46">
        <f>C144*E144</f>
        <v>0</v>
      </c>
    </row>
    <row r="145" spans="1:6" x14ac:dyDescent="0.2">
      <c r="A145" s="120"/>
      <c r="B145" s="83"/>
      <c r="C145" s="67"/>
      <c r="D145" s="68"/>
      <c r="E145" s="69"/>
      <c r="F145" s="69"/>
    </row>
    <row r="146" spans="1:6" x14ac:dyDescent="0.2">
      <c r="A146" s="121"/>
      <c r="B146" s="82"/>
      <c r="C146" s="70"/>
      <c r="D146" s="64"/>
      <c r="E146" s="65"/>
      <c r="F146" s="65"/>
    </row>
    <row r="147" spans="1:6" x14ac:dyDescent="0.2">
      <c r="A147" s="114">
        <f>COUNT($A$12:A146)+1</f>
        <v>27</v>
      </c>
      <c r="B147" s="50" t="s">
        <v>22</v>
      </c>
      <c r="C147" s="66"/>
      <c r="D147" s="28"/>
      <c r="E147" s="46"/>
      <c r="F147" s="46"/>
    </row>
    <row r="148" spans="1:6" x14ac:dyDescent="0.2">
      <c r="A148" s="119"/>
      <c r="B148" s="51" t="s">
        <v>200</v>
      </c>
      <c r="C148" s="66"/>
      <c r="D148" s="28"/>
      <c r="E148" s="46"/>
      <c r="F148" s="47"/>
    </row>
    <row r="149" spans="1:6" ht="14.25" x14ac:dyDescent="0.2">
      <c r="A149" s="119"/>
      <c r="B149" s="51"/>
      <c r="C149" s="66">
        <v>166</v>
      </c>
      <c r="D149" s="28" t="s">
        <v>38</v>
      </c>
      <c r="E149" s="57"/>
      <c r="F149" s="46">
        <f>C149*E149</f>
        <v>0</v>
      </c>
    </row>
    <row r="150" spans="1:6" x14ac:dyDescent="0.2">
      <c r="A150" s="120"/>
      <c r="B150" s="83"/>
      <c r="C150" s="67"/>
      <c r="D150" s="68"/>
      <c r="E150" s="69"/>
      <c r="F150" s="69"/>
    </row>
    <row r="151" spans="1:6" x14ac:dyDescent="0.2">
      <c r="A151" s="121"/>
      <c r="B151" s="82"/>
      <c r="C151" s="70"/>
      <c r="D151" s="64"/>
      <c r="E151" s="65"/>
      <c r="F151" s="65"/>
    </row>
    <row r="152" spans="1:6" x14ac:dyDescent="0.2">
      <c r="A152" s="114">
        <f>COUNT($A$12:A151)+1</f>
        <v>28</v>
      </c>
      <c r="B152" s="50" t="s">
        <v>178</v>
      </c>
      <c r="C152" s="66"/>
      <c r="D152" s="28"/>
      <c r="E152" s="46"/>
      <c r="F152" s="46"/>
    </row>
    <row r="153" spans="1:6" ht="76.5" x14ac:dyDescent="0.2">
      <c r="A153" s="119"/>
      <c r="B153" s="51" t="s">
        <v>179</v>
      </c>
      <c r="C153" s="66"/>
      <c r="D153" s="28"/>
      <c r="E153" s="46"/>
      <c r="F153" s="46"/>
    </row>
    <row r="154" spans="1:6" ht="14.25" x14ac:dyDescent="0.2">
      <c r="A154" s="119"/>
      <c r="B154" s="50" t="s">
        <v>315</v>
      </c>
      <c r="C154" s="66">
        <v>83</v>
      </c>
      <c r="D154" s="28" t="s">
        <v>38</v>
      </c>
      <c r="E154" s="57"/>
      <c r="F154" s="46">
        <f t="shared" ref="F154" si="0">C154*E154</f>
        <v>0</v>
      </c>
    </row>
    <row r="155" spans="1:6" x14ac:dyDescent="0.2">
      <c r="A155" s="120"/>
      <c r="B155" s="83"/>
      <c r="C155" s="67"/>
      <c r="D155" s="68"/>
      <c r="E155" s="69"/>
      <c r="F155" s="69"/>
    </row>
    <row r="156" spans="1:6" x14ac:dyDescent="0.2">
      <c r="A156" s="121"/>
      <c r="B156" s="82"/>
      <c r="C156" s="70"/>
      <c r="D156" s="64"/>
      <c r="E156" s="65"/>
      <c r="F156" s="65"/>
    </row>
    <row r="157" spans="1:6" x14ac:dyDescent="0.2">
      <c r="A157" s="114">
        <f>COUNT($A$10:A155)+1</f>
        <v>29</v>
      </c>
      <c r="B157" s="50" t="s">
        <v>196</v>
      </c>
      <c r="C157" s="66"/>
      <c r="D157" s="28"/>
      <c r="E157" s="46"/>
      <c r="F157" s="46"/>
    </row>
    <row r="158" spans="1:6" ht="25.5" x14ac:dyDescent="0.2">
      <c r="A158" s="119"/>
      <c r="B158" s="51" t="s">
        <v>223</v>
      </c>
      <c r="C158" s="66"/>
      <c r="D158" s="28"/>
      <c r="E158" s="46"/>
      <c r="F158" s="46"/>
    </row>
    <row r="159" spans="1:6" x14ac:dyDescent="0.2">
      <c r="A159" s="119"/>
      <c r="B159" s="50"/>
      <c r="C159" s="66">
        <v>28</v>
      </c>
      <c r="D159" s="28" t="s">
        <v>1</v>
      </c>
      <c r="E159" s="57"/>
      <c r="F159" s="46">
        <f>C159*E159</f>
        <v>0</v>
      </c>
    </row>
    <row r="160" spans="1:6" x14ac:dyDescent="0.2">
      <c r="A160" s="120"/>
      <c r="B160" s="83"/>
      <c r="C160" s="67"/>
      <c r="D160" s="68"/>
      <c r="E160" s="69"/>
      <c r="F160" s="69"/>
    </row>
    <row r="161" spans="1:6" x14ac:dyDescent="0.2">
      <c r="A161" s="121"/>
      <c r="B161" s="82"/>
      <c r="C161" s="70"/>
      <c r="D161" s="64"/>
      <c r="E161" s="65"/>
      <c r="F161" s="65"/>
    </row>
    <row r="162" spans="1:6" x14ac:dyDescent="0.2">
      <c r="A162" s="114">
        <f>COUNT($A$10:A161)+1</f>
        <v>30</v>
      </c>
      <c r="B162" s="50" t="s">
        <v>201</v>
      </c>
      <c r="C162" s="66"/>
      <c r="D162" s="28"/>
      <c r="E162" s="46"/>
      <c r="F162" s="46"/>
    </row>
    <row r="163" spans="1:6" ht="63.75" x14ac:dyDescent="0.2">
      <c r="A163" s="119"/>
      <c r="B163" s="51" t="s">
        <v>202</v>
      </c>
      <c r="C163" s="66"/>
      <c r="D163" s="28"/>
      <c r="E163" s="46"/>
      <c r="F163" s="46"/>
    </row>
    <row r="164" spans="1:6" ht="14.25" x14ac:dyDescent="0.2">
      <c r="A164" s="119"/>
      <c r="B164" s="50"/>
      <c r="C164" s="66">
        <v>95</v>
      </c>
      <c r="D164" s="28" t="s">
        <v>38</v>
      </c>
      <c r="E164" s="57"/>
      <c r="F164" s="46">
        <f>C164*E164</f>
        <v>0</v>
      </c>
    </row>
    <row r="165" spans="1:6" x14ac:dyDescent="0.2">
      <c r="A165" s="120"/>
      <c r="B165" s="83"/>
      <c r="C165" s="67"/>
      <c r="D165" s="68"/>
      <c r="E165" s="69"/>
      <c r="F165" s="69"/>
    </row>
    <row r="166" spans="1:6" x14ac:dyDescent="0.2">
      <c r="A166" s="121"/>
      <c r="B166" s="82"/>
      <c r="C166" s="70"/>
      <c r="D166" s="64"/>
      <c r="E166" s="65"/>
      <c r="F166" s="65"/>
    </row>
    <row r="167" spans="1:6" x14ac:dyDescent="0.2">
      <c r="A167" s="114">
        <f>COUNT($A$10:A166)+1</f>
        <v>31</v>
      </c>
      <c r="B167" s="50" t="s">
        <v>203</v>
      </c>
      <c r="C167" s="66"/>
      <c r="D167" s="28"/>
      <c r="E167" s="46"/>
      <c r="F167" s="46"/>
    </row>
    <row r="168" spans="1:6" ht="25.5" x14ac:dyDescent="0.2">
      <c r="A168" s="119"/>
      <c r="B168" s="51" t="s">
        <v>204</v>
      </c>
      <c r="C168" s="66"/>
      <c r="D168" s="28"/>
      <c r="E168" s="46"/>
      <c r="F168" s="46"/>
    </row>
    <row r="169" spans="1:6" ht="14.25" x14ac:dyDescent="0.2">
      <c r="A169" s="119"/>
      <c r="B169" s="50"/>
      <c r="C169" s="66">
        <v>83</v>
      </c>
      <c r="D169" s="28" t="s">
        <v>38</v>
      </c>
      <c r="E169" s="57"/>
      <c r="F169" s="46">
        <f>C169*E169</f>
        <v>0</v>
      </c>
    </row>
    <row r="170" spans="1:6" x14ac:dyDescent="0.2">
      <c r="A170" s="120"/>
      <c r="B170" s="83"/>
      <c r="C170" s="67"/>
      <c r="D170" s="68"/>
      <c r="E170" s="69"/>
      <c r="F170" s="69"/>
    </row>
    <row r="171" spans="1:6" x14ac:dyDescent="0.2">
      <c r="A171" s="121"/>
      <c r="B171" s="82"/>
      <c r="C171" s="70"/>
      <c r="D171" s="64"/>
      <c r="E171" s="65"/>
      <c r="F171" s="65"/>
    </row>
    <row r="172" spans="1:6" x14ac:dyDescent="0.2">
      <c r="A172" s="114">
        <f>COUNT($A$10:A170)+1</f>
        <v>32</v>
      </c>
      <c r="B172" s="50" t="s">
        <v>316</v>
      </c>
      <c r="C172" s="66"/>
      <c r="D172" s="28"/>
      <c r="E172" s="46"/>
      <c r="F172" s="46"/>
    </row>
    <row r="173" spans="1:6" ht="51" x14ac:dyDescent="0.2">
      <c r="A173" s="119"/>
      <c r="B173" s="51" t="s">
        <v>317</v>
      </c>
      <c r="C173" s="66"/>
      <c r="D173" s="28"/>
      <c r="E173" s="46"/>
      <c r="F173" s="46"/>
    </row>
    <row r="174" spans="1:6" x14ac:dyDescent="0.2">
      <c r="A174" s="119"/>
      <c r="B174" s="50"/>
      <c r="C174" s="66">
        <v>1</v>
      </c>
      <c r="D174" s="28" t="s">
        <v>1</v>
      </c>
      <c r="E174" s="57"/>
      <c r="F174" s="46">
        <f>E174*C174</f>
        <v>0</v>
      </c>
    </row>
    <row r="175" spans="1:6" x14ac:dyDescent="0.2">
      <c r="A175" s="120"/>
      <c r="B175" s="83"/>
      <c r="C175" s="67"/>
      <c r="D175" s="68"/>
      <c r="E175" s="69"/>
      <c r="F175" s="69"/>
    </row>
    <row r="176" spans="1:6" x14ac:dyDescent="0.2">
      <c r="A176" s="121"/>
      <c r="B176" s="82"/>
      <c r="C176" s="70"/>
      <c r="D176" s="64"/>
      <c r="E176" s="65"/>
      <c r="F176" s="65"/>
    </row>
    <row r="177" spans="1:6" x14ac:dyDescent="0.2">
      <c r="A177" s="114">
        <f>COUNT($A$10:A176)+1</f>
        <v>33</v>
      </c>
      <c r="B177" s="50" t="s">
        <v>205</v>
      </c>
      <c r="C177" s="66"/>
      <c r="D177" s="28"/>
      <c r="E177" s="46"/>
      <c r="F177" s="46"/>
    </row>
    <row r="178" spans="1:6" ht="38.25" x14ac:dyDescent="0.2">
      <c r="A178" s="119"/>
      <c r="B178" s="51" t="s">
        <v>206</v>
      </c>
      <c r="C178" s="66"/>
      <c r="D178" s="28"/>
      <c r="E178" s="46"/>
      <c r="F178" s="46"/>
    </row>
    <row r="179" spans="1:6" ht="14.25" x14ac:dyDescent="0.2">
      <c r="A179" s="119"/>
      <c r="B179" s="50"/>
      <c r="C179" s="66">
        <v>4</v>
      </c>
      <c r="D179" s="28" t="s">
        <v>43</v>
      </c>
      <c r="E179" s="57"/>
      <c r="F179" s="46">
        <f>C179*E179</f>
        <v>0</v>
      </c>
    </row>
    <row r="180" spans="1:6" x14ac:dyDescent="0.2">
      <c r="A180" s="120"/>
      <c r="B180" s="83"/>
      <c r="C180" s="67"/>
      <c r="D180" s="68"/>
      <c r="E180" s="69"/>
      <c r="F180" s="69"/>
    </row>
    <row r="181" spans="1:6" x14ac:dyDescent="0.2">
      <c r="A181" s="121"/>
      <c r="B181" s="82"/>
      <c r="C181" s="70"/>
      <c r="D181" s="64"/>
      <c r="E181" s="65"/>
      <c r="F181" s="65"/>
    </row>
    <row r="182" spans="1:6" ht="25.5" x14ac:dyDescent="0.2">
      <c r="A182" s="114">
        <f>COUNT($A$10:A181)+1</f>
        <v>34</v>
      </c>
      <c r="B182" s="50" t="s">
        <v>318</v>
      </c>
      <c r="C182" s="66"/>
      <c r="D182" s="28"/>
      <c r="E182" s="46"/>
      <c r="F182" s="46"/>
    </row>
    <row r="183" spans="1:6" ht="76.5" x14ac:dyDescent="0.2">
      <c r="A183" s="119"/>
      <c r="B183" s="51" t="s">
        <v>254</v>
      </c>
      <c r="C183" s="66"/>
      <c r="D183" s="28"/>
      <c r="E183" s="46"/>
      <c r="F183" s="46"/>
    </row>
    <row r="184" spans="1:6" x14ac:dyDescent="0.2">
      <c r="A184" s="119"/>
      <c r="B184" s="50"/>
      <c r="C184" s="66">
        <v>1</v>
      </c>
      <c r="D184" s="28" t="s">
        <v>195</v>
      </c>
      <c r="E184" s="57"/>
      <c r="F184" s="46">
        <f>C184*E184</f>
        <v>0</v>
      </c>
    </row>
    <row r="185" spans="1:6" x14ac:dyDescent="0.2">
      <c r="A185" s="120"/>
      <c r="B185" s="83"/>
      <c r="C185" s="67"/>
      <c r="D185" s="68"/>
      <c r="E185" s="69"/>
      <c r="F185" s="69"/>
    </row>
    <row r="186" spans="1:6" x14ac:dyDescent="0.2">
      <c r="A186" s="121"/>
      <c r="B186" s="82"/>
      <c r="C186" s="70"/>
      <c r="D186" s="64"/>
      <c r="E186" s="65"/>
      <c r="F186" s="63"/>
    </row>
    <row r="187" spans="1:6" x14ac:dyDescent="0.2">
      <c r="A187" s="114">
        <f>COUNT($A$12:A186)+1</f>
        <v>35</v>
      </c>
      <c r="B187" s="50" t="s">
        <v>198</v>
      </c>
      <c r="C187" s="66"/>
      <c r="D187" s="28"/>
      <c r="E187" s="46"/>
      <c r="F187" s="47"/>
    </row>
    <row r="188" spans="1:6" ht="38.25" x14ac:dyDescent="0.2">
      <c r="A188" s="119"/>
      <c r="B188" s="51" t="s">
        <v>199</v>
      </c>
      <c r="C188" s="66"/>
      <c r="D188" s="28"/>
      <c r="E188" s="46"/>
      <c r="F188" s="47"/>
    </row>
    <row r="189" spans="1:6" x14ac:dyDescent="0.2">
      <c r="A189" s="119"/>
      <c r="B189" s="51"/>
      <c r="C189" s="66">
        <v>1</v>
      </c>
      <c r="D189" s="28" t="s">
        <v>1</v>
      </c>
      <c r="E189" s="57"/>
      <c r="F189" s="46">
        <f>C189*E189</f>
        <v>0</v>
      </c>
    </row>
    <row r="190" spans="1:6" x14ac:dyDescent="0.2">
      <c r="A190" s="120"/>
      <c r="B190" s="83"/>
      <c r="C190" s="67"/>
      <c r="D190" s="68"/>
      <c r="E190" s="69"/>
      <c r="F190" s="69"/>
    </row>
    <row r="191" spans="1:6" x14ac:dyDescent="0.2">
      <c r="A191" s="121"/>
      <c r="B191" s="89"/>
      <c r="C191" s="40"/>
      <c r="D191" s="41"/>
      <c r="E191" s="42"/>
      <c r="F191" s="40"/>
    </row>
    <row r="192" spans="1:6" x14ac:dyDescent="0.2">
      <c r="A192" s="114">
        <f>COUNT($A$12:A191)+1</f>
        <v>36</v>
      </c>
      <c r="B192" s="50" t="s">
        <v>29</v>
      </c>
      <c r="C192" s="47"/>
      <c r="D192" s="28"/>
      <c r="E192" s="75"/>
      <c r="F192" s="47"/>
    </row>
    <row r="193" spans="1:6" ht="76.5" x14ac:dyDescent="0.2">
      <c r="A193" s="117"/>
      <c r="B193" s="51" t="s">
        <v>77</v>
      </c>
      <c r="C193" s="47"/>
      <c r="D193" s="28"/>
      <c r="E193" s="46"/>
      <c r="F193" s="47"/>
    </row>
    <row r="194" spans="1:6" x14ac:dyDescent="0.2">
      <c r="A194" s="114"/>
      <c r="B194" s="108"/>
      <c r="C194" s="76"/>
      <c r="D194" s="77">
        <v>0.03</v>
      </c>
      <c r="E194" s="47"/>
      <c r="F194" s="46">
        <f>SUM(F12:F193)*D194</f>
        <v>0</v>
      </c>
    </row>
    <row r="195" spans="1:6" x14ac:dyDescent="0.2">
      <c r="A195" s="116"/>
      <c r="B195" s="109"/>
      <c r="C195" s="110"/>
      <c r="D195" s="111"/>
      <c r="E195" s="78"/>
      <c r="F195" s="69"/>
    </row>
    <row r="196" spans="1:6" x14ac:dyDescent="0.2">
      <c r="A196" s="118"/>
      <c r="B196" s="82"/>
      <c r="C196" s="63"/>
      <c r="D196" s="64"/>
      <c r="E196" s="112"/>
      <c r="F196" s="65"/>
    </row>
    <row r="197" spans="1:6" x14ac:dyDescent="0.2">
      <c r="A197" s="114">
        <f>COUNT($A$12:A196)+1</f>
        <v>37</v>
      </c>
      <c r="B197" s="50" t="s">
        <v>207</v>
      </c>
      <c r="C197" s="47"/>
      <c r="D197" s="28"/>
      <c r="E197" s="75"/>
      <c r="F197" s="46"/>
    </row>
    <row r="198" spans="1:6" ht="38.25" x14ac:dyDescent="0.2">
      <c r="A198" s="117"/>
      <c r="B198" s="51" t="s">
        <v>30</v>
      </c>
      <c r="C198" s="47"/>
      <c r="D198" s="28"/>
      <c r="E198" s="47"/>
      <c r="F198" s="46"/>
    </row>
    <row r="199" spans="1:6" x14ac:dyDescent="0.2">
      <c r="A199" s="117"/>
      <c r="B199" s="51"/>
      <c r="C199" s="76"/>
      <c r="D199" s="77">
        <v>0.05</v>
      </c>
      <c r="E199" s="47"/>
      <c r="F199" s="46">
        <f>SUM(F12:F192)*D199</f>
        <v>0</v>
      </c>
    </row>
    <row r="200" spans="1:6" x14ac:dyDescent="0.2">
      <c r="A200" s="122"/>
      <c r="B200" s="83"/>
      <c r="C200" s="78"/>
      <c r="D200" s="68"/>
      <c r="E200" s="78"/>
      <c r="F200" s="78"/>
    </row>
    <row r="201" spans="1:6" x14ac:dyDescent="0.2">
      <c r="A201" s="117"/>
      <c r="B201" s="51"/>
      <c r="C201" s="47"/>
      <c r="D201" s="28"/>
      <c r="E201" s="47"/>
      <c r="F201" s="47"/>
    </row>
    <row r="202" spans="1:6" x14ac:dyDescent="0.2">
      <c r="A202" s="114">
        <f>COUNT($A$12:A200)+1</f>
        <v>38</v>
      </c>
      <c r="B202" s="50" t="s">
        <v>78</v>
      </c>
      <c r="C202" s="47"/>
      <c r="D202" s="28"/>
      <c r="E202" s="47"/>
      <c r="F202" s="47"/>
    </row>
    <row r="203" spans="1:6" ht="38.25" x14ac:dyDescent="0.2">
      <c r="A203" s="117"/>
      <c r="B203" s="51" t="s">
        <v>32</v>
      </c>
      <c r="C203" s="76"/>
      <c r="D203" s="77">
        <v>0.1</v>
      </c>
      <c r="E203" s="47"/>
      <c r="F203" s="46">
        <f>SUM(F12:F192)*D203</f>
        <v>0</v>
      </c>
    </row>
    <row r="204" spans="1:6" x14ac:dyDescent="0.2">
      <c r="A204" s="122"/>
      <c r="B204" s="85"/>
      <c r="C204" s="47"/>
      <c r="D204" s="28"/>
      <c r="E204" s="75"/>
      <c r="F204" s="47"/>
    </row>
    <row r="205" spans="1:6" x14ac:dyDescent="0.2">
      <c r="A205" s="52"/>
      <c r="B205" s="86" t="s">
        <v>2</v>
      </c>
      <c r="C205" s="53"/>
      <c r="D205" s="54"/>
      <c r="E205" s="55" t="s">
        <v>42</v>
      </c>
      <c r="F205" s="55">
        <f>SUM(F14:F204)</f>
        <v>0</v>
      </c>
    </row>
  </sheetData>
  <sheetProtection password="CF65"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5" manualBreakCount="5">
    <brk id="35" max="16383" man="1"/>
    <brk id="70" max="16383" man="1"/>
    <brk id="104" max="16383" man="1"/>
    <brk id="140" max="16383" man="1"/>
    <brk id="18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7"/>
  <sheetViews>
    <sheetView topLeftCell="A7" zoomScaleNormal="100" zoomScaleSheetLayoutView="115" workbookViewId="0">
      <selection activeCell="E14" sqref="E14"/>
    </sheetView>
  </sheetViews>
  <sheetFormatPr defaultColWidth="9.140625" defaultRowHeight="12.75" x14ac:dyDescent="0.2"/>
  <cols>
    <col min="1" max="1" width="5.7109375" style="34" customWidth="1"/>
    <col min="2" max="2" width="50.7109375" style="87" customWidth="1"/>
    <col min="3" max="3" width="7.7109375" style="37" customWidth="1"/>
    <col min="4" max="4" width="4.7109375" style="38" customWidth="1"/>
    <col min="5" max="5" width="9.140625" style="36" customWidth="1"/>
    <col min="6" max="6" width="9.5703125" style="37" customWidth="1"/>
    <col min="7" max="16384" width="9.140625" style="38"/>
  </cols>
  <sheetData>
    <row r="1" spans="1:6" x14ac:dyDescent="0.2">
      <c r="A1" s="33" t="s">
        <v>153</v>
      </c>
      <c r="B1" s="80" t="s">
        <v>8</v>
      </c>
      <c r="C1" s="34"/>
      <c r="D1" s="35"/>
    </row>
    <row r="2" spans="1:6" x14ac:dyDescent="0.2">
      <c r="A2" s="33" t="s">
        <v>154</v>
      </c>
      <c r="B2" s="80" t="s">
        <v>9</v>
      </c>
      <c r="C2" s="34"/>
      <c r="D2" s="35"/>
    </row>
    <row r="3" spans="1:6" x14ac:dyDescent="0.2">
      <c r="A3" s="33" t="s">
        <v>144</v>
      </c>
      <c r="B3" s="80" t="s">
        <v>334</v>
      </c>
      <c r="C3" s="34"/>
      <c r="D3" s="35"/>
    </row>
    <row r="4" spans="1:6" x14ac:dyDescent="0.2">
      <c r="A4" s="33"/>
      <c r="B4" s="80"/>
      <c r="C4" s="34"/>
      <c r="D4" s="35"/>
    </row>
    <row r="5" spans="1:6" ht="76.5" x14ac:dyDescent="0.2">
      <c r="A5" s="267" t="s">
        <v>0</v>
      </c>
      <c r="B5" s="268" t="s">
        <v>36</v>
      </c>
      <c r="C5" s="269" t="s">
        <v>10</v>
      </c>
      <c r="D5" s="269" t="s">
        <v>11</v>
      </c>
      <c r="E5" s="270" t="s">
        <v>39</v>
      </c>
      <c r="F5" s="270" t="s">
        <v>40</v>
      </c>
    </row>
    <row r="6" spans="1:6" x14ac:dyDescent="0.2">
      <c r="A6" s="113">
        <v>1</v>
      </c>
      <c r="B6" s="81"/>
      <c r="C6" s="40"/>
      <c r="D6" s="41"/>
      <c r="E6" s="42"/>
      <c r="F6" s="40"/>
    </row>
    <row r="7" spans="1:6" x14ac:dyDescent="0.2">
      <c r="A7" s="149"/>
      <c r="B7" s="150" t="s">
        <v>156</v>
      </c>
      <c r="C7" s="151"/>
      <c r="D7" s="152"/>
      <c r="E7" s="153"/>
      <c r="F7" s="151"/>
    </row>
    <row r="8" spans="1:6" x14ac:dyDescent="0.2">
      <c r="A8" s="149"/>
      <c r="B8" s="300" t="s">
        <v>157</v>
      </c>
      <c r="C8" s="300"/>
      <c r="D8" s="300"/>
      <c r="E8" s="300"/>
      <c r="F8" s="300"/>
    </row>
    <row r="9" spans="1:6" x14ac:dyDescent="0.2">
      <c r="A9" s="149"/>
      <c r="B9" s="156"/>
      <c r="C9" s="151"/>
      <c r="D9" s="152"/>
      <c r="E9" s="153"/>
      <c r="F9" s="151"/>
    </row>
    <row r="10" spans="1:6" x14ac:dyDescent="0.2">
      <c r="A10" s="115"/>
      <c r="B10" s="82"/>
      <c r="C10" s="70"/>
      <c r="D10" s="64"/>
      <c r="E10" s="65"/>
      <c r="F10" s="63"/>
    </row>
    <row r="11" spans="1:6" x14ac:dyDescent="0.2">
      <c r="A11" s="114">
        <f>COUNT($A$10:A10)+1</f>
        <v>1</v>
      </c>
      <c r="B11" s="50" t="s">
        <v>162</v>
      </c>
      <c r="C11" s="66"/>
      <c r="D11" s="28"/>
      <c r="E11" s="46"/>
      <c r="F11" s="47"/>
    </row>
    <row r="12" spans="1:6" ht="25.5" x14ac:dyDescent="0.2">
      <c r="A12" s="114"/>
      <c r="B12" s="51" t="s">
        <v>336</v>
      </c>
      <c r="C12" s="66"/>
      <c r="D12" s="28"/>
      <c r="E12" s="46"/>
      <c r="F12" s="47"/>
    </row>
    <row r="13" spans="1:6" x14ac:dyDescent="0.2">
      <c r="A13" s="114"/>
      <c r="B13" s="51"/>
      <c r="C13" s="66">
        <v>10</v>
      </c>
      <c r="D13" s="48" t="s">
        <v>164</v>
      </c>
      <c r="E13" s="58"/>
      <c r="F13" s="46">
        <f>C13*E13</f>
        <v>0</v>
      </c>
    </row>
    <row r="14" spans="1:6" x14ac:dyDescent="0.2">
      <c r="A14" s="116"/>
      <c r="B14" s="83"/>
      <c r="C14" s="67"/>
      <c r="D14" s="93"/>
      <c r="E14" s="95"/>
      <c r="F14" s="69"/>
    </row>
    <row r="15" spans="1:6" x14ac:dyDescent="0.2">
      <c r="A15" s="121"/>
      <c r="B15" s="82"/>
      <c r="C15" s="70"/>
      <c r="D15" s="64"/>
      <c r="E15" s="65"/>
      <c r="F15" s="63"/>
    </row>
    <row r="16" spans="1:6" x14ac:dyDescent="0.2">
      <c r="A16" s="114">
        <f>COUNT($A$10:A15)+1</f>
        <v>2</v>
      </c>
      <c r="B16" s="50" t="s">
        <v>13</v>
      </c>
      <c r="C16" s="66"/>
      <c r="D16" s="28"/>
      <c r="E16" s="46"/>
      <c r="F16" s="47"/>
    </row>
    <row r="17" spans="1:6" ht="38.25" x14ac:dyDescent="0.2">
      <c r="A17" s="119"/>
      <c r="B17" s="51" t="s">
        <v>15</v>
      </c>
      <c r="C17" s="66"/>
      <c r="D17" s="28"/>
      <c r="E17" s="46"/>
      <c r="F17" s="47"/>
    </row>
    <row r="18" spans="1:6" ht="14.25" x14ac:dyDescent="0.2">
      <c r="A18" s="119"/>
      <c r="B18" s="51"/>
      <c r="C18" s="66">
        <v>22</v>
      </c>
      <c r="D18" s="28" t="s">
        <v>44</v>
      </c>
      <c r="E18" s="57"/>
      <c r="F18" s="46">
        <f>C18*E18</f>
        <v>0</v>
      </c>
    </row>
    <row r="19" spans="1:6" x14ac:dyDescent="0.2">
      <c r="A19" s="120"/>
      <c r="B19" s="83"/>
      <c r="C19" s="67"/>
      <c r="D19" s="68"/>
      <c r="E19" s="69"/>
      <c r="F19" s="69"/>
    </row>
    <row r="20" spans="1:6" x14ac:dyDescent="0.2">
      <c r="A20" s="121"/>
      <c r="B20" s="82"/>
      <c r="C20" s="70"/>
      <c r="D20" s="64"/>
      <c r="E20" s="65"/>
      <c r="F20" s="63"/>
    </row>
    <row r="21" spans="1:6" x14ac:dyDescent="0.2">
      <c r="A21" s="114">
        <f>COUNT($A$10:A20)+1</f>
        <v>3</v>
      </c>
      <c r="B21" s="50" t="s">
        <v>14</v>
      </c>
      <c r="C21" s="66"/>
      <c r="D21" s="28"/>
      <c r="E21" s="46"/>
      <c r="F21" s="47"/>
    </row>
    <row r="22" spans="1:6" ht="38.25" x14ac:dyDescent="0.2">
      <c r="A22" s="119"/>
      <c r="B22" s="51" t="s">
        <v>33</v>
      </c>
      <c r="C22" s="66"/>
      <c r="D22" s="28"/>
      <c r="E22" s="46"/>
      <c r="F22" s="47"/>
    </row>
    <row r="23" spans="1:6" ht="14.25" x14ac:dyDescent="0.2">
      <c r="A23" s="119"/>
      <c r="B23" s="51"/>
      <c r="C23" s="66">
        <v>4</v>
      </c>
      <c r="D23" s="28" t="s">
        <v>44</v>
      </c>
      <c r="E23" s="57"/>
      <c r="F23" s="46">
        <f>C23*E23</f>
        <v>0</v>
      </c>
    </row>
    <row r="24" spans="1:6" x14ac:dyDescent="0.2">
      <c r="A24" s="120"/>
      <c r="B24" s="83"/>
      <c r="C24" s="67"/>
      <c r="D24" s="68"/>
      <c r="E24" s="69"/>
      <c r="F24" s="69"/>
    </row>
    <row r="25" spans="1:6" x14ac:dyDescent="0.2">
      <c r="A25" s="121"/>
      <c r="B25" s="82"/>
      <c r="C25" s="70"/>
      <c r="D25" s="64"/>
      <c r="E25" s="65"/>
      <c r="F25" s="63"/>
    </row>
    <row r="26" spans="1:6" x14ac:dyDescent="0.2">
      <c r="A26" s="114">
        <f>COUNT($A$10:A25)+1</f>
        <v>4</v>
      </c>
      <c r="B26" s="50" t="s">
        <v>274</v>
      </c>
      <c r="C26" s="66"/>
      <c r="D26" s="28"/>
      <c r="E26" s="46"/>
      <c r="F26" s="47"/>
    </row>
    <row r="27" spans="1:6" ht="63.75" x14ac:dyDescent="0.2">
      <c r="A27" s="119"/>
      <c r="B27" s="51" t="s">
        <v>337</v>
      </c>
      <c r="C27" s="66"/>
      <c r="D27" s="28"/>
      <c r="E27" s="46"/>
      <c r="F27" s="47"/>
    </row>
    <row r="28" spans="1:6" ht="14.25" x14ac:dyDescent="0.2">
      <c r="A28" s="119"/>
      <c r="B28" s="51" t="s">
        <v>276</v>
      </c>
      <c r="C28" s="66">
        <v>2</v>
      </c>
      <c r="D28" s="28" t="s">
        <v>44</v>
      </c>
      <c r="E28" s="57"/>
      <c r="F28" s="46">
        <f>C28*E28</f>
        <v>0</v>
      </c>
    </row>
    <row r="29" spans="1:6" x14ac:dyDescent="0.2">
      <c r="A29" s="120"/>
      <c r="B29" s="83"/>
      <c r="C29" s="67"/>
      <c r="D29" s="68"/>
      <c r="E29" s="69"/>
      <c r="F29" s="69"/>
    </row>
    <row r="30" spans="1:6" x14ac:dyDescent="0.2">
      <c r="A30" s="121"/>
      <c r="B30" s="82"/>
      <c r="C30" s="70"/>
      <c r="D30" s="64"/>
      <c r="E30" s="65"/>
      <c r="F30" s="63"/>
    </row>
    <row r="31" spans="1:6" x14ac:dyDescent="0.2">
      <c r="A31" s="114">
        <f>COUNT($A$10:A30)+1</f>
        <v>5</v>
      </c>
      <c r="B31" s="50" t="s">
        <v>277</v>
      </c>
      <c r="C31" s="66"/>
      <c r="D31" s="28"/>
      <c r="E31" s="46"/>
      <c r="F31" s="46"/>
    </row>
    <row r="32" spans="1:6" ht="38.25" x14ac:dyDescent="0.2">
      <c r="A32" s="119"/>
      <c r="B32" s="51" t="s">
        <v>278</v>
      </c>
      <c r="C32" s="66"/>
      <c r="D32" s="28"/>
      <c r="E32" s="46"/>
      <c r="F32" s="46"/>
    </row>
    <row r="33" spans="1:6" x14ac:dyDescent="0.2">
      <c r="A33" s="119"/>
      <c r="B33" s="51"/>
      <c r="C33" s="66">
        <v>1</v>
      </c>
      <c r="D33" s="28" t="s">
        <v>279</v>
      </c>
      <c r="E33" s="57"/>
      <c r="F33" s="46">
        <f>C33*E33</f>
        <v>0</v>
      </c>
    </row>
    <row r="34" spans="1:6" x14ac:dyDescent="0.2">
      <c r="A34" s="120"/>
      <c r="B34" s="83"/>
      <c r="C34" s="67"/>
      <c r="D34" s="68"/>
      <c r="E34" s="69"/>
      <c r="F34" s="69"/>
    </row>
    <row r="35" spans="1:6" x14ac:dyDescent="0.2">
      <c r="A35" s="121"/>
      <c r="B35" s="82"/>
      <c r="C35" s="70"/>
      <c r="D35" s="64"/>
      <c r="E35" s="65"/>
      <c r="F35" s="65"/>
    </row>
    <row r="36" spans="1:6" x14ac:dyDescent="0.2">
      <c r="A36" s="114">
        <f>COUNT($A$10:A35)+1</f>
        <v>6</v>
      </c>
      <c r="B36" s="50" t="s">
        <v>280</v>
      </c>
      <c r="C36" s="66"/>
      <c r="D36" s="28"/>
      <c r="E36" s="46"/>
      <c r="F36" s="46"/>
    </row>
    <row r="37" spans="1:6" ht="25.5" x14ac:dyDescent="0.2">
      <c r="A37" s="119"/>
      <c r="B37" s="51" t="s">
        <v>281</v>
      </c>
      <c r="C37" s="66"/>
      <c r="D37" s="28"/>
      <c r="E37" s="46"/>
      <c r="F37" s="46"/>
    </row>
    <row r="38" spans="1:6" ht="14.25" x14ac:dyDescent="0.2">
      <c r="A38" s="119"/>
      <c r="B38" s="51"/>
      <c r="C38" s="66">
        <v>6</v>
      </c>
      <c r="D38" s="28" t="s">
        <v>38</v>
      </c>
      <c r="E38" s="57"/>
      <c r="F38" s="46">
        <f>C38*E38</f>
        <v>0</v>
      </c>
    </row>
    <row r="39" spans="1:6" x14ac:dyDescent="0.2">
      <c r="A39" s="120"/>
      <c r="B39" s="83"/>
      <c r="C39" s="67"/>
      <c r="D39" s="68"/>
      <c r="E39" s="69"/>
      <c r="F39" s="69"/>
    </row>
    <row r="40" spans="1:6" x14ac:dyDescent="0.2">
      <c r="A40" s="121"/>
      <c r="B40" s="82"/>
      <c r="C40" s="70"/>
      <c r="D40" s="64"/>
      <c r="E40" s="65"/>
      <c r="F40" s="63"/>
    </row>
    <row r="41" spans="1:6" x14ac:dyDescent="0.2">
      <c r="A41" s="114">
        <f>COUNT($A$10:A40)+1</f>
        <v>7</v>
      </c>
      <c r="B41" s="50" t="s">
        <v>282</v>
      </c>
      <c r="C41" s="66"/>
      <c r="D41" s="28"/>
      <c r="E41" s="46"/>
      <c r="F41" s="47"/>
    </row>
    <row r="42" spans="1:6" ht="25.5" x14ac:dyDescent="0.2">
      <c r="A42" s="119"/>
      <c r="B42" s="51" t="s">
        <v>283</v>
      </c>
      <c r="C42" s="66"/>
      <c r="D42" s="28"/>
      <c r="E42" s="46"/>
      <c r="F42" s="47"/>
    </row>
    <row r="43" spans="1:6" ht="14.25" x14ac:dyDescent="0.2">
      <c r="A43" s="119"/>
      <c r="B43" s="51"/>
      <c r="C43" s="66">
        <v>6</v>
      </c>
      <c r="D43" s="28" t="s">
        <v>38</v>
      </c>
      <c r="E43" s="57"/>
      <c r="F43" s="46">
        <f>C43*E43</f>
        <v>0</v>
      </c>
    </row>
    <row r="44" spans="1:6" x14ac:dyDescent="0.2">
      <c r="A44" s="120"/>
      <c r="B44" s="83"/>
      <c r="C44" s="67"/>
      <c r="D44" s="68"/>
      <c r="E44" s="69"/>
      <c r="F44" s="69"/>
    </row>
    <row r="45" spans="1:6" x14ac:dyDescent="0.2">
      <c r="A45" s="121"/>
      <c r="B45" s="82"/>
      <c r="C45" s="70"/>
      <c r="D45" s="64"/>
      <c r="E45" s="65"/>
      <c r="F45" s="63"/>
    </row>
    <row r="46" spans="1:6" x14ac:dyDescent="0.2">
      <c r="A46" s="114">
        <f>COUNT($A$10:A45)+1</f>
        <v>8</v>
      </c>
      <c r="B46" s="50" t="s">
        <v>216</v>
      </c>
      <c r="C46" s="66"/>
      <c r="D46" s="28"/>
      <c r="E46" s="46"/>
      <c r="F46" s="47"/>
    </row>
    <row r="47" spans="1:6" ht="63.75" x14ac:dyDescent="0.2">
      <c r="A47" s="119"/>
      <c r="B47" s="51" t="s">
        <v>80</v>
      </c>
      <c r="C47" s="66"/>
      <c r="D47" s="28"/>
      <c r="E47" s="46"/>
      <c r="F47" s="47"/>
    </row>
    <row r="48" spans="1:6" x14ac:dyDescent="0.2">
      <c r="A48" s="119"/>
      <c r="B48" s="50" t="s">
        <v>217</v>
      </c>
      <c r="C48" s="66"/>
      <c r="D48" s="28"/>
      <c r="E48" s="46"/>
      <c r="F48" s="47"/>
    </row>
    <row r="49" spans="1:6" ht="25.5" x14ac:dyDescent="0.2">
      <c r="A49" s="119"/>
      <c r="B49" s="51" t="s">
        <v>218</v>
      </c>
      <c r="C49" s="66">
        <v>6</v>
      </c>
      <c r="D49" s="48" t="s">
        <v>44</v>
      </c>
      <c r="E49" s="58"/>
      <c r="F49" s="49">
        <f>C49*E49</f>
        <v>0</v>
      </c>
    </row>
    <row r="50" spans="1:6" ht="25.5" x14ac:dyDescent="0.2">
      <c r="A50" s="119"/>
      <c r="B50" s="51" t="s">
        <v>81</v>
      </c>
      <c r="C50" s="66">
        <v>8</v>
      </c>
      <c r="D50" s="48" t="s">
        <v>44</v>
      </c>
      <c r="E50" s="58"/>
      <c r="F50" s="49">
        <f>C50*E50</f>
        <v>0</v>
      </c>
    </row>
    <row r="51" spans="1:6" x14ac:dyDescent="0.2">
      <c r="A51" s="120"/>
      <c r="B51" s="83"/>
      <c r="C51" s="67"/>
      <c r="D51" s="93"/>
      <c r="E51" s="95"/>
      <c r="F51" s="95"/>
    </row>
    <row r="52" spans="1:6" x14ac:dyDescent="0.2">
      <c r="A52" s="121"/>
      <c r="B52" s="82"/>
      <c r="C52" s="70"/>
      <c r="D52" s="64"/>
      <c r="E52" s="65"/>
      <c r="F52" s="63"/>
    </row>
    <row r="53" spans="1:6" x14ac:dyDescent="0.2">
      <c r="A53" s="114">
        <f>COUNT($A$10:A52)+1</f>
        <v>9</v>
      </c>
      <c r="B53" s="50" t="s">
        <v>311</v>
      </c>
      <c r="C53" s="66"/>
      <c r="D53" s="28"/>
      <c r="E53" s="46"/>
      <c r="F53" s="47"/>
    </row>
    <row r="54" spans="1:6" ht="63.75" x14ac:dyDescent="0.2">
      <c r="A54" s="119"/>
      <c r="B54" s="51" t="s">
        <v>80</v>
      </c>
      <c r="C54" s="66"/>
      <c r="D54" s="28"/>
      <c r="E54" s="46"/>
      <c r="F54" s="47"/>
    </row>
    <row r="55" spans="1:6" x14ac:dyDescent="0.2">
      <c r="A55" s="119"/>
      <c r="B55" s="50" t="s">
        <v>66</v>
      </c>
      <c r="C55" s="66"/>
      <c r="D55" s="28"/>
      <c r="E55" s="46"/>
      <c r="F55" s="47"/>
    </row>
    <row r="56" spans="1:6" ht="25.5" x14ac:dyDescent="0.2">
      <c r="A56" s="119"/>
      <c r="B56" s="51" t="s">
        <v>312</v>
      </c>
      <c r="C56" s="66">
        <v>22</v>
      </c>
      <c r="D56" s="48" t="s">
        <v>44</v>
      </c>
      <c r="E56" s="58"/>
      <c r="F56" s="49">
        <f>C56*E56</f>
        <v>0</v>
      </c>
    </row>
    <row r="57" spans="1:6" ht="25.5" x14ac:dyDescent="0.2">
      <c r="A57" s="119"/>
      <c r="B57" s="51" t="s">
        <v>81</v>
      </c>
      <c r="C57" s="66">
        <v>22</v>
      </c>
      <c r="D57" s="48" t="s">
        <v>44</v>
      </c>
      <c r="E57" s="58"/>
      <c r="F57" s="49">
        <f>C57*E57</f>
        <v>0</v>
      </c>
    </row>
    <row r="58" spans="1:6" x14ac:dyDescent="0.2">
      <c r="A58" s="120"/>
      <c r="B58" s="83"/>
      <c r="C58" s="67"/>
      <c r="D58" s="93"/>
      <c r="E58" s="95"/>
      <c r="F58" s="95"/>
    </row>
    <row r="59" spans="1:6" ht="14.25" x14ac:dyDescent="0.2">
      <c r="A59" s="121"/>
      <c r="B59" s="105"/>
      <c r="C59" s="70"/>
      <c r="D59" s="64"/>
      <c r="E59" s="65"/>
      <c r="F59" s="63"/>
    </row>
    <row r="60" spans="1:6" x14ac:dyDescent="0.2">
      <c r="A60" s="114">
        <f>COUNT($A$10:A59)+1</f>
        <v>10</v>
      </c>
      <c r="B60" s="50" t="s">
        <v>67</v>
      </c>
      <c r="C60" s="66"/>
      <c r="D60" s="28"/>
      <c r="E60" s="46"/>
      <c r="F60" s="47"/>
    </row>
    <row r="61" spans="1:6" ht="63.75" x14ac:dyDescent="0.2">
      <c r="A61" s="119"/>
      <c r="B61" s="51" t="s">
        <v>168</v>
      </c>
      <c r="C61" s="66"/>
      <c r="D61" s="28"/>
      <c r="E61" s="46"/>
      <c r="F61" s="47"/>
    </row>
    <row r="62" spans="1:6" ht="14.25" x14ac:dyDescent="0.2">
      <c r="A62" s="119"/>
      <c r="B62" s="84"/>
      <c r="C62" s="66">
        <v>26</v>
      </c>
      <c r="D62" s="48" t="s">
        <v>44</v>
      </c>
      <c r="E62" s="57"/>
      <c r="F62" s="49">
        <f>+E62*C62</f>
        <v>0</v>
      </c>
    </row>
    <row r="63" spans="1:6" ht="14.25" x14ac:dyDescent="0.2">
      <c r="A63" s="120"/>
      <c r="B63" s="106"/>
      <c r="C63" s="67"/>
      <c r="D63" s="93"/>
      <c r="E63" s="69"/>
      <c r="F63" s="95"/>
    </row>
    <row r="64" spans="1:6" x14ac:dyDescent="0.2">
      <c r="A64" s="121"/>
      <c r="B64" s="82"/>
      <c r="C64" s="70"/>
      <c r="D64" s="64"/>
      <c r="E64" s="65"/>
      <c r="F64" s="65"/>
    </row>
    <row r="65" spans="1:6" x14ac:dyDescent="0.2">
      <c r="A65" s="114">
        <f>COUNT($A$10:A64)+1</f>
        <v>11</v>
      </c>
      <c r="B65" s="50" t="s">
        <v>289</v>
      </c>
      <c r="C65" s="66"/>
      <c r="D65" s="28"/>
      <c r="E65" s="46"/>
      <c r="F65" s="46"/>
    </row>
    <row r="66" spans="1:6" ht="51" x14ac:dyDescent="0.2">
      <c r="A66" s="119"/>
      <c r="B66" s="51" t="s">
        <v>290</v>
      </c>
      <c r="C66" s="66"/>
      <c r="D66" s="28"/>
      <c r="E66" s="46"/>
      <c r="F66" s="46"/>
    </row>
    <row r="67" spans="1:6" ht="14.25" x14ac:dyDescent="0.2">
      <c r="A67" s="119"/>
      <c r="B67" s="51"/>
      <c r="C67" s="66">
        <v>5</v>
      </c>
      <c r="D67" s="28" t="s">
        <v>38</v>
      </c>
      <c r="E67" s="57"/>
      <c r="F67" s="46">
        <f>C67*E67</f>
        <v>0</v>
      </c>
    </row>
    <row r="68" spans="1:6" x14ac:dyDescent="0.2">
      <c r="A68" s="120"/>
      <c r="B68" s="83"/>
      <c r="C68" s="67"/>
      <c r="D68" s="68"/>
      <c r="E68" s="69"/>
      <c r="F68" s="69"/>
    </row>
    <row r="69" spans="1:6" x14ac:dyDescent="0.2">
      <c r="A69" s="121"/>
      <c r="B69" s="89"/>
      <c r="C69" s="70"/>
      <c r="D69" s="64"/>
      <c r="E69" s="65"/>
      <c r="F69" s="65"/>
    </row>
    <row r="70" spans="1:6" x14ac:dyDescent="0.2">
      <c r="A70" s="114">
        <f>COUNT($A$10:A69)+1</f>
        <v>12</v>
      </c>
      <c r="B70" s="263" t="s">
        <v>313</v>
      </c>
      <c r="C70" s="66"/>
      <c r="D70" s="28"/>
      <c r="E70" s="46"/>
      <c r="F70" s="46"/>
    </row>
    <row r="71" spans="1:6" ht="38.25" x14ac:dyDescent="0.2">
      <c r="A71" s="119"/>
      <c r="B71" s="51" t="s">
        <v>314</v>
      </c>
      <c r="C71" s="66"/>
      <c r="D71" s="28"/>
      <c r="E71" s="46"/>
      <c r="F71" s="46"/>
    </row>
    <row r="72" spans="1:6" x14ac:dyDescent="0.2">
      <c r="A72" s="119"/>
      <c r="B72" s="85"/>
      <c r="C72" s="66">
        <v>1</v>
      </c>
      <c r="D72" s="28" t="s">
        <v>1</v>
      </c>
      <c r="E72" s="57"/>
      <c r="F72" s="46">
        <f>C72*E72</f>
        <v>0</v>
      </c>
    </row>
    <row r="73" spans="1:6" s="222" customFormat="1" x14ac:dyDescent="0.2">
      <c r="A73" s="122"/>
      <c r="B73" s="226"/>
      <c r="C73" s="67"/>
      <c r="D73" s="68"/>
      <c r="E73" s="69"/>
      <c r="F73" s="69"/>
    </row>
    <row r="74" spans="1:6" x14ac:dyDescent="0.2">
      <c r="A74" s="121"/>
      <c r="B74" s="82"/>
      <c r="C74" s="70"/>
      <c r="D74" s="64"/>
      <c r="E74" s="65"/>
      <c r="F74" s="65"/>
    </row>
    <row r="75" spans="1:6" x14ac:dyDescent="0.2">
      <c r="A75" s="114">
        <f>COUNT($A$10:A74)+1</f>
        <v>13</v>
      </c>
      <c r="B75" s="50" t="s">
        <v>70</v>
      </c>
      <c r="C75" s="66"/>
      <c r="D75" s="28"/>
      <c r="E75" s="46"/>
      <c r="F75" s="47"/>
    </row>
    <row r="76" spans="1:6" ht="38.25" x14ac:dyDescent="0.2">
      <c r="A76" s="119"/>
      <c r="B76" s="51" t="s">
        <v>85</v>
      </c>
      <c r="C76" s="66"/>
      <c r="D76" s="28"/>
      <c r="E76" s="46"/>
      <c r="F76" s="47"/>
    </row>
    <row r="77" spans="1:6" ht="14.25" x14ac:dyDescent="0.2">
      <c r="A77" s="119"/>
      <c r="B77" s="51" t="s">
        <v>34</v>
      </c>
      <c r="C77" s="66">
        <v>30</v>
      </c>
      <c r="D77" s="28" t="s">
        <v>43</v>
      </c>
      <c r="E77" s="57"/>
      <c r="F77" s="46">
        <f>C77*E77</f>
        <v>0</v>
      </c>
    </row>
    <row r="78" spans="1:6" ht="14.25" x14ac:dyDescent="0.2">
      <c r="A78" s="119"/>
      <c r="B78" s="51" t="s">
        <v>35</v>
      </c>
      <c r="C78" s="66">
        <v>17</v>
      </c>
      <c r="D78" s="28" t="s">
        <v>43</v>
      </c>
      <c r="E78" s="57"/>
      <c r="F78" s="46">
        <f>C78*E78</f>
        <v>0</v>
      </c>
    </row>
    <row r="79" spans="1:6" x14ac:dyDescent="0.2">
      <c r="A79" s="120"/>
      <c r="B79" s="83"/>
      <c r="C79" s="67"/>
      <c r="D79" s="68"/>
      <c r="E79" s="69"/>
      <c r="F79" s="69"/>
    </row>
    <row r="80" spans="1:6" x14ac:dyDescent="0.2">
      <c r="A80" s="121"/>
      <c r="B80" s="82"/>
      <c r="C80" s="70"/>
      <c r="D80" s="64"/>
      <c r="E80" s="65"/>
      <c r="F80" s="65"/>
    </row>
    <row r="81" spans="1:6" x14ac:dyDescent="0.2">
      <c r="A81" s="114">
        <f>COUNT($A$10:A80)+1</f>
        <v>14</v>
      </c>
      <c r="B81" s="50" t="s">
        <v>73</v>
      </c>
      <c r="C81" s="66"/>
      <c r="D81" s="28"/>
      <c r="E81" s="46"/>
      <c r="F81" s="46"/>
    </row>
    <row r="82" spans="1:6" ht="63.75" x14ac:dyDescent="0.2">
      <c r="A82" s="119"/>
      <c r="B82" s="51" t="s">
        <v>110</v>
      </c>
      <c r="C82" s="66"/>
      <c r="D82" s="28"/>
      <c r="E82" s="46"/>
      <c r="F82" s="46"/>
    </row>
    <row r="83" spans="1:6" ht="14.25" x14ac:dyDescent="0.2">
      <c r="A83" s="119"/>
      <c r="B83" s="51"/>
      <c r="C83" s="66">
        <v>19</v>
      </c>
      <c r="D83" s="28" t="s">
        <v>43</v>
      </c>
      <c r="E83" s="57"/>
      <c r="F83" s="46">
        <f>C83*E83</f>
        <v>0</v>
      </c>
    </row>
    <row r="84" spans="1:6" x14ac:dyDescent="0.2">
      <c r="A84" s="120"/>
      <c r="B84" s="83"/>
      <c r="C84" s="67"/>
      <c r="D84" s="68"/>
      <c r="E84" s="69"/>
      <c r="F84" s="69"/>
    </row>
    <row r="85" spans="1:6" x14ac:dyDescent="0.2">
      <c r="A85" s="121"/>
      <c r="B85" s="82"/>
      <c r="C85" s="70"/>
      <c r="D85" s="64"/>
      <c r="E85" s="65"/>
      <c r="F85" s="65"/>
    </row>
    <row r="86" spans="1:6" x14ac:dyDescent="0.2">
      <c r="A86" s="114">
        <f>COUNT($A$10:A85)+1</f>
        <v>15</v>
      </c>
      <c r="B86" s="50" t="s">
        <v>74</v>
      </c>
      <c r="C86" s="66"/>
      <c r="D86" s="28"/>
      <c r="E86" s="46"/>
      <c r="F86" s="47"/>
    </row>
    <row r="87" spans="1:6" ht="51" x14ac:dyDescent="0.2">
      <c r="A87" s="119"/>
      <c r="B87" s="51" t="s">
        <v>111</v>
      </c>
      <c r="C87" s="66"/>
      <c r="D87" s="28"/>
      <c r="E87" s="46"/>
      <c r="F87" s="47"/>
    </row>
    <row r="88" spans="1:6" ht="14.25" x14ac:dyDescent="0.2">
      <c r="A88" s="119"/>
      <c r="B88" s="51"/>
      <c r="C88" s="66">
        <v>28</v>
      </c>
      <c r="D88" s="28" t="s">
        <v>43</v>
      </c>
      <c r="E88" s="57"/>
      <c r="F88" s="46">
        <f>C88*E88</f>
        <v>0</v>
      </c>
    </row>
    <row r="89" spans="1:6" x14ac:dyDescent="0.2">
      <c r="A89" s="120"/>
      <c r="B89" s="83"/>
      <c r="C89" s="67"/>
      <c r="D89" s="68"/>
      <c r="E89" s="69"/>
      <c r="F89" s="69"/>
    </row>
    <row r="90" spans="1:6" x14ac:dyDescent="0.2">
      <c r="A90" s="121"/>
      <c r="B90" s="89"/>
      <c r="C90" s="70"/>
      <c r="D90" s="107"/>
      <c r="E90" s="90"/>
      <c r="F90" s="90"/>
    </row>
    <row r="91" spans="1:6" x14ac:dyDescent="0.2">
      <c r="A91" s="114">
        <f>COUNT($A$10:A90)+1</f>
        <v>16</v>
      </c>
      <c r="B91" s="50" t="s">
        <v>20</v>
      </c>
      <c r="C91" s="66"/>
      <c r="D91" s="28"/>
      <c r="E91" s="46"/>
      <c r="F91" s="46"/>
    </row>
    <row r="92" spans="1:6" ht="25.5" x14ac:dyDescent="0.2">
      <c r="A92" s="119"/>
      <c r="B92" s="51" t="s">
        <v>19</v>
      </c>
      <c r="C92" s="66"/>
      <c r="D92" s="28"/>
      <c r="E92" s="46"/>
      <c r="F92" s="47"/>
    </row>
    <row r="93" spans="1:6" ht="14.25" x14ac:dyDescent="0.2">
      <c r="A93" s="119"/>
      <c r="B93" s="51"/>
      <c r="C93" s="66">
        <v>60</v>
      </c>
      <c r="D93" s="28" t="s">
        <v>43</v>
      </c>
      <c r="E93" s="57"/>
      <c r="F93" s="46">
        <f>C93*E93</f>
        <v>0</v>
      </c>
    </row>
    <row r="94" spans="1:6" x14ac:dyDescent="0.2">
      <c r="A94" s="120"/>
      <c r="B94" s="83"/>
      <c r="C94" s="67"/>
      <c r="D94" s="68"/>
      <c r="E94" s="69"/>
      <c r="F94" s="69"/>
    </row>
    <row r="95" spans="1:6" x14ac:dyDescent="0.2">
      <c r="A95" s="121"/>
      <c r="B95" s="82"/>
      <c r="C95" s="70"/>
      <c r="D95" s="64"/>
      <c r="E95" s="65"/>
      <c r="F95" s="65"/>
    </row>
    <row r="96" spans="1:6" x14ac:dyDescent="0.2">
      <c r="A96" s="114">
        <f>COUNT($A$10:A95)+1</f>
        <v>17</v>
      </c>
      <c r="B96" s="50" t="s">
        <v>338</v>
      </c>
      <c r="C96" s="66"/>
      <c r="D96" s="28"/>
      <c r="E96" s="46"/>
      <c r="F96" s="46"/>
    </row>
    <row r="97" spans="1:6" ht="382.5" x14ac:dyDescent="0.2">
      <c r="A97" s="119"/>
      <c r="B97" s="51" t="s">
        <v>339</v>
      </c>
      <c r="C97" s="66"/>
      <c r="D97" s="28"/>
      <c r="E97" s="46"/>
      <c r="F97" s="46"/>
    </row>
    <row r="98" spans="1:6" s="171" customFormat="1" ht="38.25" x14ac:dyDescent="0.2">
      <c r="A98" s="119"/>
      <c r="B98" s="50" t="s">
        <v>340</v>
      </c>
      <c r="C98" s="66"/>
      <c r="D98" s="28"/>
      <c r="E98" s="46"/>
      <c r="F98" s="46"/>
    </row>
    <row r="99" spans="1:6" s="171" customFormat="1" x14ac:dyDescent="0.2">
      <c r="A99" s="119"/>
      <c r="B99" s="50"/>
      <c r="C99" s="66">
        <v>1</v>
      </c>
      <c r="D99" s="28" t="s">
        <v>195</v>
      </c>
      <c r="E99" s="57"/>
      <c r="F99" s="46">
        <f>C99*E99</f>
        <v>0</v>
      </c>
    </row>
    <row r="100" spans="1:6" s="171" customFormat="1" x14ac:dyDescent="0.2">
      <c r="A100" s="120"/>
      <c r="B100" s="83"/>
      <c r="C100" s="67"/>
      <c r="D100" s="68"/>
      <c r="E100" s="69"/>
      <c r="F100" s="69"/>
    </row>
    <row r="101" spans="1:6" x14ac:dyDescent="0.2">
      <c r="A101" s="121"/>
      <c r="B101" s="82"/>
      <c r="C101" s="70"/>
      <c r="D101" s="64"/>
      <c r="E101" s="65"/>
      <c r="F101" s="65"/>
    </row>
    <row r="102" spans="1:6" x14ac:dyDescent="0.2">
      <c r="A102" s="114">
        <f>COUNT($A$10:A101)+1</f>
        <v>18</v>
      </c>
      <c r="B102" s="50" t="s">
        <v>341</v>
      </c>
      <c r="C102" s="66"/>
      <c r="D102" s="28"/>
      <c r="E102" s="46"/>
      <c r="F102" s="46"/>
    </row>
    <row r="103" spans="1:6" ht="51" x14ac:dyDescent="0.2">
      <c r="A103" s="119"/>
      <c r="B103" s="51" t="s">
        <v>342</v>
      </c>
      <c r="C103" s="66"/>
      <c r="D103" s="28"/>
      <c r="E103" s="46"/>
      <c r="F103" s="46"/>
    </row>
    <row r="104" spans="1:6" x14ac:dyDescent="0.2">
      <c r="A104" s="119"/>
      <c r="B104" s="51"/>
      <c r="C104" s="66">
        <v>1</v>
      </c>
      <c r="D104" s="28" t="s">
        <v>195</v>
      </c>
      <c r="E104" s="57"/>
      <c r="F104" s="46">
        <f>C104*E104</f>
        <v>0</v>
      </c>
    </row>
    <row r="105" spans="1:6" x14ac:dyDescent="0.2">
      <c r="A105" s="120"/>
      <c r="B105" s="83"/>
      <c r="C105" s="67"/>
      <c r="D105" s="68"/>
      <c r="E105" s="69"/>
      <c r="F105" s="69"/>
    </row>
    <row r="106" spans="1:6" x14ac:dyDescent="0.2">
      <c r="A106" s="121"/>
      <c r="B106" s="82"/>
      <c r="C106" s="70"/>
      <c r="D106" s="64"/>
      <c r="E106" s="65"/>
      <c r="F106" s="65"/>
    </row>
    <row r="107" spans="1:6" x14ac:dyDescent="0.2">
      <c r="A107" s="114">
        <f>COUNT($A$10:A106)+1</f>
        <v>19</v>
      </c>
      <c r="B107" s="50" t="s">
        <v>22</v>
      </c>
      <c r="C107" s="66"/>
      <c r="D107" s="28"/>
      <c r="E107" s="46"/>
      <c r="F107" s="46"/>
    </row>
    <row r="108" spans="1:6" x14ac:dyDescent="0.2">
      <c r="A108" s="119"/>
      <c r="B108" s="51" t="s">
        <v>200</v>
      </c>
      <c r="C108" s="66"/>
      <c r="D108" s="28"/>
      <c r="E108" s="46"/>
      <c r="F108" s="47"/>
    </row>
    <row r="109" spans="1:6" ht="14.25" x14ac:dyDescent="0.2">
      <c r="A109" s="119"/>
      <c r="B109" s="51"/>
      <c r="C109" s="66">
        <v>10</v>
      </c>
      <c r="D109" s="28" t="s">
        <v>38</v>
      </c>
      <c r="E109" s="57"/>
      <c r="F109" s="46">
        <f>C109*E109</f>
        <v>0</v>
      </c>
    </row>
    <row r="110" spans="1:6" x14ac:dyDescent="0.2">
      <c r="A110" s="120"/>
      <c r="B110" s="83"/>
      <c r="C110" s="67"/>
      <c r="D110" s="68"/>
      <c r="E110" s="69"/>
      <c r="F110" s="69"/>
    </row>
    <row r="111" spans="1:6" x14ac:dyDescent="0.2">
      <c r="A111" s="121"/>
      <c r="B111" s="82"/>
      <c r="C111" s="70"/>
      <c r="D111" s="64"/>
      <c r="E111" s="65"/>
      <c r="F111" s="65"/>
    </row>
    <row r="112" spans="1:6" x14ac:dyDescent="0.2">
      <c r="A112" s="114">
        <f>COUNT($A$10:A111)+1</f>
        <v>20</v>
      </c>
      <c r="B112" s="50" t="s">
        <v>343</v>
      </c>
      <c r="C112" s="66"/>
      <c r="D112" s="28"/>
      <c r="E112" s="46"/>
      <c r="F112" s="46"/>
    </row>
    <row r="113" spans="1:6" ht="191.25" x14ac:dyDescent="0.2">
      <c r="A113" s="119"/>
      <c r="B113" s="51" t="s">
        <v>344</v>
      </c>
      <c r="C113" s="66"/>
      <c r="D113" s="28"/>
      <c r="E113" s="46"/>
      <c r="F113" s="46"/>
    </row>
    <row r="114" spans="1:6" x14ac:dyDescent="0.2">
      <c r="A114" s="119"/>
      <c r="B114" s="50" t="s">
        <v>345</v>
      </c>
      <c r="C114" s="66"/>
      <c r="D114" s="28"/>
      <c r="E114" s="46"/>
      <c r="F114" s="46"/>
    </row>
    <row r="115" spans="1:6" x14ac:dyDescent="0.2">
      <c r="A115" s="119"/>
      <c r="B115" s="51" t="s">
        <v>183</v>
      </c>
      <c r="C115" s="66"/>
      <c r="D115" s="28"/>
      <c r="E115" s="46"/>
      <c r="F115" s="46"/>
    </row>
    <row r="116" spans="1:6" ht="14.25" x14ac:dyDescent="0.2">
      <c r="A116" s="119"/>
      <c r="B116" s="51" t="s">
        <v>346</v>
      </c>
      <c r="C116" s="66">
        <v>3</v>
      </c>
      <c r="D116" s="28" t="s">
        <v>38</v>
      </c>
      <c r="E116" s="57"/>
      <c r="F116" s="46">
        <f>+E116*C116</f>
        <v>0</v>
      </c>
    </row>
    <row r="117" spans="1:6" ht="14.25" x14ac:dyDescent="0.2">
      <c r="A117" s="119"/>
      <c r="B117" s="51" t="s">
        <v>347</v>
      </c>
      <c r="C117" s="66">
        <v>1</v>
      </c>
      <c r="D117" s="28" t="s">
        <v>38</v>
      </c>
      <c r="E117" s="57"/>
      <c r="F117" s="46">
        <f>+E117*C117</f>
        <v>0</v>
      </c>
    </row>
    <row r="118" spans="1:6" x14ac:dyDescent="0.2">
      <c r="A118" s="120"/>
      <c r="B118" s="83"/>
      <c r="C118" s="67"/>
      <c r="D118" s="68"/>
      <c r="E118" s="69"/>
      <c r="F118" s="69"/>
    </row>
    <row r="119" spans="1:6" x14ac:dyDescent="0.2">
      <c r="A119" s="121"/>
      <c r="B119" s="82"/>
      <c r="C119" s="70"/>
      <c r="D119" s="64"/>
      <c r="E119" s="65"/>
      <c r="F119" s="65"/>
    </row>
    <row r="120" spans="1:6" x14ac:dyDescent="0.2">
      <c r="A120" s="114">
        <f>COUNT($A$10:A119)+1</f>
        <v>21</v>
      </c>
      <c r="B120" s="50" t="s">
        <v>181</v>
      </c>
      <c r="C120" s="66"/>
      <c r="D120" s="28"/>
      <c r="E120" s="46"/>
      <c r="F120" s="46"/>
    </row>
    <row r="121" spans="1:6" ht="38.25" x14ac:dyDescent="0.2">
      <c r="A121" s="119"/>
      <c r="B121" s="51" t="s">
        <v>348</v>
      </c>
      <c r="C121" s="66"/>
      <c r="D121" s="28"/>
      <c r="E121" s="46"/>
      <c r="F121" s="46"/>
    </row>
    <row r="122" spans="1:6" x14ac:dyDescent="0.2">
      <c r="A122" s="119"/>
      <c r="B122" s="50" t="s">
        <v>345</v>
      </c>
      <c r="C122" s="66"/>
      <c r="D122" s="28"/>
      <c r="E122" s="46"/>
      <c r="F122" s="46"/>
    </row>
    <row r="123" spans="1:6" ht="14.25" x14ac:dyDescent="0.2">
      <c r="A123" s="119"/>
      <c r="B123" s="51" t="s">
        <v>346</v>
      </c>
      <c r="C123" s="66">
        <v>3</v>
      </c>
      <c r="D123" s="28" t="s">
        <v>38</v>
      </c>
      <c r="E123" s="57"/>
      <c r="F123" s="46">
        <f>+E123*C123</f>
        <v>0</v>
      </c>
    </row>
    <row r="124" spans="1:6" ht="14.25" x14ac:dyDescent="0.2">
      <c r="A124" s="119"/>
      <c r="B124" s="51" t="s">
        <v>347</v>
      </c>
      <c r="C124" s="66">
        <v>1</v>
      </c>
      <c r="D124" s="28" t="s">
        <v>38</v>
      </c>
      <c r="E124" s="57"/>
      <c r="F124" s="46">
        <f>+E124*C124</f>
        <v>0</v>
      </c>
    </row>
    <row r="125" spans="1:6" x14ac:dyDescent="0.2">
      <c r="A125" s="120"/>
      <c r="B125" s="83"/>
      <c r="C125" s="67"/>
      <c r="D125" s="68"/>
      <c r="E125" s="69"/>
      <c r="F125" s="69"/>
    </row>
    <row r="126" spans="1:6" x14ac:dyDescent="0.2">
      <c r="A126" s="121"/>
      <c r="B126" s="82"/>
      <c r="C126" s="70"/>
      <c r="D126" s="64"/>
      <c r="E126" s="65"/>
      <c r="F126" s="65"/>
    </row>
    <row r="127" spans="1:6" x14ac:dyDescent="0.2">
      <c r="A127" s="114">
        <f>COUNT($A$10:A126)+1</f>
        <v>22</v>
      </c>
      <c r="B127" s="50" t="s">
        <v>185</v>
      </c>
      <c r="C127" s="66"/>
      <c r="D127" s="28"/>
      <c r="E127" s="46"/>
      <c r="F127" s="46"/>
    </row>
    <row r="128" spans="1:6" ht="154.5" customHeight="1" x14ac:dyDescent="0.2">
      <c r="A128" s="119"/>
      <c r="B128" s="51" t="s">
        <v>349</v>
      </c>
      <c r="C128" s="66"/>
      <c r="D128" s="28"/>
      <c r="E128" s="46"/>
      <c r="F128" s="46"/>
    </row>
    <row r="129" spans="1:6" x14ac:dyDescent="0.2">
      <c r="A129" s="119"/>
      <c r="B129" s="50" t="s">
        <v>345</v>
      </c>
      <c r="C129" s="66"/>
      <c r="D129" s="28"/>
      <c r="E129" s="46"/>
      <c r="F129" s="46"/>
    </row>
    <row r="130" spans="1:6" ht="14.25" x14ac:dyDescent="0.2">
      <c r="A130" s="119"/>
      <c r="B130" s="51" t="s">
        <v>346</v>
      </c>
      <c r="C130" s="66">
        <v>3</v>
      </c>
      <c r="D130" s="28" t="s">
        <v>38</v>
      </c>
      <c r="E130" s="57"/>
      <c r="F130" s="46">
        <f>+E130*C130</f>
        <v>0</v>
      </c>
    </row>
    <row r="131" spans="1:6" ht="14.25" x14ac:dyDescent="0.2">
      <c r="A131" s="119"/>
      <c r="B131" s="51" t="s">
        <v>347</v>
      </c>
      <c r="C131" s="66">
        <v>1</v>
      </c>
      <c r="D131" s="28" t="s">
        <v>38</v>
      </c>
      <c r="E131" s="57"/>
      <c r="F131" s="46">
        <f>+E131*C131</f>
        <v>0</v>
      </c>
    </row>
    <row r="132" spans="1:6" x14ac:dyDescent="0.2">
      <c r="A132" s="120"/>
      <c r="B132" s="83"/>
      <c r="C132" s="67"/>
      <c r="D132" s="68"/>
      <c r="E132" s="69"/>
      <c r="F132" s="69"/>
    </row>
    <row r="133" spans="1:6" x14ac:dyDescent="0.2">
      <c r="A133" s="121"/>
      <c r="B133" s="82"/>
      <c r="C133" s="70"/>
      <c r="D133" s="64"/>
      <c r="E133" s="65"/>
      <c r="F133" s="65"/>
    </row>
    <row r="134" spans="1:6" x14ac:dyDescent="0.2">
      <c r="A134" s="114">
        <f>COUNT($A$10:A133)+1</f>
        <v>23</v>
      </c>
      <c r="B134" s="50" t="s">
        <v>189</v>
      </c>
      <c r="C134" s="66"/>
      <c r="D134" s="28"/>
      <c r="E134" s="46"/>
      <c r="F134" s="46"/>
    </row>
    <row r="135" spans="1:6" ht="89.25" x14ac:dyDescent="0.2">
      <c r="A135" s="119"/>
      <c r="B135" s="51" t="s">
        <v>350</v>
      </c>
      <c r="C135" s="66"/>
      <c r="D135" s="28"/>
      <c r="E135" s="46"/>
      <c r="F135" s="46"/>
    </row>
    <row r="136" spans="1:6" x14ac:dyDescent="0.2">
      <c r="A136" s="119"/>
      <c r="B136" s="50"/>
      <c r="C136" s="66">
        <v>8</v>
      </c>
      <c r="D136" s="28" t="s">
        <v>1</v>
      </c>
      <c r="E136" s="57"/>
      <c r="F136" s="46">
        <f>+E136*C136</f>
        <v>0</v>
      </c>
    </row>
    <row r="137" spans="1:6" x14ac:dyDescent="0.2">
      <c r="A137" s="120"/>
      <c r="B137" s="83"/>
      <c r="C137" s="67"/>
      <c r="D137" s="68"/>
      <c r="E137" s="69"/>
      <c r="F137" s="69"/>
    </row>
    <row r="138" spans="1:6" x14ac:dyDescent="0.2">
      <c r="A138" s="121"/>
      <c r="B138" s="82"/>
      <c r="C138" s="70"/>
      <c r="D138" s="64"/>
      <c r="E138" s="65"/>
      <c r="F138" s="63"/>
    </row>
    <row r="139" spans="1:6" x14ac:dyDescent="0.2">
      <c r="A139" s="114">
        <f>COUNT($A$10:A138)+1</f>
        <v>24</v>
      </c>
      <c r="B139" s="50" t="s">
        <v>294</v>
      </c>
      <c r="C139" s="66"/>
      <c r="D139" s="28"/>
      <c r="E139" s="46"/>
      <c r="F139" s="47"/>
    </row>
    <row r="140" spans="1:6" ht="76.5" x14ac:dyDescent="0.2">
      <c r="A140" s="119"/>
      <c r="B140" s="51" t="s">
        <v>295</v>
      </c>
      <c r="C140" s="66"/>
      <c r="D140" s="28"/>
      <c r="E140" s="46"/>
      <c r="F140" s="47"/>
    </row>
    <row r="141" spans="1:6" x14ac:dyDescent="0.2">
      <c r="A141" s="119"/>
      <c r="B141" s="51"/>
      <c r="C141" s="66">
        <v>1</v>
      </c>
      <c r="D141" s="28" t="s">
        <v>1</v>
      </c>
      <c r="E141" s="57"/>
      <c r="F141" s="46">
        <f>C141*E141</f>
        <v>0</v>
      </c>
    </row>
    <row r="142" spans="1:6" x14ac:dyDescent="0.2">
      <c r="A142" s="120"/>
      <c r="B142" s="83"/>
      <c r="C142" s="67"/>
      <c r="D142" s="68"/>
      <c r="E142" s="69"/>
      <c r="F142" s="69"/>
    </row>
    <row r="143" spans="1:6" x14ac:dyDescent="0.2">
      <c r="A143" s="121"/>
      <c r="B143" s="89"/>
      <c r="C143" s="40"/>
      <c r="D143" s="41"/>
      <c r="E143" s="42"/>
      <c r="F143" s="40"/>
    </row>
    <row r="144" spans="1:6" x14ac:dyDescent="0.2">
      <c r="A144" s="114">
        <f>COUNT($A$10:A143)+1</f>
        <v>25</v>
      </c>
      <c r="B144" s="50" t="s">
        <v>29</v>
      </c>
      <c r="C144" s="47"/>
      <c r="D144" s="28"/>
      <c r="E144" s="75"/>
      <c r="F144" s="47"/>
    </row>
    <row r="145" spans="1:6" ht="76.5" x14ac:dyDescent="0.2">
      <c r="A145" s="117"/>
      <c r="B145" s="51" t="s">
        <v>77</v>
      </c>
      <c r="C145" s="47"/>
      <c r="D145" s="28"/>
      <c r="E145" s="46"/>
      <c r="F145" s="47"/>
    </row>
    <row r="146" spans="1:6" x14ac:dyDescent="0.2">
      <c r="A146" s="114"/>
      <c r="B146" s="108"/>
      <c r="C146" s="76"/>
      <c r="D146" s="77">
        <v>0.05</v>
      </c>
      <c r="E146" s="47"/>
      <c r="F146" s="46">
        <f>SUM(F10:F145)*D146</f>
        <v>0</v>
      </c>
    </row>
    <row r="147" spans="1:6" x14ac:dyDescent="0.2">
      <c r="A147" s="116"/>
      <c r="B147" s="109"/>
      <c r="C147" s="110"/>
      <c r="D147" s="111"/>
      <c r="E147" s="78"/>
      <c r="F147" s="69"/>
    </row>
    <row r="148" spans="1:6" x14ac:dyDescent="0.2">
      <c r="A148" s="118"/>
      <c r="B148" s="82"/>
      <c r="C148" s="63"/>
      <c r="D148" s="64"/>
      <c r="E148" s="112"/>
      <c r="F148" s="65"/>
    </row>
    <row r="149" spans="1:6" x14ac:dyDescent="0.2">
      <c r="A149" s="114">
        <f>COUNT($A$10:A148)+1</f>
        <v>26</v>
      </c>
      <c r="B149" s="50" t="s">
        <v>351</v>
      </c>
      <c r="C149" s="47"/>
      <c r="D149" s="28"/>
      <c r="E149" s="75"/>
      <c r="F149" s="46"/>
    </row>
    <row r="150" spans="1:6" ht="38.25" x14ac:dyDescent="0.2">
      <c r="A150" s="117"/>
      <c r="B150" s="51" t="s">
        <v>30</v>
      </c>
      <c r="C150" s="47"/>
      <c r="D150" s="28"/>
      <c r="E150" s="47"/>
      <c r="F150" s="46"/>
    </row>
    <row r="151" spans="1:6" x14ac:dyDescent="0.2">
      <c r="A151" s="117"/>
      <c r="B151" s="51"/>
      <c r="C151" s="76"/>
      <c r="D151" s="77">
        <v>0.05</v>
      </c>
      <c r="E151" s="47"/>
      <c r="F151" s="46">
        <f>SUM(F10:F144)*D151</f>
        <v>0</v>
      </c>
    </row>
    <row r="152" spans="1:6" x14ac:dyDescent="0.2">
      <c r="A152" s="122"/>
      <c r="B152" s="83"/>
      <c r="C152" s="78"/>
      <c r="D152" s="68"/>
      <c r="E152" s="78"/>
      <c r="F152" s="78"/>
    </row>
    <row r="153" spans="1:6" x14ac:dyDescent="0.2">
      <c r="A153" s="117"/>
      <c r="B153" s="51"/>
      <c r="C153" s="47"/>
      <c r="D153" s="28"/>
      <c r="E153" s="47"/>
      <c r="F153" s="47"/>
    </row>
    <row r="154" spans="1:6" x14ac:dyDescent="0.2">
      <c r="A154" s="114">
        <f>COUNT($A$10:A153)+1</f>
        <v>27</v>
      </c>
      <c r="B154" s="50" t="s">
        <v>78</v>
      </c>
      <c r="C154" s="47"/>
      <c r="D154" s="28"/>
      <c r="E154" s="47"/>
      <c r="F154" s="47"/>
    </row>
    <row r="155" spans="1:6" ht="38.25" x14ac:dyDescent="0.2">
      <c r="A155" s="117"/>
      <c r="B155" s="51" t="s">
        <v>32</v>
      </c>
      <c r="C155" s="76"/>
      <c r="D155" s="77">
        <v>0.1</v>
      </c>
      <c r="E155" s="47"/>
      <c r="F155" s="46">
        <f>SUM(F10:F144)*D155</f>
        <v>0</v>
      </c>
    </row>
    <row r="156" spans="1:6" x14ac:dyDescent="0.2">
      <c r="A156" s="122"/>
      <c r="B156" s="85"/>
      <c r="C156" s="47"/>
      <c r="D156" s="28"/>
      <c r="E156" s="75"/>
      <c r="F156" s="47"/>
    </row>
    <row r="157" spans="1:6" x14ac:dyDescent="0.2">
      <c r="A157" s="52"/>
      <c r="B157" s="86" t="s">
        <v>2</v>
      </c>
      <c r="C157" s="53"/>
      <c r="D157" s="54"/>
      <c r="E157" s="55" t="s">
        <v>42</v>
      </c>
      <c r="F157" s="55">
        <f>SUM(F10:F156)</f>
        <v>0</v>
      </c>
    </row>
  </sheetData>
  <sheetProtection algorithmName="SHA-512" hashValue="fAvYi26UFdlGL/Coq/56QdgRByP+0Pn7oJwKeMK45OQPQEXHLIyy8OcL6zK2widh5ZhlieZjK9FG4oi6+255DQ==" saltValue="bLPHbQunkp0BmXWZxT4vdw==" spinCount="100000" sheet="1" objects="1" scenarios="1"/>
  <mergeCells count="1">
    <mergeCell ref="B8:F8"/>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3" manualBreakCount="3">
    <brk id="39" max="16383" man="1"/>
    <brk id="73" max="16383" man="1"/>
    <brk id="9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05"/>
  <sheetViews>
    <sheetView topLeftCell="A22" zoomScaleNormal="100" zoomScaleSheetLayoutView="100" workbookViewId="0">
      <selection activeCell="E40" sqref="E40"/>
    </sheetView>
  </sheetViews>
  <sheetFormatPr defaultColWidth="9.140625" defaultRowHeight="12.75" x14ac:dyDescent="0.2"/>
  <cols>
    <col min="1" max="1" width="5.7109375" style="34" customWidth="1"/>
    <col min="2" max="2" width="50.7109375" style="87" customWidth="1"/>
    <col min="3" max="3" width="7.7109375" style="37" customWidth="1"/>
    <col min="4" max="4" width="4.7109375" style="38" customWidth="1"/>
    <col min="5" max="5" width="8.42578125" style="36" customWidth="1"/>
    <col min="6" max="6" width="9.7109375" style="37" customWidth="1"/>
    <col min="7" max="16384" width="9.140625" style="38"/>
  </cols>
  <sheetData>
    <row r="1" spans="1:6" x14ac:dyDescent="0.2">
      <c r="A1" s="33" t="s">
        <v>153</v>
      </c>
      <c r="B1" s="80" t="s">
        <v>8</v>
      </c>
      <c r="C1" s="168"/>
      <c r="D1" s="35"/>
    </row>
    <row r="2" spans="1:6" x14ac:dyDescent="0.2">
      <c r="A2" s="33" t="s">
        <v>154</v>
      </c>
      <c r="B2" s="80" t="s">
        <v>9</v>
      </c>
      <c r="C2" s="168"/>
      <c r="D2" s="35"/>
    </row>
    <row r="3" spans="1:6" x14ac:dyDescent="0.2">
      <c r="A3" s="33" t="s">
        <v>144</v>
      </c>
      <c r="B3" s="80" t="s">
        <v>319</v>
      </c>
      <c r="C3" s="168"/>
      <c r="D3" s="35"/>
    </row>
    <row r="4" spans="1:6" x14ac:dyDescent="0.2">
      <c r="A4" s="33"/>
      <c r="B4" s="80" t="s">
        <v>320</v>
      </c>
      <c r="C4" s="168"/>
      <c r="D4" s="35"/>
    </row>
    <row r="5" spans="1:6" ht="76.5" x14ac:dyDescent="0.2">
      <c r="A5" s="134" t="s">
        <v>0</v>
      </c>
      <c r="B5" s="135" t="s">
        <v>36</v>
      </c>
      <c r="C5" s="136" t="s">
        <v>10</v>
      </c>
      <c r="D5" s="136" t="s">
        <v>11</v>
      </c>
      <c r="E5" s="137" t="s">
        <v>39</v>
      </c>
      <c r="F5" s="137" t="s">
        <v>40</v>
      </c>
    </row>
    <row r="6" spans="1:6" x14ac:dyDescent="0.2">
      <c r="A6" s="113">
        <v>1</v>
      </c>
      <c r="B6" s="81"/>
      <c r="C6" s="40"/>
      <c r="D6" s="41"/>
      <c r="E6" s="42"/>
      <c r="F6" s="40"/>
    </row>
    <row r="7" spans="1:6" x14ac:dyDescent="0.2">
      <c r="A7" s="149"/>
      <c r="B7" s="150" t="s">
        <v>156</v>
      </c>
      <c r="C7" s="151"/>
      <c r="D7" s="152"/>
      <c r="E7" s="153"/>
      <c r="F7" s="151"/>
    </row>
    <row r="8" spans="1:6" x14ac:dyDescent="0.2">
      <c r="A8" s="149"/>
      <c r="B8" s="300" t="s">
        <v>157</v>
      </c>
      <c r="C8" s="300"/>
      <c r="D8" s="300"/>
      <c r="E8" s="300"/>
      <c r="F8" s="300"/>
    </row>
    <row r="9" spans="1:6" x14ac:dyDescent="0.2">
      <c r="A9" s="149"/>
      <c r="B9" s="300"/>
      <c r="C9" s="300"/>
      <c r="D9" s="300"/>
      <c r="E9" s="300"/>
      <c r="F9" s="300"/>
    </row>
    <row r="10" spans="1:6" x14ac:dyDescent="0.2">
      <c r="A10" s="149"/>
      <c r="B10" s="156"/>
      <c r="C10" s="151"/>
      <c r="D10" s="152"/>
      <c r="E10" s="153"/>
      <c r="F10" s="151"/>
    </row>
    <row r="11" spans="1:6" x14ac:dyDescent="0.2">
      <c r="A11" s="113"/>
      <c r="B11" s="81"/>
      <c r="C11" s="40"/>
      <c r="D11" s="41"/>
      <c r="E11" s="42"/>
      <c r="F11" s="40"/>
    </row>
    <row r="12" spans="1:6" x14ac:dyDescent="0.2">
      <c r="A12" s="114">
        <f>COUNT(A6+1)</f>
        <v>1</v>
      </c>
      <c r="B12" s="50" t="s">
        <v>12</v>
      </c>
      <c r="C12" s="47"/>
      <c r="D12" s="28"/>
      <c r="E12" s="46"/>
      <c r="F12" s="46"/>
    </row>
    <row r="13" spans="1:6" ht="38.25" x14ac:dyDescent="0.2">
      <c r="A13" s="114"/>
      <c r="B13" s="51" t="s">
        <v>58</v>
      </c>
      <c r="C13" s="47"/>
      <c r="D13" s="28"/>
      <c r="E13" s="46"/>
      <c r="F13" s="46"/>
    </row>
    <row r="14" spans="1:6" ht="14.25" x14ac:dyDescent="0.2">
      <c r="A14" s="114"/>
      <c r="B14" s="51"/>
      <c r="C14" s="66">
        <v>17</v>
      </c>
      <c r="D14" s="28" t="s">
        <v>38</v>
      </c>
      <c r="E14" s="57"/>
      <c r="F14" s="46">
        <f>C14*E14</f>
        <v>0</v>
      </c>
    </row>
    <row r="15" spans="1:6" x14ac:dyDescent="0.2">
      <c r="A15" s="116"/>
      <c r="B15" s="83"/>
      <c r="C15" s="67"/>
      <c r="D15" s="68"/>
      <c r="E15" s="69"/>
      <c r="F15" s="69"/>
    </row>
    <row r="16" spans="1:6" x14ac:dyDescent="0.2">
      <c r="A16" s="115"/>
      <c r="B16" s="82"/>
      <c r="C16" s="70"/>
      <c r="D16" s="64"/>
      <c r="E16" s="65"/>
      <c r="F16" s="63"/>
    </row>
    <row r="17" spans="1:6" x14ac:dyDescent="0.2">
      <c r="A17" s="114">
        <f>COUNT($A$12:A16)+1</f>
        <v>2</v>
      </c>
      <c r="B17" s="50" t="s">
        <v>158</v>
      </c>
      <c r="C17" s="66"/>
      <c r="D17" s="28"/>
      <c r="E17" s="46"/>
      <c r="F17" s="47"/>
    </row>
    <row r="18" spans="1:6" ht="38.25" x14ac:dyDescent="0.2">
      <c r="A18" s="114"/>
      <c r="B18" s="51" t="s">
        <v>159</v>
      </c>
      <c r="C18" s="66"/>
      <c r="D18" s="28"/>
      <c r="E18" s="46"/>
      <c r="F18" s="47"/>
    </row>
    <row r="19" spans="1:6" ht="14.25" x14ac:dyDescent="0.2">
      <c r="A19" s="114"/>
      <c r="B19" s="51"/>
      <c r="C19" s="66">
        <v>12</v>
      </c>
      <c r="D19" s="28" t="s">
        <v>38</v>
      </c>
      <c r="E19" s="57"/>
      <c r="F19" s="46">
        <f>C19*E19</f>
        <v>0</v>
      </c>
    </row>
    <row r="20" spans="1:6" x14ac:dyDescent="0.2">
      <c r="A20" s="116"/>
      <c r="B20" s="83"/>
      <c r="C20" s="67"/>
      <c r="D20" s="68"/>
      <c r="E20" s="69"/>
      <c r="F20" s="69"/>
    </row>
    <row r="21" spans="1:6" x14ac:dyDescent="0.2">
      <c r="A21" s="115"/>
      <c r="B21" s="82"/>
      <c r="C21" s="70"/>
      <c r="D21" s="64"/>
      <c r="E21" s="65"/>
      <c r="F21" s="63"/>
    </row>
    <row r="22" spans="1:6" x14ac:dyDescent="0.2">
      <c r="A22" s="114">
        <f>COUNT($A$12:A21)+1</f>
        <v>3</v>
      </c>
      <c r="B22" s="50" t="s">
        <v>265</v>
      </c>
      <c r="C22" s="66"/>
      <c r="D22" s="28"/>
      <c r="E22" s="46"/>
      <c r="F22" s="47"/>
    </row>
    <row r="23" spans="1:6" ht="63.75" x14ac:dyDescent="0.2">
      <c r="A23" s="114"/>
      <c r="B23" s="51" t="s">
        <v>266</v>
      </c>
      <c r="C23" s="66"/>
      <c r="D23" s="28"/>
      <c r="E23" s="46"/>
      <c r="F23" s="47"/>
    </row>
    <row r="24" spans="1:6" x14ac:dyDescent="0.2">
      <c r="A24" s="114"/>
      <c r="B24" s="51"/>
      <c r="C24" s="66">
        <v>3</v>
      </c>
      <c r="D24" s="28" t="s">
        <v>1</v>
      </c>
      <c r="E24" s="57"/>
      <c r="F24" s="46">
        <f>C24*E24</f>
        <v>0</v>
      </c>
    </row>
    <row r="25" spans="1:6" x14ac:dyDescent="0.2">
      <c r="A25" s="116"/>
      <c r="B25" s="83"/>
      <c r="C25" s="67"/>
      <c r="D25" s="68"/>
      <c r="E25" s="69"/>
      <c r="F25" s="69"/>
    </row>
    <row r="26" spans="1:6" x14ac:dyDescent="0.2">
      <c r="A26" s="115"/>
      <c r="B26" s="82"/>
      <c r="C26" s="70"/>
      <c r="D26" s="64"/>
      <c r="E26" s="65"/>
      <c r="F26" s="63"/>
    </row>
    <row r="27" spans="1:6" x14ac:dyDescent="0.2">
      <c r="A27" s="114">
        <f>COUNT($A$12:A26)+1</f>
        <v>4</v>
      </c>
      <c r="B27" s="50" t="s">
        <v>213</v>
      </c>
      <c r="C27" s="66"/>
      <c r="D27" s="28"/>
      <c r="E27" s="46"/>
      <c r="F27" s="47"/>
    </row>
    <row r="28" spans="1:6" ht="51" x14ac:dyDescent="0.2">
      <c r="A28" s="114"/>
      <c r="B28" s="51" t="s">
        <v>214</v>
      </c>
      <c r="C28" s="66"/>
      <c r="D28" s="28"/>
      <c r="E28" s="46"/>
      <c r="F28" s="47"/>
    </row>
    <row r="29" spans="1:6" x14ac:dyDescent="0.2">
      <c r="A29" s="114"/>
      <c r="B29" s="51"/>
      <c r="C29" s="66">
        <v>2</v>
      </c>
      <c r="D29" s="48" t="s">
        <v>1</v>
      </c>
      <c r="E29" s="58"/>
      <c r="F29" s="46">
        <f>C29*E29</f>
        <v>0</v>
      </c>
    </row>
    <row r="30" spans="1:6" x14ac:dyDescent="0.2">
      <c r="A30" s="116"/>
      <c r="B30" s="83"/>
      <c r="C30" s="67"/>
      <c r="D30" s="93"/>
      <c r="E30" s="95"/>
      <c r="F30" s="69"/>
    </row>
    <row r="31" spans="1:6" x14ac:dyDescent="0.2">
      <c r="A31" s="115"/>
      <c r="B31" s="82"/>
      <c r="C31" s="70"/>
      <c r="D31" s="64"/>
      <c r="E31" s="65"/>
      <c r="F31" s="63"/>
    </row>
    <row r="32" spans="1:6" x14ac:dyDescent="0.2">
      <c r="A32" s="114">
        <f>COUNT($A$12:A31)+1</f>
        <v>5</v>
      </c>
      <c r="B32" s="96" t="s">
        <v>59</v>
      </c>
      <c r="C32" s="66"/>
      <c r="D32" s="71"/>
      <c r="E32" s="72"/>
      <c r="F32" s="73"/>
    </row>
    <row r="33" spans="1:6" ht="51" x14ac:dyDescent="0.2">
      <c r="A33" s="114"/>
      <c r="B33" s="51" t="s">
        <v>60</v>
      </c>
      <c r="C33" s="66"/>
      <c r="D33" s="71"/>
      <c r="E33" s="72"/>
      <c r="F33" s="72"/>
    </row>
    <row r="34" spans="1:6" ht="14.25" x14ac:dyDescent="0.2">
      <c r="A34" s="114"/>
      <c r="B34" s="51"/>
      <c r="C34" s="66">
        <v>8</v>
      </c>
      <c r="D34" s="28" t="s">
        <v>38</v>
      </c>
      <c r="E34" s="57"/>
      <c r="F34" s="46">
        <f>E34*C34</f>
        <v>0</v>
      </c>
    </row>
    <row r="35" spans="1:6" x14ac:dyDescent="0.2">
      <c r="A35" s="116"/>
      <c r="B35" s="83"/>
      <c r="C35" s="67"/>
      <c r="D35" s="68"/>
      <c r="E35" s="69"/>
      <c r="F35" s="69"/>
    </row>
    <row r="36" spans="1:6" x14ac:dyDescent="0.2">
      <c r="A36" s="115"/>
      <c r="B36" s="82"/>
      <c r="C36" s="70"/>
      <c r="D36" s="64"/>
      <c r="E36" s="65"/>
      <c r="F36" s="63"/>
    </row>
    <row r="37" spans="1:6" x14ac:dyDescent="0.2">
      <c r="A37" s="114">
        <f>COUNT($A$12:A36)+1</f>
        <v>6</v>
      </c>
      <c r="B37" s="264" t="s">
        <v>321</v>
      </c>
      <c r="C37" s="66"/>
      <c r="D37" s="28"/>
      <c r="E37" s="46"/>
      <c r="F37" s="47"/>
    </row>
    <row r="38" spans="1:6" ht="63.75" x14ac:dyDescent="0.2">
      <c r="A38" s="114"/>
      <c r="B38" s="51" t="s">
        <v>322</v>
      </c>
      <c r="C38" s="66"/>
      <c r="D38" s="28"/>
      <c r="E38" s="46"/>
      <c r="F38" s="47"/>
    </row>
    <row r="39" spans="1:6" ht="14.25" x14ac:dyDescent="0.2">
      <c r="A39" s="114"/>
      <c r="B39" s="51"/>
      <c r="C39" s="66">
        <v>8</v>
      </c>
      <c r="D39" s="28" t="s">
        <v>38</v>
      </c>
      <c r="E39" s="57"/>
      <c r="F39" s="46">
        <f>E39*C39</f>
        <v>0</v>
      </c>
    </row>
    <row r="40" spans="1:6" x14ac:dyDescent="0.2">
      <c r="A40" s="116"/>
      <c r="B40" s="83"/>
      <c r="C40" s="67"/>
      <c r="D40" s="68"/>
      <c r="E40" s="69"/>
      <c r="F40" s="69"/>
    </row>
    <row r="41" spans="1:6" x14ac:dyDescent="0.2">
      <c r="A41" s="115"/>
      <c r="B41" s="82"/>
      <c r="C41" s="70"/>
      <c r="D41" s="64"/>
      <c r="E41" s="65"/>
      <c r="F41" s="63"/>
    </row>
    <row r="42" spans="1:6" x14ac:dyDescent="0.2">
      <c r="A42" s="114">
        <f>COUNT($A$12:A41)+1</f>
        <v>7</v>
      </c>
      <c r="B42" s="98" t="s">
        <v>61</v>
      </c>
      <c r="C42" s="66"/>
      <c r="D42" s="28"/>
      <c r="E42" s="46"/>
      <c r="F42" s="47"/>
    </row>
    <row r="43" spans="1:6" ht="63.75" x14ac:dyDescent="0.2">
      <c r="A43" s="114"/>
      <c r="B43" s="51" t="s">
        <v>62</v>
      </c>
      <c r="C43" s="66"/>
      <c r="D43" s="28"/>
      <c r="E43" s="46"/>
      <c r="F43" s="47"/>
    </row>
    <row r="44" spans="1:6" ht="14.25" x14ac:dyDescent="0.2">
      <c r="A44" s="114"/>
      <c r="B44" s="99"/>
      <c r="C44" s="66">
        <v>20</v>
      </c>
      <c r="D44" s="28" t="s">
        <v>38</v>
      </c>
      <c r="E44" s="57"/>
      <c r="F44" s="46">
        <f>E44*C44</f>
        <v>0</v>
      </c>
    </row>
    <row r="45" spans="1:6" x14ac:dyDescent="0.2">
      <c r="A45" s="116"/>
      <c r="B45" s="100"/>
      <c r="C45" s="67"/>
      <c r="D45" s="68"/>
      <c r="E45" s="69"/>
      <c r="F45" s="69"/>
    </row>
    <row r="46" spans="1:6" x14ac:dyDescent="0.2">
      <c r="A46" s="115"/>
      <c r="B46" s="101"/>
      <c r="C46" s="70"/>
      <c r="D46" s="64"/>
      <c r="E46" s="65"/>
      <c r="F46" s="65"/>
    </row>
    <row r="47" spans="1:6" x14ac:dyDescent="0.2">
      <c r="A47" s="114">
        <f>COUNT($A$12:A46)+1</f>
        <v>8</v>
      </c>
      <c r="B47" s="102" t="s">
        <v>63</v>
      </c>
      <c r="C47" s="66"/>
      <c r="D47" s="28"/>
      <c r="E47" s="46"/>
      <c r="F47" s="46"/>
    </row>
    <row r="48" spans="1:6" ht="63.75" x14ac:dyDescent="0.2">
      <c r="A48" s="114"/>
      <c r="B48" s="51" t="s">
        <v>64</v>
      </c>
      <c r="C48" s="66"/>
      <c r="D48" s="28"/>
      <c r="E48" s="46"/>
      <c r="F48" s="46"/>
    </row>
    <row r="49" spans="1:6" ht="14.25" x14ac:dyDescent="0.2">
      <c r="A49" s="114"/>
      <c r="B49" s="99"/>
      <c r="C49" s="66">
        <v>4</v>
      </c>
      <c r="D49" s="28" t="s">
        <v>38</v>
      </c>
      <c r="E49" s="57"/>
      <c r="F49" s="46">
        <f>E49*C49</f>
        <v>0</v>
      </c>
    </row>
    <row r="50" spans="1:6" x14ac:dyDescent="0.2">
      <c r="A50" s="116"/>
      <c r="B50" s="100"/>
      <c r="C50" s="67"/>
      <c r="D50" s="68"/>
      <c r="E50" s="69"/>
      <c r="F50" s="69"/>
    </row>
    <row r="51" spans="1:6" x14ac:dyDescent="0.2">
      <c r="A51" s="121"/>
      <c r="B51" s="82"/>
      <c r="C51" s="70"/>
      <c r="D51" s="64"/>
      <c r="E51" s="65"/>
      <c r="F51" s="63"/>
    </row>
    <row r="52" spans="1:6" x14ac:dyDescent="0.2">
      <c r="A52" s="114">
        <f>COUNT($A$12:A51)+1</f>
        <v>9</v>
      </c>
      <c r="B52" s="50" t="s">
        <v>13</v>
      </c>
      <c r="C52" s="66"/>
      <c r="D52" s="28"/>
      <c r="E52" s="46"/>
      <c r="F52" s="47"/>
    </row>
    <row r="53" spans="1:6" ht="38.25" x14ac:dyDescent="0.2">
      <c r="A53" s="119"/>
      <c r="B53" s="51" t="s">
        <v>15</v>
      </c>
      <c r="C53" s="66"/>
      <c r="D53" s="28"/>
      <c r="E53" s="46"/>
      <c r="F53" s="47"/>
    </row>
    <row r="54" spans="1:6" ht="14.25" x14ac:dyDescent="0.2">
      <c r="A54" s="119"/>
      <c r="B54" s="51"/>
      <c r="C54" s="66">
        <v>12</v>
      </c>
      <c r="D54" s="28" t="s">
        <v>44</v>
      </c>
      <c r="E54" s="57"/>
      <c r="F54" s="46">
        <f>C54*E54</f>
        <v>0</v>
      </c>
    </row>
    <row r="55" spans="1:6" x14ac:dyDescent="0.2">
      <c r="A55" s="120"/>
      <c r="B55" s="83"/>
      <c r="C55" s="67"/>
      <c r="D55" s="68"/>
      <c r="E55" s="69"/>
      <c r="F55" s="69"/>
    </row>
    <row r="56" spans="1:6" x14ac:dyDescent="0.2">
      <c r="A56" s="121"/>
      <c r="B56" s="82"/>
      <c r="C56" s="70"/>
      <c r="D56" s="64"/>
      <c r="E56" s="65"/>
      <c r="F56" s="63"/>
    </row>
    <row r="57" spans="1:6" x14ac:dyDescent="0.2">
      <c r="A57" s="114">
        <f>COUNT($A$12:A56)+1</f>
        <v>10</v>
      </c>
      <c r="B57" s="50" t="s">
        <v>14</v>
      </c>
      <c r="C57" s="66"/>
      <c r="D57" s="28"/>
      <c r="E57" s="46"/>
      <c r="F57" s="47"/>
    </row>
    <row r="58" spans="1:6" ht="38.25" x14ac:dyDescent="0.2">
      <c r="A58" s="119"/>
      <c r="B58" s="51" t="s">
        <v>33</v>
      </c>
      <c r="C58" s="66"/>
      <c r="D58" s="28"/>
      <c r="E58" s="46"/>
      <c r="F58" s="47"/>
    </row>
    <row r="59" spans="1:6" ht="14.25" x14ac:dyDescent="0.2">
      <c r="A59" s="119"/>
      <c r="B59" s="51"/>
      <c r="C59" s="66">
        <v>45</v>
      </c>
      <c r="D59" s="28" t="s">
        <v>44</v>
      </c>
      <c r="E59" s="57"/>
      <c r="F59" s="46">
        <f>C59*E59</f>
        <v>0</v>
      </c>
    </row>
    <row r="60" spans="1:6" x14ac:dyDescent="0.2">
      <c r="A60" s="120"/>
      <c r="B60" s="83"/>
      <c r="C60" s="67"/>
      <c r="D60" s="68"/>
      <c r="E60" s="69"/>
      <c r="F60" s="69"/>
    </row>
    <row r="61" spans="1:6" x14ac:dyDescent="0.2">
      <c r="A61" s="121"/>
      <c r="B61" s="82"/>
      <c r="C61" s="70"/>
      <c r="D61" s="64"/>
      <c r="E61" s="65"/>
      <c r="F61" s="63"/>
    </row>
    <row r="62" spans="1:6" x14ac:dyDescent="0.2">
      <c r="A62" s="114">
        <f>COUNT($A$12:A61)+1</f>
        <v>11</v>
      </c>
      <c r="B62" s="50" t="s">
        <v>274</v>
      </c>
      <c r="C62" s="66"/>
      <c r="D62" s="28"/>
      <c r="E62" s="46"/>
      <c r="F62" s="47"/>
    </row>
    <row r="63" spans="1:6" ht="63.75" x14ac:dyDescent="0.2">
      <c r="A63" s="119"/>
      <c r="B63" s="51" t="s">
        <v>275</v>
      </c>
      <c r="C63" s="66"/>
      <c r="D63" s="28"/>
      <c r="E63" s="46"/>
      <c r="F63" s="47"/>
    </row>
    <row r="64" spans="1:6" ht="14.25" x14ac:dyDescent="0.2">
      <c r="A64" s="119"/>
      <c r="B64" s="51" t="s">
        <v>276</v>
      </c>
      <c r="C64" s="66">
        <v>17</v>
      </c>
      <c r="D64" s="28" t="s">
        <v>44</v>
      </c>
      <c r="E64" s="57"/>
      <c r="F64" s="46">
        <f>C64*E64</f>
        <v>0</v>
      </c>
    </row>
    <row r="65" spans="1:6" x14ac:dyDescent="0.2">
      <c r="A65" s="120"/>
      <c r="B65" s="83"/>
      <c r="C65" s="67"/>
      <c r="D65" s="68"/>
      <c r="E65" s="69"/>
      <c r="F65" s="69"/>
    </row>
    <row r="66" spans="1:6" x14ac:dyDescent="0.2">
      <c r="A66" s="121"/>
      <c r="B66" s="82"/>
      <c r="C66" s="70"/>
      <c r="D66" s="64"/>
      <c r="E66" s="65"/>
      <c r="F66" s="63"/>
    </row>
    <row r="67" spans="1:6" x14ac:dyDescent="0.2">
      <c r="A67" s="114">
        <f>COUNT($A$12:A66)+1</f>
        <v>12</v>
      </c>
      <c r="B67" s="50" t="s">
        <v>277</v>
      </c>
      <c r="C67" s="66"/>
      <c r="D67" s="28"/>
      <c r="E67" s="46"/>
      <c r="F67" s="46"/>
    </row>
    <row r="68" spans="1:6" ht="38.25" x14ac:dyDescent="0.2">
      <c r="A68" s="119"/>
      <c r="B68" s="51" t="s">
        <v>278</v>
      </c>
      <c r="C68" s="66"/>
      <c r="D68" s="28"/>
      <c r="E68" s="46"/>
      <c r="F68" s="46"/>
    </row>
    <row r="69" spans="1:6" x14ac:dyDescent="0.2">
      <c r="A69" s="119"/>
      <c r="B69" s="51"/>
      <c r="C69" s="66">
        <v>3</v>
      </c>
      <c r="D69" s="28" t="s">
        <v>279</v>
      </c>
      <c r="E69" s="57"/>
      <c r="F69" s="46">
        <f>C69*E69</f>
        <v>0</v>
      </c>
    </row>
    <row r="70" spans="1:6" x14ac:dyDescent="0.2">
      <c r="A70" s="120"/>
      <c r="B70" s="83"/>
      <c r="C70" s="67"/>
      <c r="D70" s="68"/>
      <c r="E70" s="69"/>
      <c r="F70" s="69"/>
    </row>
    <row r="71" spans="1:6" x14ac:dyDescent="0.2">
      <c r="A71" s="121"/>
      <c r="B71" s="82"/>
      <c r="C71" s="70"/>
      <c r="D71" s="64"/>
      <c r="E71" s="65"/>
      <c r="F71" s="65"/>
    </row>
    <row r="72" spans="1:6" x14ac:dyDescent="0.2">
      <c r="A72" s="114">
        <f>COUNT($A$12:A71)+1</f>
        <v>13</v>
      </c>
      <c r="B72" s="50" t="s">
        <v>280</v>
      </c>
      <c r="C72" s="66"/>
      <c r="D72" s="28"/>
      <c r="E72" s="46"/>
      <c r="F72" s="46"/>
    </row>
    <row r="73" spans="1:6" ht="25.5" x14ac:dyDescent="0.2">
      <c r="A73" s="119"/>
      <c r="B73" s="51" t="s">
        <v>281</v>
      </c>
      <c r="C73" s="66"/>
      <c r="D73" s="28"/>
      <c r="E73" s="46"/>
      <c r="F73" s="46"/>
    </row>
    <row r="74" spans="1:6" ht="14.25" x14ac:dyDescent="0.2">
      <c r="A74" s="119"/>
      <c r="B74" s="51"/>
      <c r="C74" s="66">
        <v>36</v>
      </c>
      <c r="D74" s="28" t="s">
        <v>38</v>
      </c>
      <c r="E74" s="57"/>
      <c r="F74" s="46">
        <f>C74*E74</f>
        <v>0</v>
      </c>
    </row>
    <row r="75" spans="1:6" x14ac:dyDescent="0.2">
      <c r="A75" s="120"/>
      <c r="B75" s="83"/>
      <c r="C75" s="67"/>
      <c r="D75" s="68"/>
      <c r="E75" s="69"/>
      <c r="F75" s="69"/>
    </row>
    <row r="76" spans="1:6" x14ac:dyDescent="0.2">
      <c r="A76" s="121"/>
      <c r="B76" s="82"/>
      <c r="C76" s="70"/>
      <c r="D76" s="64"/>
      <c r="E76" s="65"/>
      <c r="F76" s="63"/>
    </row>
    <row r="77" spans="1:6" x14ac:dyDescent="0.2">
      <c r="A77" s="114">
        <f>COUNT($A$12:A76)+1</f>
        <v>14</v>
      </c>
      <c r="B77" s="50" t="s">
        <v>282</v>
      </c>
      <c r="C77" s="66"/>
      <c r="D77" s="28"/>
      <c r="E77" s="46"/>
      <c r="F77" s="47"/>
    </row>
    <row r="78" spans="1:6" ht="25.5" x14ac:dyDescent="0.2">
      <c r="A78" s="119"/>
      <c r="B78" s="51" t="s">
        <v>283</v>
      </c>
      <c r="C78" s="66"/>
      <c r="D78" s="28"/>
      <c r="E78" s="46"/>
      <c r="F78" s="47"/>
    </row>
    <row r="79" spans="1:6" ht="14.25" x14ac:dyDescent="0.2">
      <c r="A79" s="119"/>
      <c r="B79" s="51"/>
      <c r="C79" s="66">
        <v>36</v>
      </c>
      <c r="D79" s="28" t="s">
        <v>38</v>
      </c>
      <c r="E79" s="57"/>
      <c r="F79" s="46">
        <f>C79*E79</f>
        <v>0</v>
      </c>
    </row>
    <row r="80" spans="1:6" x14ac:dyDescent="0.2">
      <c r="A80" s="120"/>
      <c r="B80" s="83"/>
      <c r="C80" s="67"/>
      <c r="D80" s="68"/>
      <c r="E80" s="69"/>
      <c r="F80" s="69"/>
    </row>
    <row r="81" spans="1:6" x14ac:dyDescent="0.2">
      <c r="A81" s="121"/>
      <c r="B81" s="82"/>
      <c r="C81" s="70"/>
      <c r="D81" s="64"/>
      <c r="E81" s="65"/>
      <c r="F81" s="63"/>
    </row>
    <row r="82" spans="1:6" x14ac:dyDescent="0.2">
      <c r="A82" s="114">
        <f>COUNT($A$12:A81)+1</f>
        <v>15</v>
      </c>
      <c r="B82" s="50" t="s">
        <v>216</v>
      </c>
      <c r="C82" s="66"/>
      <c r="D82" s="28"/>
      <c r="E82" s="46"/>
      <c r="F82" s="47"/>
    </row>
    <row r="83" spans="1:6" ht="63.75" x14ac:dyDescent="0.2">
      <c r="A83" s="119"/>
      <c r="B83" s="51" t="s">
        <v>80</v>
      </c>
      <c r="C83" s="66"/>
      <c r="D83" s="28"/>
      <c r="E83" s="46"/>
      <c r="F83" s="47"/>
    </row>
    <row r="84" spans="1:6" x14ac:dyDescent="0.2">
      <c r="A84" s="119"/>
      <c r="B84" s="50" t="s">
        <v>217</v>
      </c>
      <c r="C84" s="66"/>
      <c r="D84" s="28"/>
      <c r="E84" s="46"/>
      <c r="F84" s="47"/>
    </row>
    <row r="85" spans="1:6" ht="25.5" x14ac:dyDescent="0.2">
      <c r="A85" s="119"/>
      <c r="B85" s="51" t="s">
        <v>218</v>
      </c>
      <c r="C85" s="66">
        <v>62</v>
      </c>
      <c r="D85" s="48" t="s">
        <v>44</v>
      </c>
      <c r="E85" s="58"/>
      <c r="F85" s="49">
        <f>C85*E85</f>
        <v>0</v>
      </c>
    </row>
    <row r="86" spans="1:6" ht="25.5" x14ac:dyDescent="0.2">
      <c r="A86" s="119"/>
      <c r="B86" s="51" t="s">
        <v>81</v>
      </c>
      <c r="C86" s="66">
        <v>45</v>
      </c>
      <c r="D86" s="48" t="s">
        <v>44</v>
      </c>
      <c r="E86" s="58"/>
      <c r="F86" s="49">
        <f>C86*E86</f>
        <v>0</v>
      </c>
    </row>
    <row r="87" spans="1:6" x14ac:dyDescent="0.2">
      <c r="A87" s="120"/>
      <c r="B87" s="83"/>
      <c r="C87" s="67"/>
      <c r="D87" s="93"/>
      <c r="E87" s="95"/>
      <c r="F87" s="95"/>
    </row>
    <row r="88" spans="1:6" x14ac:dyDescent="0.2">
      <c r="A88" s="121"/>
      <c r="B88" s="82"/>
      <c r="C88" s="70"/>
      <c r="D88" s="64"/>
      <c r="E88" s="65"/>
      <c r="F88" s="63"/>
    </row>
    <row r="89" spans="1:6" x14ac:dyDescent="0.2">
      <c r="A89" s="114">
        <f>COUNT($A$12:A88)+1</f>
        <v>16</v>
      </c>
      <c r="B89" s="50" t="s">
        <v>311</v>
      </c>
      <c r="C89" s="66"/>
      <c r="D89" s="28"/>
      <c r="E89" s="46"/>
      <c r="F89" s="47"/>
    </row>
    <row r="90" spans="1:6" ht="63.75" x14ac:dyDescent="0.2">
      <c r="A90" s="119"/>
      <c r="B90" s="51" t="s">
        <v>80</v>
      </c>
      <c r="C90" s="66"/>
      <c r="D90" s="28"/>
      <c r="E90" s="46"/>
      <c r="F90" s="47"/>
    </row>
    <row r="91" spans="1:6" x14ac:dyDescent="0.2">
      <c r="A91" s="119"/>
      <c r="B91" s="50" t="s">
        <v>66</v>
      </c>
      <c r="C91" s="66"/>
      <c r="D91" s="28"/>
      <c r="E91" s="46"/>
      <c r="F91" s="47"/>
    </row>
    <row r="92" spans="1:6" ht="25.5" x14ac:dyDescent="0.2">
      <c r="A92" s="119"/>
      <c r="B92" s="51" t="s">
        <v>312</v>
      </c>
      <c r="C92" s="66">
        <v>12</v>
      </c>
      <c r="D92" s="48" t="s">
        <v>44</v>
      </c>
      <c r="E92" s="58"/>
      <c r="F92" s="49">
        <f>C92*E92</f>
        <v>0</v>
      </c>
    </row>
    <row r="93" spans="1:6" ht="25.5" x14ac:dyDescent="0.2">
      <c r="A93" s="119"/>
      <c r="B93" s="51" t="s">
        <v>81</v>
      </c>
      <c r="C93" s="66">
        <v>12</v>
      </c>
      <c r="D93" s="48" t="s">
        <v>44</v>
      </c>
      <c r="E93" s="58"/>
      <c r="F93" s="49">
        <f>C93*E93</f>
        <v>0</v>
      </c>
    </row>
    <row r="94" spans="1:6" x14ac:dyDescent="0.2">
      <c r="A94" s="120"/>
      <c r="B94" s="83"/>
      <c r="C94" s="67"/>
      <c r="D94" s="93"/>
      <c r="E94" s="95"/>
      <c r="F94" s="95"/>
    </row>
    <row r="95" spans="1:6" ht="14.25" x14ac:dyDescent="0.2">
      <c r="A95" s="121"/>
      <c r="B95" s="105"/>
      <c r="C95" s="70"/>
      <c r="D95" s="64"/>
      <c r="E95" s="65"/>
      <c r="F95" s="63"/>
    </row>
    <row r="96" spans="1:6" x14ac:dyDescent="0.2">
      <c r="A96" s="114">
        <f>COUNT($A$12:A95)+1</f>
        <v>17</v>
      </c>
      <c r="B96" s="50" t="s">
        <v>67</v>
      </c>
      <c r="C96" s="66"/>
      <c r="D96" s="28"/>
      <c r="E96" s="46"/>
      <c r="F96" s="47"/>
    </row>
    <row r="97" spans="1:6" ht="63.75" x14ac:dyDescent="0.2">
      <c r="A97" s="119"/>
      <c r="B97" s="51" t="s">
        <v>168</v>
      </c>
      <c r="C97" s="66"/>
      <c r="D97" s="28"/>
      <c r="E97" s="46"/>
      <c r="F97" s="47"/>
    </row>
    <row r="98" spans="1:6" ht="14.25" x14ac:dyDescent="0.2">
      <c r="A98" s="119"/>
      <c r="B98" s="84"/>
      <c r="C98" s="66">
        <v>74</v>
      </c>
      <c r="D98" s="48" t="s">
        <v>44</v>
      </c>
      <c r="E98" s="57"/>
      <c r="F98" s="49">
        <f>+E98*C98</f>
        <v>0</v>
      </c>
    </row>
    <row r="99" spans="1:6" ht="14.25" x14ac:dyDescent="0.2">
      <c r="A99" s="120"/>
      <c r="B99" s="106"/>
      <c r="C99" s="67"/>
      <c r="D99" s="93"/>
      <c r="E99" s="69"/>
      <c r="F99" s="95"/>
    </row>
    <row r="100" spans="1:6" x14ac:dyDescent="0.2">
      <c r="A100" s="121"/>
      <c r="B100" s="82"/>
      <c r="C100" s="70"/>
      <c r="D100" s="64"/>
      <c r="E100" s="65"/>
      <c r="F100" s="65"/>
    </row>
    <row r="101" spans="1:6" x14ac:dyDescent="0.2">
      <c r="A101" s="114">
        <f>COUNT($A$12:A100)+1</f>
        <v>18</v>
      </c>
      <c r="B101" s="50" t="s">
        <v>289</v>
      </c>
      <c r="C101" s="66"/>
      <c r="D101" s="28"/>
      <c r="E101" s="46"/>
      <c r="F101" s="46"/>
    </row>
    <row r="102" spans="1:6" ht="51" x14ac:dyDescent="0.2">
      <c r="A102" s="119"/>
      <c r="B102" s="51" t="s">
        <v>290</v>
      </c>
      <c r="C102" s="66"/>
      <c r="D102" s="28"/>
      <c r="E102" s="46"/>
      <c r="F102" s="46"/>
    </row>
    <row r="103" spans="1:6" ht="14.25" x14ac:dyDescent="0.2">
      <c r="A103" s="119"/>
      <c r="B103" s="51"/>
      <c r="C103" s="66">
        <v>8</v>
      </c>
      <c r="D103" s="28" t="s">
        <v>38</v>
      </c>
      <c r="E103" s="57"/>
      <c r="F103" s="46">
        <f>C103*E103</f>
        <v>0</v>
      </c>
    </row>
    <row r="104" spans="1:6" x14ac:dyDescent="0.2">
      <c r="A104" s="120"/>
      <c r="B104" s="83"/>
      <c r="C104" s="67"/>
      <c r="D104" s="68"/>
      <c r="E104" s="69"/>
      <c r="F104" s="69"/>
    </row>
    <row r="105" spans="1:6" x14ac:dyDescent="0.2">
      <c r="A105" s="121"/>
      <c r="B105" s="89"/>
      <c r="C105" s="70"/>
      <c r="D105" s="64"/>
      <c r="E105" s="65"/>
      <c r="F105" s="65"/>
    </row>
    <row r="106" spans="1:6" x14ac:dyDescent="0.2">
      <c r="A106" s="114">
        <f>COUNT($A$12:A105)+1</f>
        <v>19</v>
      </c>
      <c r="B106" s="263" t="s">
        <v>313</v>
      </c>
      <c r="C106" s="66"/>
      <c r="D106" s="28"/>
      <c r="E106" s="46"/>
      <c r="F106" s="46"/>
    </row>
    <row r="107" spans="1:6" ht="38.25" x14ac:dyDescent="0.2">
      <c r="A107" s="119"/>
      <c r="B107" s="51" t="s">
        <v>314</v>
      </c>
      <c r="C107" s="66"/>
      <c r="D107" s="28"/>
      <c r="E107" s="46"/>
      <c r="F107" s="46"/>
    </row>
    <row r="108" spans="1:6" x14ac:dyDescent="0.2">
      <c r="A108" s="119"/>
      <c r="B108" s="85"/>
      <c r="C108" s="66">
        <v>3</v>
      </c>
      <c r="D108" s="28" t="s">
        <v>1</v>
      </c>
      <c r="E108" s="57"/>
      <c r="F108" s="46">
        <f>C108*E108</f>
        <v>0</v>
      </c>
    </row>
    <row r="109" spans="1:6" x14ac:dyDescent="0.2">
      <c r="A109" s="120"/>
      <c r="B109" s="226"/>
      <c r="C109" s="67"/>
      <c r="D109" s="68"/>
      <c r="E109" s="69"/>
      <c r="F109" s="69"/>
    </row>
    <row r="110" spans="1:6" x14ac:dyDescent="0.2">
      <c r="A110" s="121"/>
      <c r="B110" s="89"/>
      <c r="C110" s="70"/>
      <c r="D110" s="64"/>
      <c r="E110" s="65"/>
      <c r="F110" s="65"/>
    </row>
    <row r="111" spans="1:6" x14ac:dyDescent="0.2">
      <c r="A111" s="114">
        <f>COUNT($A$12:A110)+1</f>
        <v>20</v>
      </c>
      <c r="B111" s="50" t="s">
        <v>18</v>
      </c>
      <c r="C111" s="66"/>
      <c r="D111" s="28"/>
      <c r="E111" s="46"/>
      <c r="F111" s="46"/>
    </row>
    <row r="112" spans="1:6" x14ac:dyDescent="0.2">
      <c r="A112" s="119"/>
      <c r="B112" s="51" t="s">
        <v>17</v>
      </c>
      <c r="C112" s="66"/>
      <c r="D112" s="28"/>
      <c r="E112" s="46"/>
      <c r="F112" s="47"/>
    </row>
    <row r="113" spans="1:6" ht="14.25" x14ac:dyDescent="0.2">
      <c r="A113" s="119"/>
      <c r="B113" s="51"/>
      <c r="C113" s="66">
        <v>17</v>
      </c>
      <c r="D113" s="28" t="s">
        <v>44</v>
      </c>
      <c r="E113" s="57"/>
      <c r="F113" s="46">
        <f>C113*E113</f>
        <v>0</v>
      </c>
    </row>
    <row r="114" spans="1:6" x14ac:dyDescent="0.2">
      <c r="A114" s="120"/>
      <c r="B114" s="83"/>
      <c r="C114" s="67"/>
      <c r="D114" s="68"/>
      <c r="E114" s="69"/>
      <c r="F114" s="69"/>
    </row>
    <row r="115" spans="1:6" x14ac:dyDescent="0.2">
      <c r="A115" s="121"/>
      <c r="B115" s="82"/>
      <c r="C115" s="70"/>
      <c r="D115" s="64"/>
      <c r="E115" s="65"/>
      <c r="F115" s="65"/>
    </row>
    <row r="116" spans="1:6" x14ac:dyDescent="0.2">
      <c r="A116" s="114">
        <f>COUNT($A$12:A115)+1</f>
        <v>21</v>
      </c>
      <c r="B116" s="50" t="s">
        <v>70</v>
      </c>
      <c r="C116" s="66"/>
      <c r="D116" s="28"/>
      <c r="E116" s="46"/>
      <c r="F116" s="47"/>
    </row>
    <row r="117" spans="1:6" ht="38.25" x14ac:dyDescent="0.2">
      <c r="A117" s="119"/>
      <c r="B117" s="51" t="s">
        <v>85</v>
      </c>
      <c r="C117" s="66"/>
      <c r="D117" s="28"/>
      <c r="E117" s="46"/>
      <c r="F117" s="47"/>
    </row>
    <row r="118" spans="1:6" ht="14.25" x14ac:dyDescent="0.2">
      <c r="A118" s="119"/>
      <c r="B118" s="51" t="s">
        <v>34</v>
      </c>
      <c r="C118" s="66">
        <v>43</v>
      </c>
      <c r="D118" s="28" t="s">
        <v>43</v>
      </c>
      <c r="E118" s="57"/>
      <c r="F118" s="46">
        <f>C118*E118</f>
        <v>0</v>
      </c>
    </row>
    <row r="119" spans="1:6" ht="14.25" x14ac:dyDescent="0.2">
      <c r="A119" s="119"/>
      <c r="B119" s="51" t="s">
        <v>35</v>
      </c>
      <c r="C119" s="66">
        <v>18</v>
      </c>
      <c r="D119" s="28" t="s">
        <v>43</v>
      </c>
      <c r="E119" s="57"/>
      <c r="F119" s="46">
        <f>C119*E119</f>
        <v>0</v>
      </c>
    </row>
    <row r="120" spans="1:6" x14ac:dyDescent="0.2">
      <c r="A120" s="120"/>
      <c r="B120" s="83"/>
      <c r="C120" s="67"/>
      <c r="D120" s="68"/>
      <c r="E120" s="69"/>
      <c r="F120" s="69"/>
    </row>
    <row r="121" spans="1:6" x14ac:dyDescent="0.2">
      <c r="A121" s="121"/>
      <c r="B121" s="82"/>
      <c r="C121" s="70"/>
      <c r="D121" s="64"/>
      <c r="E121" s="65"/>
      <c r="F121" s="65"/>
    </row>
    <row r="122" spans="1:6" x14ac:dyDescent="0.2">
      <c r="A122" s="114">
        <f>COUNT($A$12:A121)+1</f>
        <v>22</v>
      </c>
      <c r="B122" s="50" t="s">
        <v>219</v>
      </c>
      <c r="C122" s="66"/>
      <c r="D122" s="28"/>
      <c r="E122" s="46"/>
      <c r="F122" s="47"/>
    </row>
    <row r="123" spans="1:6" ht="38.25" x14ac:dyDescent="0.2">
      <c r="A123" s="119"/>
      <c r="B123" s="51" t="s">
        <v>220</v>
      </c>
      <c r="C123" s="66"/>
      <c r="D123" s="28"/>
      <c r="E123" s="46"/>
      <c r="F123" s="47"/>
    </row>
    <row r="124" spans="1:6" ht="14.25" x14ac:dyDescent="0.2">
      <c r="A124" s="119"/>
      <c r="B124" s="51"/>
      <c r="C124" s="66">
        <v>4</v>
      </c>
      <c r="D124" s="28" t="s">
        <v>43</v>
      </c>
      <c r="E124" s="57"/>
      <c r="F124" s="46">
        <f>C124*E124</f>
        <v>0</v>
      </c>
    </row>
    <row r="125" spans="1:6" x14ac:dyDescent="0.2">
      <c r="A125" s="120"/>
      <c r="B125" s="83"/>
      <c r="C125" s="67"/>
      <c r="D125" s="68"/>
      <c r="E125" s="69"/>
      <c r="F125" s="69"/>
    </row>
    <row r="126" spans="1:6" x14ac:dyDescent="0.2">
      <c r="A126" s="121"/>
      <c r="B126" s="82"/>
      <c r="C126" s="70"/>
      <c r="D126" s="64"/>
      <c r="E126" s="65"/>
      <c r="F126" s="65"/>
    </row>
    <row r="127" spans="1:6" x14ac:dyDescent="0.2">
      <c r="A127" s="114">
        <f>COUNT($A$12:A126)+1</f>
        <v>23</v>
      </c>
      <c r="B127" s="50" t="s">
        <v>221</v>
      </c>
      <c r="C127" s="66"/>
      <c r="D127" s="28"/>
      <c r="E127" s="46"/>
      <c r="F127" s="46"/>
    </row>
    <row r="128" spans="1:6" ht="38.25" x14ac:dyDescent="0.2">
      <c r="A128" s="119"/>
      <c r="B128" s="51" t="s">
        <v>173</v>
      </c>
      <c r="C128" s="66"/>
      <c r="D128" s="28"/>
      <c r="E128" s="46"/>
      <c r="F128" s="46"/>
    </row>
    <row r="129" spans="1:6" ht="14.25" x14ac:dyDescent="0.2">
      <c r="A129" s="119"/>
      <c r="B129" s="51"/>
      <c r="C129" s="66">
        <v>14</v>
      </c>
      <c r="D129" s="28" t="s">
        <v>43</v>
      </c>
      <c r="E129" s="57"/>
      <c r="F129" s="46">
        <f>C129*E129</f>
        <v>0</v>
      </c>
    </row>
    <row r="130" spans="1:6" x14ac:dyDescent="0.2">
      <c r="A130" s="120"/>
      <c r="B130" s="83"/>
      <c r="C130" s="67"/>
      <c r="D130" s="68"/>
      <c r="E130" s="69"/>
      <c r="F130" s="69"/>
    </row>
    <row r="131" spans="1:6" x14ac:dyDescent="0.2">
      <c r="A131" s="121"/>
      <c r="B131" s="82"/>
      <c r="C131" s="70"/>
      <c r="D131" s="64"/>
      <c r="E131" s="65"/>
      <c r="F131" s="65"/>
    </row>
    <row r="132" spans="1:6" x14ac:dyDescent="0.2">
      <c r="A132" s="114">
        <f>COUNT($A$12:A131)+1</f>
        <v>24</v>
      </c>
      <c r="B132" s="50" t="s">
        <v>23</v>
      </c>
      <c r="C132" s="66"/>
      <c r="D132" s="28"/>
      <c r="E132" s="46"/>
      <c r="F132" s="46"/>
    </row>
    <row r="133" spans="1:6" ht="51" x14ac:dyDescent="0.2">
      <c r="A133" s="119"/>
      <c r="B133" s="51" t="s">
        <v>222</v>
      </c>
      <c r="C133" s="66"/>
      <c r="D133" s="28"/>
      <c r="E133" s="46"/>
      <c r="F133" s="46"/>
    </row>
    <row r="134" spans="1:6" ht="14.25" x14ac:dyDescent="0.2">
      <c r="A134" s="119"/>
      <c r="B134" s="51"/>
      <c r="C134" s="66">
        <v>7</v>
      </c>
      <c r="D134" s="28" t="s">
        <v>43</v>
      </c>
      <c r="E134" s="57"/>
      <c r="F134" s="46">
        <f>C134*E134</f>
        <v>0</v>
      </c>
    </row>
    <row r="135" spans="1:6" x14ac:dyDescent="0.2">
      <c r="A135" s="120"/>
      <c r="B135" s="83"/>
      <c r="C135" s="67"/>
      <c r="D135" s="68"/>
      <c r="E135" s="69"/>
      <c r="F135" s="69"/>
    </row>
    <row r="136" spans="1:6" x14ac:dyDescent="0.2">
      <c r="A136" s="121"/>
      <c r="B136" s="82"/>
      <c r="C136" s="70"/>
      <c r="D136" s="64"/>
      <c r="E136" s="65"/>
      <c r="F136" s="65"/>
    </row>
    <row r="137" spans="1:6" x14ac:dyDescent="0.2">
      <c r="A137" s="114">
        <f>COUNT($A$12:A136)+1</f>
        <v>25</v>
      </c>
      <c r="B137" s="50" t="s">
        <v>73</v>
      </c>
      <c r="C137" s="66"/>
      <c r="D137" s="28"/>
      <c r="E137" s="46"/>
      <c r="F137" s="46"/>
    </row>
    <row r="138" spans="1:6" ht="63.75" x14ac:dyDescent="0.2">
      <c r="A138" s="119"/>
      <c r="B138" s="51" t="s">
        <v>110</v>
      </c>
      <c r="C138" s="66"/>
      <c r="D138" s="28"/>
      <c r="E138" s="46"/>
      <c r="F138" s="46"/>
    </row>
    <row r="139" spans="1:6" ht="14.25" x14ac:dyDescent="0.2">
      <c r="A139" s="119"/>
      <c r="B139" s="51"/>
      <c r="C139" s="66">
        <v>19</v>
      </c>
      <c r="D139" s="28" t="s">
        <v>43</v>
      </c>
      <c r="E139" s="57"/>
      <c r="F139" s="46">
        <f>C139*E139</f>
        <v>0</v>
      </c>
    </row>
    <row r="140" spans="1:6" x14ac:dyDescent="0.2">
      <c r="A140" s="120"/>
      <c r="B140" s="83"/>
      <c r="C140" s="67"/>
      <c r="D140" s="68"/>
      <c r="E140" s="69"/>
      <c r="F140" s="69"/>
    </row>
    <row r="141" spans="1:6" x14ac:dyDescent="0.2">
      <c r="A141" s="121"/>
      <c r="B141" s="82"/>
      <c r="C141" s="70"/>
      <c r="D141" s="64"/>
      <c r="E141" s="65"/>
      <c r="F141" s="65"/>
    </row>
    <row r="142" spans="1:6" x14ac:dyDescent="0.2">
      <c r="A142" s="114">
        <f>COUNT($A$12:A141)+1</f>
        <v>26</v>
      </c>
      <c r="B142" s="50" t="s">
        <v>74</v>
      </c>
      <c r="C142" s="66"/>
      <c r="D142" s="28"/>
      <c r="E142" s="46"/>
      <c r="F142" s="47"/>
    </row>
    <row r="143" spans="1:6" ht="51" x14ac:dyDescent="0.2">
      <c r="A143" s="119"/>
      <c r="B143" s="51" t="s">
        <v>111</v>
      </c>
      <c r="C143" s="66"/>
      <c r="D143" s="28"/>
      <c r="E143" s="46"/>
      <c r="F143" s="47"/>
    </row>
    <row r="144" spans="1:6" ht="14.25" x14ac:dyDescent="0.2">
      <c r="A144" s="119"/>
      <c r="B144" s="51"/>
      <c r="C144" s="66">
        <v>21</v>
      </c>
      <c r="D144" s="28" t="s">
        <v>43</v>
      </c>
      <c r="E144" s="57"/>
      <c r="F144" s="46">
        <f>C144*E144</f>
        <v>0</v>
      </c>
    </row>
    <row r="145" spans="1:6" x14ac:dyDescent="0.2">
      <c r="A145" s="120"/>
      <c r="B145" s="83"/>
      <c r="C145" s="67"/>
      <c r="D145" s="68"/>
      <c r="E145" s="69"/>
      <c r="F145" s="69"/>
    </row>
    <row r="146" spans="1:6" x14ac:dyDescent="0.2">
      <c r="A146" s="121"/>
      <c r="B146" s="82"/>
      <c r="C146" s="70"/>
      <c r="D146" s="64"/>
      <c r="E146" s="65"/>
      <c r="F146" s="65"/>
    </row>
    <row r="147" spans="1:6" x14ac:dyDescent="0.2">
      <c r="A147" s="114">
        <f>COUNT($A$12:A146)+1</f>
        <v>27</v>
      </c>
      <c r="B147" s="50" t="s">
        <v>176</v>
      </c>
      <c r="C147" s="66"/>
      <c r="D147" s="28"/>
      <c r="E147" s="46"/>
      <c r="F147" s="47"/>
    </row>
    <row r="148" spans="1:6" ht="38.25" x14ac:dyDescent="0.2">
      <c r="A148" s="119"/>
      <c r="B148" s="51" t="s">
        <v>177</v>
      </c>
      <c r="C148" s="66"/>
      <c r="D148" s="28"/>
      <c r="E148" s="46"/>
      <c r="F148" s="47"/>
    </row>
    <row r="149" spans="1:6" ht="14.25" x14ac:dyDescent="0.2">
      <c r="A149" s="119"/>
      <c r="B149" s="51"/>
      <c r="C149" s="66">
        <v>9</v>
      </c>
      <c r="D149" s="28" t="s">
        <v>43</v>
      </c>
      <c r="E149" s="57"/>
      <c r="F149" s="46">
        <f>C149*E149</f>
        <v>0</v>
      </c>
    </row>
    <row r="150" spans="1:6" x14ac:dyDescent="0.2">
      <c r="A150" s="120"/>
      <c r="B150" s="83"/>
      <c r="C150" s="67"/>
      <c r="D150" s="68"/>
      <c r="E150" s="69"/>
      <c r="F150" s="69"/>
    </row>
    <row r="151" spans="1:6" x14ac:dyDescent="0.2">
      <c r="A151" s="121"/>
      <c r="B151" s="89"/>
      <c r="C151" s="70"/>
      <c r="D151" s="107"/>
      <c r="E151" s="90"/>
      <c r="F151" s="90"/>
    </row>
    <row r="152" spans="1:6" x14ac:dyDescent="0.2">
      <c r="A152" s="114">
        <f>COUNT($A$12:A151)+1</f>
        <v>28</v>
      </c>
      <c r="B152" s="50" t="s">
        <v>20</v>
      </c>
      <c r="C152" s="66"/>
      <c r="D152" s="28"/>
      <c r="E152" s="46"/>
      <c r="F152" s="46"/>
    </row>
    <row r="153" spans="1:6" ht="25.5" x14ac:dyDescent="0.2">
      <c r="A153" s="119"/>
      <c r="B153" s="51" t="s">
        <v>19</v>
      </c>
      <c r="C153" s="66"/>
      <c r="D153" s="28"/>
      <c r="E153" s="46"/>
      <c r="F153" s="47"/>
    </row>
    <row r="154" spans="1:6" ht="14.25" x14ac:dyDescent="0.2">
      <c r="A154" s="119"/>
      <c r="B154" s="51"/>
      <c r="C154" s="66">
        <v>68</v>
      </c>
      <c r="D154" s="28" t="s">
        <v>43</v>
      </c>
      <c r="E154" s="57"/>
      <c r="F154" s="46">
        <f>C154*E154</f>
        <v>0</v>
      </c>
    </row>
    <row r="155" spans="1:6" x14ac:dyDescent="0.2">
      <c r="A155" s="120"/>
      <c r="B155" s="83"/>
      <c r="C155" s="67"/>
      <c r="D155" s="68"/>
      <c r="E155" s="69"/>
      <c r="F155" s="69"/>
    </row>
    <row r="156" spans="1:6" x14ac:dyDescent="0.2">
      <c r="A156" s="121"/>
      <c r="B156" s="82"/>
      <c r="C156" s="70"/>
      <c r="D156" s="64"/>
      <c r="E156" s="65"/>
      <c r="F156" s="65"/>
    </row>
    <row r="157" spans="1:6" x14ac:dyDescent="0.2">
      <c r="A157" s="114">
        <f>COUNT($A$12:A156)+1</f>
        <v>29</v>
      </c>
      <c r="B157" s="50" t="s">
        <v>22</v>
      </c>
      <c r="C157" s="66"/>
      <c r="D157" s="28"/>
      <c r="E157" s="46"/>
      <c r="F157" s="46"/>
    </row>
    <row r="158" spans="1:6" x14ac:dyDescent="0.2">
      <c r="A158" s="119"/>
      <c r="B158" s="51" t="s">
        <v>200</v>
      </c>
      <c r="C158" s="66"/>
      <c r="D158" s="28"/>
      <c r="E158" s="46"/>
      <c r="F158" s="47"/>
    </row>
    <row r="159" spans="1:6" ht="14.25" x14ac:dyDescent="0.2">
      <c r="A159" s="119"/>
      <c r="B159" s="51"/>
      <c r="C159" s="66">
        <v>34</v>
      </c>
      <c r="D159" s="28" t="s">
        <v>38</v>
      </c>
      <c r="E159" s="57"/>
      <c r="F159" s="46">
        <f>C159*E159</f>
        <v>0</v>
      </c>
    </row>
    <row r="160" spans="1:6" x14ac:dyDescent="0.2">
      <c r="A160" s="120"/>
      <c r="B160" s="83"/>
      <c r="C160" s="67"/>
      <c r="D160" s="68"/>
      <c r="E160" s="69"/>
      <c r="F160" s="69"/>
    </row>
    <row r="161" spans="1:6" x14ac:dyDescent="0.2">
      <c r="A161" s="121"/>
      <c r="B161" s="82"/>
      <c r="C161" s="70"/>
      <c r="D161" s="64"/>
      <c r="E161" s="65"/>
      <c r="F161" s="65"/>
    </row>
    <row r="162" spans="1:6" x14ac:dyDescent="0.2">
      <c r="A162" s="114">
        <f>COUNT($A$12:A161)+1</f>
        <v>30</v>
      </c>
      <c r="B162" s="50" t="s">
        <v>178</v>
      </c>
      <c r="C162" s="66"/>
      <c r="D162" s="28"/>
      <c r="E162" s="46"/>
      <c r="F162" s="46"/>
    </row>
    <row r="163" spans="1:6" ht="76.5" x14ac:dyDescent="0.2">
      <c r="A163" s="119"/>
      <c r="B163" s="51" t="s">
        <v>179</v>
      </c>
      <c r="C163" s="66"/>
      <c r="D163" s="28"/>
      <c r="E163" s="46"/>
      <c r="F163" s="46"/>
    </row>
    <row r="164" spans="1:6" ht="14.25" x14ac:dyDescent="0.2">
      <c r="A164" s="119"/>
      <c r="B164" s="50" t="s">
        <v>323</v>
      </c>
      <c r="C164" s="66">
        <v>17</v>
      </c>
      <c r="D164" s="28" t="s">
        <v>38</v>
      </c>
      <c r="E164" s="57"/>
      <c r="F164" s="46">
        <f t="shared" ref="F164" si="0">C164*E164</f>
        <v>0</v>
      </c>
    </row>
    <row r="165" spans="1:6" x14ac:dyDescent="0.2">
      <c r="A165" s="120"/>
      <c r="B165" s="83"/>
      <c r="C165" s="67"/>
      <c r="D165" s="68"/>
      <c r="E165" s="69"/>
      <c r="F165" s="69"/>
    </row>
    <row r="166" spans="1:6" x14ac:dyDescent="0.2">
      <c r="A166" s="121"/>
      <c r="B166" s="82"/>
      <c r="C166" s="70"/>
      <c r="D166" s="64"/>
      <c r="E166" s="65"/>
      <c r="F166" s="65"/>
    </row>
    <row r="167" spans="1:6" x14ac:dyDescent="0.2">
      <c r="A167" s="114">
        <f>COUNT($A$10:A165)+1</f>
        <v>31</v>
      </c>
      <c r="B167" s="50" t="s">
        <v>196</v>
      </c>
      <c r="C167" s="66"/>
      <c r="D167" s="28"/>
      <c r="E167" s="46"/>
      <c r="F167" s="46"/>
    </row>
    <row r="168" spans="1:6" ht="25.5" x14ac:dyDescent="0.2">
      <c r="A168" s="119"/>
      <c r="B168" s="51" t="s">
        <v>223</v>
      </c>
      <c r="C168" s="66"/>
      <c r="D168" s="28"/>
      <c r="E168" s="46"/>
      <c r="F168" s="46"/>
    </row>
    <row r="169" spans="1:6" x14ac:dyDescent="0.2">
      <c r="A169" s="119"/>
      <c r="B169" s="50"/>
      <c r="C169" s="66">
        <v>6</v>
      </c>
      <c r="D169" s="28" t="s">
        <v>1</v>
      </c>
      <c r="E169" s="57"/>
      <c r="F169" s="46">
        <f>C169*E169</f>
        <v>0</v>
      </c>
    </row>
    <row r="170" spans="1:6" x14ac:dyDescent="0.2">
      <c r="A170" s="120"/>
      <c r="B170" s="83"/>
      <c r="C170" s="67"/>
      <c r="D170" s="68"/>
      <c r="E170" s="69"/>
      <c r="F170" s="69"/>
    </row>
    <row r="171" spans="1:6" x14ac:dyDescent="0.2">
      <c r="A171" s="121"/>
      <c r="B171" s="82"/>
      <c r="C171" s="70"/>
      <c r="D171" s="64"/>
      <c r="E171" s="65"/>
      <c r="F171" s="65"/>
    </row>
    <row r="172" spans="1:6" x14ac:dyDescent="0.2">
      <c r="A172" s="114">
        <f>COUNT($A$10:A171)+1</f>
        <v>32</v>
      </c>
      <c r="B172" s="50" t="s">
        <v>201</v>
      </c>
      <c r="C172" s="66"/>
      <c r="D172" s="28"/>
      <c r="E172" s="46"/>
      <c r="F172" s="46"/>
    </row>
    <row r="173" spans="1:6" ht="63.75" x14ac:dyDescent="0.2">
      <c r="A173" s="119"/>
      <c r="B173" s="51" t="s">
        <v>202</v>
      </c>
      <c r="C173" s="66"/>
      <c r="D173" s="28"/>
      <c r="E173" s="46"/>
      <c r="F173" s="46"/>
    </row>
    <row r="174" spans="1:6" ht="14.25" x14ac:dyDescent="0.2">
      <c r="A174" s="119"/>
      <c r="B174" s="50"/>
      <c r="C174" s="66">
        <v>25</v>
      </c>
      <c r="D174" s="28" t="s">
        <v>38</v>
      </c>
      <c r="E174" s="57"/>
      <c r="F174" s="46">
        <f>C174*E174</f>
        <v>0</v>
      </c>
    </row>
    <row r="175" spans="1:6" x14ac:dyDescent="0.2">
      <c r="A175" s="120"/>
      <c r="B175" s="83"/>
      <c r="C175" s="67"/>
      <c r="D175" s="68"/>
      <c r="E175" s="69"/>
      <c r="F175" s="69"/>
    </row>
    <row r="176" spans="1:6" x14ac:dyDescent="0.2">
      <c r="A176" s="121"/>
      <c r="B176" s="82"/>
      <c r="C176" s="70"/>
      <c r="D176" s="64"/>
      <c r="E176" s="65"/>
      <c r="F176" s="65"/>
    </row>
    <row r="177" spans="1:6" x14ac:dyDescent="0.2">
      <c r="A177" s="114">
        <f>COUNT($A$10:A176)+1</f>
        <v>33</v>
      </c>
      <c r="B177" s="50" t="s">
        <v>203</v>
      </c>
      <c r="C177" s="66"/>
      <c r="D177" s="28"/>
      <c r="E177" s="46"/>
      <c r="F177" s="46"/>
    </row>
    <row r="178" spans="1:6" ht="25.5" x14ac:dyDescent="0.2">
      <c r="A178" s="119"/>
      <c r="B178" s="51" t="s">
        <v>204</v>
      </c>
      <c r="C178" s="66"/>
      <c r="D178" s="28"/>
      <c r="E178" s="46"/>
      <c r="F178" s="46"/>
    </row>
    <row r="179" spans="1:6" ht="14.25" x14ac:dyDescent="0.2">
      <c r="A179" s="119"/>
      <c r="B179" s="50"/>
      <c r="C179" s="66">
        <v>17</v>
      </c>
      <c r="D179" s="28" t="s">
        <v>38</v>
      </c>
      <c r="E179" s="57"/>
      <c r="F179" s="46">
        <f>C179*E179</f>
        <v>0</v>
      </c>
    </row>
    <row r="180" spans="1:6" x14ac:dyDescent="0.2">
      <c r="A180" s="120"/>
      <c r="B180" s="83"/>
      <c r="C180" s="67"/>
      <c r="D180" s="68"/>
      <c r="E180" s="69"/>
      <c r="F180" s="69"/>
    </row>
    <row r="181" spans="1:6" x14ac:dyDescent="0.2">
      <c r="A181" s="121"/>
      <c r="B181" s="82"/>
      <c r="C181" s="70"/>
      <c r="D181" s="64"/>
      <c r="E181" s="65"/>
      <c r="F181" s="65"/>
    </row>
    <row r="182" spans="1:6" x14ac:dyDescent="0.2">
      <c r="A182" s="114">
        <f>COUNT($A$10:A181)+1</f>
        <v>34</v>
      </c>
      <c r="B182" s="50" t="s">
        <v>205</v>
      </c>
      <c r="C182" s="66"/>
      <c r="D182" s="28"/>
      <c r="E182" s="46"/>
      <c r="F182" s="46"/>
    </row>
    <row r="183" spans="1:6" ht="38.25" x14ac:dyDescent="0.2">
      <c r="A183" s="119"/>
      <c r="B183" s="51" t="s">
        <v>206</v>
      </c>
      <c r="C183" s="66"/>
      <c r="D183" s="28"/>
      <c r="E183" s="46"/>
      <c r="F183" s="46"/>
    </row>
    <row r="184" spans="1:6" ht="14.25" x14ac:dyDescent="0.2">
      <c r="A184" s="119"/>
      <c r="B184" s="50"/>
      <c r="C184" s="66">
        <v>3</v>
      </c>
      <c r="D184" s="28" t="s">
        <v>43</v>
      </c>
      <c r="E184" s="57"/>
      <c r="F184" s="46">
        <f>C184*E184</f>
        <v>0</v>
      </c>
    </row>
    <row r="185" spans="1:6" x14ac:dyDescent="0.2">
      <c r="A185" s="120"/>
      <c r="B185" s="83"/>
      <c r="C185" s="67"/>
      <c r="D185" s="68"/>
      <c r="E185" s="69"/>
      <c r="F185" s="69"/>
    </row>
    <row r="186" spans="1:6" x14ac:dyDescent="0.2">
      <c r="A186" s="121"/>
      <c r="B186" s="82"/>
      <c r="C186" s="70"/>
      <c r="D186" s="64"/>
      <c r="E186" s="65"/>
      <c r="F186" s="65"/>
    </row>
    <row r="187" spans="1:6" x14ac:dyDescent="0.2">
      <c r="A187" s="114">
        <f>COUNT($A$10:A186)+1</f>
        <v>35</v>
      </c>
      <c r="B187" s="50" t="s">
        <v>253</v>
      </c>
      <c r="C187" s="66"/>
      <c r="D187" s="28"/>
      <c r="E187" s="46"/>
      <c r="F187" s="46"/>
    </row>
    <row r="188" spans="1:6" ht="76.5" x14ac:dyDescent="0.2">
      <c r="A188" s="119"/>
      <c r="B188" s="51" t="s">
        <v>254</v>
      </c>
      <c r="C188" s="66"/>
      <c r="D188" s="28"/>
      <c r="E188" s="46"/>
      <c r="F188" s="46"/>
    </row>
    <row r="189" spans="1:6" x14ac:dyDescent="0.2">
      <c r="A189" s="119"/>
      <c r="B189" s="50"/>
      <c r="C189" s="66">
        <v>1</v>
      </c>
      <c r="D189" s="28" t="s">
        <v>195</v>
      </c>
      <c r="E189" s="57"/>
      <c r="F189" s="46">
        <f>C189*E189</f>
        <v>0</v>
      </c>
    </row>
    <row r="190" spans="1:6" x14ac:dyDescent="0.2">
      <c r="A190" s="120"/>
      <c r="B190" s="83"/>
      <c r="C190" s="67"/>
      <c r="D190" s="68"/>
      <c r="E190" s="69"/>
      <c r="F190" s="69"/>
    </row>
    <row r="191" spans="1:6" x14ac:dyDescent="0.2">
      <c r="A191" s="121"/>
      <c r="B191" s="82"/>
      <c r="C191" s="70"/>
      <c r="D191" s="64"/>
      <c r="E191" s="65"/>
      <c r="F191" s="63"/>
    </row>
    <row r="192" spans="1:6" x14ac:dyDescent="0.2">
      <c r="A192" s="114">
        <f>COUNT($A$12:A191)+1</f>
        <v>36</v>
      </c>
      <c r="B192" s="50" t="s">
        <v>198</v>
      </c>
      <c r="C192" s="66"/>
      <c r="D192" s="28"/>
      <c r="E192" s="46"/>
      <c r="F192" s="47"/>
    </row>
    <row r="193" spans="1:6" ht="38.25" x14ac:dyDescent="0.2">
      <c r="A193" s="119"/>
      <c r="B193" s="51" t="s">
        <v>199</v>
      </c>
      <c r="C193" s="66"/>
      <c r="D193" s="28"/>
      <c r="E193" s="46"/>
      <c r="F193" s="47"/>
    </row>
    <row r="194" spans="1:6" x14ac:dyDescent="0.2">
      <c r="A194" s="119"/>
      <c r="B194" s="51"/>
      <c r="C194" s="66">
        <v>1</v>
      </c>
      <c r="D194" s="28" t="s">
        <v>1</v>
      </c>
      <c r="E194" s="57"/>
      <c r="F194" s="46">
        <f>C194*E194</f>
        <v>0</v>
      </c>
    </row>
    <row r="195" spans="1:6" x14ac:dyDescent="0.2">
      <c r="A195" s="120"/>
      <c r="B195" s="83"/>
      <c r="C195" s="67"/>
      <c r="D195" s="68"/>
      <c r="E195" s="69"/>
      <c r="F195" s="69"/>
    </row>
    <row r="196" spans="1:6" x14ac:dyDescent="0.2">
      <c r="A196" s="121"/>
      <c r="B196" s="89"/>
      <c r="C196" s="40"/>
      <c r="D196" s="41"/>
      <c r="E196" s="42"/>
      <c r="F196" s="40"/>
    </row>
    <row r="197" spans="1:6" x14ac:dyDescent="0.2">
      <c r="A197" s="114">
        <f>COUNT($A$12:A196)+1</f>
        <v>37</v>
      </c>
      <c r="B197" s="50" t="s">
        <v>29</v>
      </c>
      <c r="C197" s="47"/>
      <c r="D197" s="28"/>
      <c r="E197" s="75"/>
      <c r="F197" s="47"/>
    </row>
    <row r="198" spans="1:6" ht="76.5" x14ac:dyDescent="0.2">
      <c r="A198" s="117"/>
      <c r="B198" s="51" t="s">
        <v>77</v>
      </c>
      <c r="C198" s="47"/>
      <c r="D198" s="28"/>
      <c r="E198" s="46"/>
      <c r="F198" s="47"/>
    </row>
    <row r="199" spans="1:6" x14ac:dyDescent="0.2">
      <c r="A199" s="114"/>
      <c r="B199" s="108"/>
      <c r="C199" s="76"/>
      <c r="D199" s="77">
        <v>0.03</v>
      </c>
      <c r="E199" s="47"/>
      <c r="F199" s="46">
        <f>SUM(F12:F198)*D199</f>
        <v>0</v>
      </c>
    </row>
    <row r="200" spans="1:6" x14ac:dyDescent="0.2">
      <c r="A200" s="116"/>
      <c r="B200" s="109"/>
      <c r="C200" s="110"/>
      <c r="D200" s="111"/>
      <c r="E200" s="78"/>
      <c r="F200" s="69"/>
    </row>
    <row r="201" spans="1:6" x14ac:dyDescent="0.2">
      <c r="A201" s="117"/>
      <c r="B201" s="51"/>
      <c r="C201" s="47"/>
      <c r="D201" s="28"/>
      <c r="E201" s="47"/>
      <c r="F201" s="47"/>
    </row>
    <row r="202" spans="1:6" x14ac:dyDescent="0.2">
      <c r="A202" s="114">
        <f>COUNT($A$12:A200)+1</f>
        <v>38</v>
      </c>
      <c r="B202" s="50" t="s">
        <v>78</v>
      </c>
      <c r="C202" s="47"/>
      <c r="D202" s="28"/>
      <c r="E202" s="47"/>
      <c r="F202" s="47"/>
    </row>
    <row r="203" spans="1:6" ht="38.25" x14ac:dyDescent="0.2">
      <c r="A203" s="117"/>
      <c r="B203" s="51" t="s">
        <v>32</v>
      </c>
      <c r="C203" s="76"/>
      <c r="D203" s="77">
        <v>0.1</v>
      </c>
      <c r="E203" s="47"/>
      <c r="F203" s="46">
        <f>SUM(F12:F197)*D203</f>
        <v>0</v>
      </c>
    </row>
    <row r="204" spans="1:6" x14ac:dyDescent="0.2">
      <c r="A204" s="122"/>
      <c r="B204" s="85"/>
      <c r="C204" s="47"/>
      <c r="D204" s="28"/>
      <c r="E204" s="75"/>
      <c r="F204" s="47"/>
    </row>
    <row r="205" spans="1:6" x14ac:dyDescent="0.2">
      <c r="A205" s="52"/>
      <c r="B205" s="86" t="s">
        <v>2</v>
      </c>
      <c r="C205" s="53"/>
      <c r="D205" s="54"/>
      <c r="E205" s="55" t="s">
        <v>42</v>
      </c>
      <c r="F205" s="55">
        <f>SUM(F14:F204)</f>
        <v>0</v>
      </c>
    </row>
  </sheetData>
  <sheetProtection algorithmName="SHA-512" hashValue="iBQ/iB2R1yKC8lkcwyOwCuOeZ/awAj7hFm7zeezXKRBQ0P7ynl+36CKV14Dx7b6Qzu9ODQYjlkk9B0UP1zs/+w==" saltValue="PeOhr1DGDUXsHBAahgw+EQ==" spinCount="100000"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4" manualBreakCount="4">
    <brk id="35" max="16383" man="1"/>
    <brk id="104" max="16383" man="1"/>
    <brk id="140" max="16383" man="1"/>
    <brk id="18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8"/>
  <sheetViews>
    <sheetView topLeftCell="A4" zoomScaleNormal="100" zoomScaleSheetLayoutView="100" workbookViewId="0">
      <selection activeCell="E14" sqref="E14"/>
    </sheetView>
  </sheetViews>
  <sheetFormatPr defaultColWidth="9.140625" defaultRowHeight="12.75" x14ac:dyDescent="0.2"/>
  <cols>
    <col min="1" max="1" width="5.7109375" style="34" customWidth="1"/>
    <col min="2" max="2" width="50.7109375" style="87" customWidth="1"/>
    <col min="3" max="3" width="7.7109375" style="37" customWidth="1"/>
    <col min="4" max="4" width="4.7109375" style="38" customWidth="1"/>
    <col min="5" max="5" width="8.42578125" style="36" customWidth="1"/>
    <col min="6" max="6" width="9.7109375" style="37" customWidth="1"/>
    <col min="7" max="16384" width="9.140625" style="38"/>
  </cols>
  <sheetData>
    <row r="1" spans="1:6" x14ac:dyDescent="0.2">
      <c r="A1" s="33" t="s">
        <v>153</v>
      </c>
      <c r="B1" s="80" t="s">
        <v>8</v>
      </c>
      <c r="C1" s="168"/>
      <c r="D1" s="35"/>
    </row>
    <row r="2" spans="1:6" x14ac:dyDescent="0.2">
      <c r="A2" s="33" t="s">
        <v>154</v>
      </c>
      <c r="B2" s="80" t="s">
        <v>9</v>
      </c>
      <c r="C2" s="168"/>
      <c r="D2" s="35"/>
    </row>
    <row r="3" spans="1:6" x14ac:dyDescent="0.2">
      <c r="A3" s="33" t="s">
        <v>147</v>
      </c>
      <c r="B3" s="80" t="s">
        <v>324</v>
      </c>
      <c r="C3" s="168"/>
      <c r="D3" s="35"/>
    </row>
    <row r="4" spans="1:6" x14ac:dyDescent="0.2">
      <c r="A4" s="33"/>
      <c r="B4" s="80" t="s">
        <v>325</v>
      </c>
      <c r="C4" s="168"/>
      <c r="D4" s="35"/>
    </row>
    <row r="5" spans="1:6" ht="76.5" x14ac:dyDescent="0.2">
      <c r="A5" s="134" t="s">
        <v>0</v>
      </c>
      <c r="B5" s="135" t="s">
        <v>36</v>
      </c>
      <c r="C5" s="136" t="s">
        <v>10</v>
      </c>
      <c r="D5" s="136" t="s">
        <v>11</v>
      </c>
      <c r="E5" s="137" t="s">
        <v>39</v>
      </c>
      <c r="F5" s="137" t="s">
        <v>40</v>
      </c>
    </row>
    <row r="6" spans="1:6" x14ac:dyDescent="0.2">
      <c r="A6" s="113">
        <v>1</v>
      </c>
      <c r="B6" s="81"/>
      <c r="C6" s="40"/>
      <c r="D6" s="41"/>
      <c r="E6" s="42"/>
      <c r="F6" s="40"/>
    </row>
    <row r="7" spans="1:6" x14ac:dyDescent="0.2">
      <c r="A7" s="149"/>
      <c r="B7" s="150" t="s">
        <v>156</v>
      </c>
      <c r="C7" s="151"/>
      <c r="D7" s="152"/>
      <c r="E7" s="153"/>
      <c r="F7" s="151"/>
    </row>
    <row r="8" spans="1:6" x14ac:dyDescent="0.2">
      <c r="A8" s="149"/>
      <c r="B8" s="300" t="s">
        <v>157</v>
      </c>
      <c r="C8" s="300"/>
      <c r="D8" s="300"/>
      <c r="E8" s="300"/>
      <c r="F8" s="300"/>
    </row>
    <row r="9" spans="1:6" x14ac:dyDescent="0.2">
      <c r="A9" s="149"/>
      <c r="B9" s="300"/>
      <c r="C9" s="300"/>
      <c r="D9" s="300"/>
      <c r="E9" s="300"/>
      <c r="F9" s="300"/>
    </row>
    <row r="10" spans="1:6" x14ac:dyDescent="0.2">
      <c r="A10" s="149"/>
      <c r="B10" s="156"/>
      <c r="C10" s="151"/>
      <c r="D10" s="152"/>
      <c r="E10" s="153"/>
      <c r="F10" s="151"/>
    </row>
    <row r="11" spans="1:6" x14ac:dyDescent="0.2">
      <c r="A11" s="113"/>
      <c r="B11" s="81"/>
      <c r="C11" s="40"/>
      <c r="D11" s="41"/>
      <c r="E11" s="42"/>
      <c r="F11" s="40"/>
    </row>
    <row r="12" spans="1:6" x14ac:dyDescent="0.2">
      <c r="A12" s="114">
        <f>COUNT(A6+1)</f>
        <v>1</v>
      </c>
      <c r="B12" s="50" t="s">
        <v>12</v>
      </c>
      <c r="C12" s="47"/>
      <c r="D12" s="28"/>
      <c r="E12" s="46"/>
      <c r="F12" s="46"/>
    </row>
    <row r="13" spans="1:6" ht="38.25" x14ac:dyDescent="0.2">
      <c r="A13" s="114"/>
      <c r="B13" s="51" t="s">
        <v>58</v>
      </c>
      <c r="C13" s="47"/>
      <c r="D13" s="28"/>
      <c r="E13" s="46"/>
      <c r="F13" s="46"/>
    </row>
    <row r="14" spans="1:6" ht="14.25" x14ac:dyDescent="0.2">
      <c r="A14" s="114"/>
      <c r="B14" s="51"/>
      <c r="C14" s="66">
        <v>2</v>
      </c>
      <c r="D14" s="28" t="s">
        <v>38</v>
      </c>
      <c r="E14" s="57"/>
      <c r="F14" s="46">
        <f>C14*E14</f>
        <v>0</v>
      </c>
    </row>
    <row r="15" spans="1:6" x14ac:dyDescent="0.2">
      <c r="A15" s="116"/>
      <c r="B15" s="83"/>
      <c r="C15" s="67"/>
      <c r="D15" s="68"/>
      <c r="E15" s="69"/>
      <c r="F15" s="69"/>
    </row>
    <row r="16" spans="1:6" x14ac:dyDescent="0.2">
      <c r="A16" s="115"/>
      <c r="B16" s="82"/>
      <c r="C16" s="70"/>
      <c r="D16" s="64"/>
      <c r="E16" s="65"/>
      <c r="F16" s="63"/>
    </row>
    <row r="17" spans="1:6" x14ac:dyDescent="0.2">
      <c r="A17" s="114">
        <f>COUNT($A$12:A16)+1</f>
        <v>2</v>
      </c>
      <c r="B17" s="50" t="s">
        <v>213</v>
      </c>
      <c r="C17" s="66"/>
      <c r="D17" s="28"/>
      <c r="E17" s="46"/>
      <c r="F17" s="47"/>
    </row>
    <row r="18" spans="1:6" ht="51" x14ac:dyDescent="0.2">
      <c r="A18" s="114"/>
      <c r="B18" s="51" t="s">
        <v>214</v>
      </c>
      <c r="C18" s="66"/>
      <c r="D18" s="28"/>
      <c r="E18" s="46"/>
      <c r="F18" s="47"/>
    </row>
    <row r="19" spans="1:6" x14ac:dyDescent="0.2">
      <c r="A19" s="114"/>
      <c r="B19" s="51"/>
      <c r="C19" s="66">
        <v>1</v>
      </c>
      <c r="D19" s="48" t="s">
        <v>1</v>
      </c>
      <c r="E19" s="58"/>
      <c r="F19" s="46">
        <f>C19*E19</f>
        <v>0</v>
      </c>
    </row>
    <row r="20" spans="1:6" x14ac:dyDescent="0.2">
      <c r="A20" s="116"/>
      <c r="B20" s="83"/>
      <c r="C20" s="67"/>
      <c r="D20" s="93"/>
      <c r="E20" s="95"/>
      <c r="F20" s="69"/>
    </row>
    <row r="21" spans="1:6" x14ac:dyDescent="0.2">
      <c r="A21" s="121"/>
      <c r="B21" s="82"/>
      <c r="C21" s="70"/>
      <c r="D21" s="64"/>
      <c r="E21" s="65"/>
      <c r="F21" s="63"/>
    </row>
    <row r="22" spans="1:6" x14ac:dyDescent="0.2">
      <c r="A22" s="114">
        <f>COUNT($A$12:A21)+1</f>
        <v>3</v>
      </c>
      <c r="B22" s="50" t="s">
        <v>13</v>
      </c>
      <c r="C22" s="66"/>
      <c r="D22" s="28"/>
      <c r="E22" s="46"/>
      <c r="F22" s="47"/>
    </row>
    <row r="23" spans="1:6" ht="38.25" x14ac:dyDescent="0.2">
      <c r="A23" s="119"/>
      <c r="B23" s="51" t="s">
        <v>15</v>
      </c>
      <c r="C23" s="66"/>
      <c r="D23" s="28"/>
      <c r="E23" s="46"/>
      <c r="F23" s="47"/>
    </row>
    <row r="24" spans="1:6" ht="14.25" x14ac:dyDescent="0.2">
      <c r="A24" s="119"/>
      <c r="B24" s="51"/>
      <c r="C24" s="66">
        <v>6</v>
      </c>
      <c r="D24" s="28" t="s">
        <v>44</v>
      </c>
      <c r="E24" s="57"/>
      <c r="F24" s="46">
        <f>C24*E24</f>
        <v>0</v>
      </c>
    </row>
    <row r="25" spans="1:6" x14ac:dyDescent="0.2">
      <c r="A25" s="120"/>
      <c r="B25" s="83"/>
      <c r="C25" s="67"/>
      <c r="D25" s="68"/>
      <c r="E25" s="69"/>
      <c r="F25" s="69"/>
    </row>
    <row r="26" spans="1:6" x14ac:dyDescent="0.2">
      <c r="A26" s="121"/>
      <c r="B26" s="82"/>
      <c r="C26" s="70"/>
      <c r="D26" s="64"/>
      <c r="E26" s="65"/>
      <c r="F26" s="63"/>
    </row>
    <row r="27" spans="1:6" x14ac:dyDescent="0.2">
      <c r="A27" s="114">
        <f>COUNT($A$12:A26)+1</f>
        <v>4</v>
      </c>
      <c r="B27" s="50" t="s">
        <v>311</v>
      </c>
      <c r="C27" s="66"/>
      <c r="D27" s="28"/>
      <c r="E27" s="46"/>
      <c r="F27" s="47"/>
    </row>
    <row r="28" spans="1:6" ht="63.75" x14ac:dyDescent="0.2">
      <c r="A28" s="119"/>
      <c r="B28" s="51" t="s">
        <v>80</v>
      </c>
      <c r="C28" s="66"/>
      <c r="D28" s="28"/>
      <c r="E28" s="46"/>
      <c r="F28" s="47"/>
    </row>
    <row r="29" spans="1:6" x14ac:dyDescent="0.2">
      <c r="A29" s="119"/>
      <c r="B29" s="50" t="s">
        <v>66</v>
      </c>
      <c r="C29" s="66"/>
      <c r="D29" s="28"/>
      <c r="E29" s="46"/>
      <c r="F29" s="47"/>
    </row>
    <row r="30" spans="1:6" ht="25.5" x14ac:dyDescent="0.2">
      <c r="A30" s="119"/>
      <c r="B30" s="51" t="s">
        <v>312</v>
      </c>
      <c r="C30" s="66">
        <v>6</v>
      </c>
      <c r="D30" s="48" t="s">
        <v>44</v>
      </c>
      <c r="E30" s="58"/>
      <c r="F30" s="49">
        <f>C30*E30</f>
        <v>0</v>
      </c>
    </row>
    <row r="31" spans="1:6" ht="25.5" x14ac:dyDescent="0.2">
      <c r="A31" s="119"/>
      <c r="B31" s="51" t="s">
        <v>81</v>
      </c>
      <c r="C31" s="66">
        <v>6</v>
      </c>
      <c r="D31" s="48" t="s">
        <v>44</v>
      </c>
      <c r="E31" s="58"/>
      <c r="F31" s="49">
        <f>C31*E31</f>
        <v>0</v>
      </c>
    </row>
    <row r="32" spans="1:6" x14ac:dyDescent="0.2">
      <c r="A32" s="120"/>
      <c r="B32" s="83"/>
      <c r="C32" s="67"/>
      <c r="D32" s="93"/>
      <c r="E32" s="95"/>
      <c r="F32" s="95"/>
    </row>
    <row r="33" spans="1:6" ht="14.25" x14ac:dyDescent="0.2">
      <c r="A33" s="121"/>
      <c r="B33" s="105"/>
      <c r="C33" s="70"/>
      <c r="D33" s="64"/>
      <c r="E33" s="65"/>
      <c r="F33" s="63"/>
    </row>
    <row r="34" spans="1:6" x14ac:dyDescent="0.2">
      <c r="A34" s="114">
        <f>COUNT($A$12:A33)+1</f>
        <v>5</v>
      </c>
      <c r="B34" s="50" t="s">
        <v>67</v>
      </c>
      <c r="C34" s="66"/>
      <c r="D34" s="28"/>
      <c r="E34" s="46"/>
      <c r="F34" s="47"/>
    </row>
    <row r="35" spans="1:6" ht="63.75" x14ac:dyDescent="0.2">
      <c r="A35" s="119"/>
      <c r="B35" s="51" t="s">
        <v>168</v>
      </c>
      <c r="C35" s="66"/>
      <c r="D35" s="28"/>
      <c r="E35" s="46"/>
      <c r="F35" s="47"/>
    </row>
    <row r="36" spans="1:6" ht="14.25" x14ac:dyDescent="0.2">
      <c r="A36" s="119"/>
      <c r="B36" s="84"/>
      <c r="C36" s="66">
        <v>6</v>
      </c>
      <c r="D36" s="48" t="s">
        <v>44</v>
      </c>
      <c r="E36" s="57"/>
      <c r="F36" s="49">
        <f>+E36*C36</f>
        <v>0</v>
      </c>
    </row>
    <row r="37" spans="1:6" ht="14.25" x14ac:dyDescent="0.2">
      <c r="A37" s="120"/>
      <c r="B37" s="106"/>
      <c r="C37" s="67"/>
      <c r="D37" s="93"/>
      <c r="E37" s="69"/>
      <c r="F37" s="95"/>
    </row>
    <row r="38" spans="1:6" x14ac:dyDescent="0.2">
      <c r="A38" s="121"/>
      <c r="B38" s="89"/>
      <c r="C38" s="70"/>
      <c r="D38" s="64"/>
      <c r="E38" s="65"/>
      <c r="F38" s="65"/>
    </row>
    <row r="39" spans="1:6" x14ac:dyDescent="0.2">
      <c r="A39" s="114">
        <f>COUNT($A$12:A38)+1</f>
        <v>6</v>
      </c>
      <c r="B39" s="263" t="s">
        <v>326</v>
      </c>
      <c r="C39" s="66"/>
      <c r="D39" s="28"/>
      <c r="E39" s="46"/>
      <c r="F39" s="46"/>
    </row>
    <row r="40" spans="1:6" ht="38.25" x14ac:dyDescent="0.2">
      <c r="A40" s="119"/>
      <c r="B40" s="51" t="s">
        <v>314</v>
      </c>
      <c r="C40" s="66"/>
      <c r="D40" s="28"/>
      <c r="E40" s="46"/>
      <c r="F40" s="46"/>
    </row>
    <row r="41" spans="1:6" x14ac:dyDescent="0.2">
      <c r="A41" s="119"/>
      <c r="B41" s="85"/>
      <c r="C41" s="66">
        <v>1</v>
      </c>
      <c r="D41" s="28" t="s">
        <v>1</v>
      </c>
      <c r="E41" s="57"/>
      <c r="F41" s="46">
        <f>C41*E41</f>
        <v>0</v>
      </c>
    </row>
    <row r="42" spans="1:6" x14ac:dyDescent="0.2">
      <c r="A42" s="120"/>
      <c r="B42" s="226"/>
      <c r="C42" s="67"/>
      <c r="D42" s="68"/>
      <c r="E42" s="69"/>
      <c r="F42" s="69"/>
    </row>
    <row r="43" spans="1:6" x14ac:dyDescent="0.2">
      <c r="A43" s="121"/>
      <c r="B43" s="89"/>
      <c r="C43" s="70"/>
      <c r="D43" s="64"/>
      <c r="E43" s="65"/>
      <c r="F43" s="65"/>
    </row>
    <row r="44" spans="1:6" x14ac:dyDescent="0.2">
      <c r="A44" s="114">
        <f>COUNT($A$12:A43)+1</f>
        <v>7</v>
      </c>
      <c r="B44" s="50" t="s">
        <v>18</v>
      </c>
      <c r="C44" s="66"/>
      <c r="D44" s="28"/>
      <c r="E44" s="46"/>
      <c r="F44" s="46"/>
    </row>
    <row r="45" spans="1:6" x14ac:dyDescent="0.2">
      <c r="A45" s="119"/>
      <c r="B45" s="51" t="s">
        <v>17</v>
      </c>
      <c r="C45" s="66"/>
      <c r="D45" s="28"/>
      <c r="E45" s="46"/>
      <c r="F45" s="47"/>
    </row>
    <row r="46" spans="1:6" ht="14.25" x14ac:dyDescent="0.2">
      <c r="A46" s="119"/>
      <c r="B46" s="51"/>
      <c r="C46" s="66">
        <v>2</v>
      </c>
      <c r="D46" s="28" t="s">
        <v>44</v>
      </c>
      <c r="E46" s="57"/>
      <c r="F46" s="46">
        <f>C46*E46</f>
        <v>0</v>
      </c>
    </row>
    <row r="47" spans="1:6" x14ac:dyDescent="0.2">
      <c r="A47" s="120"/>
      <c r="B47" s="83"/>
      <c r="C47" s="67"/>
      <c r="D47" s="68"/>
      <c r="E47" s="69"/>
      <c r="F47" s="69"/>
    </row>
    <row r="48" spans="1:6" x14ac:dyDescent="0.2">
      <c r="A48" s="121"/>
      <c r="B48" s="82"/>
      <c r="C48" s="70"/>
      <c r="D48" s="64"/>
      <c r="E48" s="65"/>
      <c r="F48" s="65"/>
    </row>
    <row r="49" spans="1:6" x14ac:dyDescent="0.2">
      <c r="A49" s="114">
        <f>COUNT($A$12:A48)+1</f>
        <v>8</v>
      </c>
      <c r="B49" s="50" t="s">
        <v>70</v>
      </c>
      <c r="C49" s="66"/>
      <c r="D49" s="28"/>
      <c r="E49" s="46"/>
      <c r="F49" s="47"/>
    </row>
    <row r="50" spans="1:6" ht="38.25" x14ac:dyDescent="0.2">
      <c r="A50" s="119"/>
      <c r="B50" s="51" t="s">
        <v>85</v>
      </c>
      <c r="C50" s="66"/>
      <c r="D50" s="28"/>
      <c r="E50" s="46"/>
      <c r="F50" s="47"/>
    </row>
    <row r="51" spans="1:6" ht="14.25" x14ac:dyDescent="0.2">
      <c r="A51" s="119"/>
      <c r="B51" s="51" t="s">
        <v>34</v>
      </c>
      <c r="C51" s="66">
        <v>4</v>
      </c>
      <c r="D51" s="28" t="s">
        <v>43</v>
      </c>
      <c r="E51" s="57"/>
      <c r="F51" s="46">
        <f>C51*E51</f>
        <v>0</v>
      </c>
    </row>
    <row r="52" spans="1:6" ht="14.25" x14ac:dyDescent="0.2">
      <c r="A52" s="119"/>
      <c r="B52" s="51" t="s">
        <v>35</v>
      </c>
      <c r="C52" s="66">
        <v>2</v>
      </c>
      <c r="D52" s="28" t="s">
        <v>43</v>
      </c>
      <c r="E52" s="57"/>
      <c r="F52" s="46">
        <f>C52*E52</f>
        <v>0</v>
      </c>
    </row>
    <row r="53" spans="1:6" x14ac:dyDescent="0.2">
      <c r="A53" s="120"/>
      <c r="B53" s="83"/>
      <c r="C53" s="67"/>
      <c r="D53" s="68"/>
      <c r="E53" s="69"/>
      <c r="F53" s="69"/>
    </row>
    <row r="54" spans="1:6" x14ac:dyDescent="0.2">
      <c r="A54" s="121"/>
      <c r="B54" s="82"/>
      <c r="C54" s="70"/>
      <c r="D54" s="64"/>
      <c r="E54" s="65"/>
      <c r="F54" s="65"/>
    </row>
    <row r="55" spans="1:6" x14ac:dyDescent="0.2">
      <c r="A55" s="114">
        <f>COUNT($A$12:A54)+1</f>
        <v>9</v>
      </c>
      <c r="B55" s="50" t="s">
        <v>219</v>
      </c>
      <c r="C55" s="66"/>
      <c r="D55" s="28"/>
      <c r="E55" s="46"/>
      <c r="F55" s="47"/>
    </row>
    <row r="56" spans="1:6" ht="38.25" x14ac:dyDescent="0.2">
      <c r="A56" s="119"/>
      <c r="B56" s="51" t="s">
        <v>220</v>
      </c>
      <c r="C56" s="66"/>
      <c r="D56" s="28"/>
      <c r="E56" s="46"/>
      <c r="F56" s="47"/>
    </row>
    <row r="57" spans="1:6" ht="14.25" x14ac:dyDescent="0.2">
      <c r="A57" s="119"/>
      <c r="B57" s="51"/>
      <c r="C57" s="66">
        <v>0.5</v>
      </c>
      <c r="D57" s="28" t="s">
        <v>43</v>
      </c>
      <c r="E57" s="57"/>
      <c r="F57" s="46">
        <f>C57*E57</f>
        <v>0</v>
      </c>
    </row>
    <row r="58" spans="1:6" x14ac:dyDescent="0.2">
      <c r="A58" s="120"/>
      <c r="B58" s="83"/>
      <c r="C58" s="67"/>
      <c r="D58" s="68"/>
      <c r="E58" s="69"/>
      <c r="F58" s="69"/>
    </row>
    <row r="59" spans="1:6" x14ac:dyDescent="0.2">
      <c r="A59" s="121"/>
      <c r="B59" s="82"/>
      <c r="C59" s="70"/>
      <c r="D59" s="64"/>
      <c r="E59" s="65"/>
      <c r="F59" s="65"/>
    </row>
    <row r="60" spans="1:6" x14ac:dyDescent="0.2">
      <c r="A60" s="114">
        <f>COUNT($A$12:A59)+1</f>
        <v>10</v>
      </c>
      <c r="B60" s="50" t="s">
        <v>221</v>
      </c>
      <c r="C60" s="66"/>
      <c r="D60" s="28"/>
      <c r="E60" s="46"/>
      <c r="F60" s="46"/>
    </row>
    <row r="61" spans="1:6" ht="38.25" x14ac:dyDescent="0.2">
      <c r="A61" s="119"/>
      <c r="B61" s="51" t="s">
        <v>173</v>
      </c>
      <c r="C61" s="66"/>
      <c r="D61" s="28"/>
      <c r="E61" s="46"/>
      <c r="F61" s="46"/>
    </row>
    <row r="62" spans="1:6" ht="14.25" x14ac:dyDescent="0.2">
      <c r="A62" s="119"/>
      <c r="B62" s="51"/>
      <c r="C62" s="66">
        <v>2</v>
      </c>
      <c r="D62" s="28" t="s">
        <v>43</v>
      </c>
      <c r="E62" s="57"/>
      <c r="F62" s="46">
        <f>C62*E62</f>
        <v>0</v>
      </c>
    </row>
    <row r="63" spans="1:6" x14ac:dyDescent="0.2">
      <c r="A63" s="120"/>
      <c r="B63" s="83"/>
      <c r="C63" s="67"/>
      <c r="D63" s="68"/>
      <c r="E63" s="69"/>
      <c r="F63" s="69"/>
    </row>
    <row r="64" spans="1:6" x14ac:dyDescent="0.2">
      <c r="A64" s="121"/>
      <c r="B64" s="82"/>
      <c r="C64" s="70"/>
      <c r="D64" s="64"/>
      <c r="E64" s="65"/>
      <c r="F64" s="65"/>
    </row>
    <row r="65" spans="1:6" x14ac:dyDescent="0.2">
      <c r="A65" s="114">
        <f>COUNT($A$12:A64)+1</f>
        <v>11</v>
      </c>
      <c r="B65" s="50" t="s">
        <v>73</v>
      </c>
      <c r="C65" s="66"/>
      <c r="D65" s="28"/>
      <c r="E65" s="46"/>
      <c r="F65" s="46"/>
    </row>
    <row r="66" spans="1:6" ht="63.75" x14ac:dyDescent="0.2">
      <c r="A66" s="119"/>
      <c r="B66" s="51" t="s">
        <v>110</v>
      </c>
      <c r="C66" s="66"/>
      <c r="D66" s="28"/>
      <c r="E66" s="46"/>
      <c r="F66" s="46"/>
    </row>
    <row r="67" spans="1:6" ht="14.25" x14ac:dyDescent="0.2">
      <c r="A67" s="119"/>
      <c r="B67" s="51"/>
      <c r="C67" s="66">
        <v>2</v>
      </c>
      <c r="D67" s="28" t="s">
        <v>43</v>
      </c>
      <c r="E67" s="57"/>
      <c r="F67" s="46">
        <f>C67*E67</f>
        <v>0</v>
      </c>
    </row>
    <row r="68" spans="1:6" x14ac:dyDescent="0.2">
      <c r="A68" s="120"/>
      <c r="B68" s="83"/>
      <c r="C68" s="67"/>
      <c r="D68" s="68"/>
      <c r="E68" s="69"/>
      <c r="F68" s="69"/>
    </row>
    <row r="69" spans="1:6" x14ac:dyDescent="0.2">
      <c r="A69" s="121"/>
      <c r="B69" s="82"/>
      <c r="C69" s="70"/>
      <c r="D69" s="64"/>
      <c r="E69" s="65"/>
      <c r="F69" s="65"/>
    </row>
    <row r="70" spans="1:6" x14ac:dyDescent="0.2">
      <c r="A70" s="114">
        <f>COUNT($A$12:A69)+1</f>
        <v>12</v>
      </c>
      <c r="B70" s="50" t="s">
        <v>74</v>
      </c>
      <c r="C70" s="66"/>
      <c r="D70" s="28"/>
      <c r="E70" s="46"/>
      <c r="F70" s="47"/>
    </row>
    <row r="71" spans="1:6" ht="51" x14ac:dyDescent="0.2">
      <c r="A71" s="119"/>
      <c r="B71" s="51" t="s">
        <v>111</v>
      </c>
      <c r="C71" s="66"/>
      <c r="D71" s="28"/>
      <c r="E71" s="46"/>
      <c r="F71" s="47"/>
    </row>
    <row r="72" spans="1:6" ht="14.25" x14ac:dyDescent="0.2">
      <c r="A72" s="119"/>
      <c r="B72" s="51"/>
      <c r="C72" s="66">
        <v>2</v>
      </c>
      <c r="D72" s="28" t="s">
        <v>43</v>
      </c>
      <c r="E72" s="57"/>
      <c r="F72" s="46">
        <f>C72*E72</f>
        <v>0</v>
      </c>
    </row>
    <row r="73" spans="1:6" x14ac:dyDescent="0.2">
      <c r="A73" s="120"/>
      <c r="B73" s="83"/>
      <c r="C73" s="67"/>
      <c r="D73" s="68"/>
      <c r="E73" s="69"/>
      <c r="F73" s="69"/>
    </row>
    <row r="74" spans="1:6" x14ac:dyDescent="0.2">
      <c r="A74" s="121"/>
      <c r="B74" s="89"/>
      <c r="C74" s="70"/>
      <c r="D74" s="107"/>
      <c r="E74" s="90"/>
      <c r="F74" s="90"/>
    </row>
    <row r="75" spans="1:6" x14ac:dyDescent="0.2">
      <c r="A75" s="114">
        <f>COUNT($A$12:A74)+1</f>
        <v>13</v>
      </c>
      <c r="B75" s="50" t="s">
        <v>20</v>
      </c>
      <c r="C75" s="66"/>
      <c r="D75" s="28"/>
      <c r="E75" s="46"/>
      <c r="F75" s="46"/>
    </row>
    <row r="76" spans="1:6" ht="25.5" x14ac:dyDescent="0.2">
      <c r="A76" s="119"/>
      <c r="B76" s="51" t="s">
        <v>19</v>
      </c>
      <c r="C76" s="66"/>
      <c r="D76" s="28"/>
      <c r="E76" s="46"/>
      <c r="F76" s="47"/>
    </row>
    <row r="77" spans="1:6" ht="14.25" x14ac:dyDescent="0.2">
      <c r="A77" s="119"/>
      <c r="B77" s="51"/>
      <c r="C77" s="66">
        <v>8</v>
      </c>
      <c r="D77" s="28" t="s">
        <v>43</v>
      </c>
      <c r="E77" s="57"/>
      <c r="F77" s="46">
        <f>C77*E77</f>
        <v>0</v>
      </c>
    </row>
    <row r="78" spans="1:6" x14ac:dyDescent="0.2">
      <c r="A78" s="120"/>
      <c r="B78" s="83"/>
      <c r="C78" s="67"/>
      <c r="D78" s="68"/>
      <c r="E78" s="69"/>
      <c r="F78" s="69"/>
    </row>
    <row r="79" spans="1:6" x14ac:dyDescent="0.2">
      <c r="A79" s="121"/>
      <c r="B79" s="82"/>
      <c r="C79" s="70"/>
      <c r="D79" s="64"/>
      <c r="E79" s="65"/>
      <c r="F79" s="65"/>
    </row>
    <row r="80" spans="1:6" x14ac:dyDescent="0.2">
      <c r="A80" s="114">
        <f>COUNT($A$12:A79)+1</f>
        <v>14</v>
      </c>
      <c r="B80" s="50" t="s">
        <v>22</v>
      </c>
      <c r="C80" s="66"/>
      <c r="D80" s="28"/>
      <c r="E80" s="46"/>
      <c r="F80" s="46"/>
    </row>
    <row r="81" spans="1:6" x14ac:dyDescent="0.2">
      <c r="A81" s="119"/>
      <c r="B81" s="51" t="s">
        <v>200</v>
      </c>
      <c r="C81" s="66"/>
      <c r="D81" s="28"/>
      <c r="E81" s="46"/>
      <c r="F81" s="47"/>
    </row>
    <row r="82" spans="1:6" ht="14.25" x14ac:dyDescent="0.2">
      <c r="A82" s="119"/>
      <c r="B82" s="51"/>
      <c r="C82" s="66">
        <v>4</v>
      </c>
      <c r="D82" s="28" t="s">
        <v>38</v>
      </c>
      <c r="E82" s="57"/>
      <c r="F82" s="46">
        <f>C82*E82</f>
        <v>0</v>
      </c>
    </row>
    <row r="83" spans="1:6" x14ac:dyDescent="0.2">
      <c r="A83" s="120"/>
      <c r="B83" s="83"/>
      <c r="C83" s="67"/>
      <c r="D83" s="68"/>
      <c r="E83" s="69"/>
      <c r="F83" s="69"/>
    </row>
    <row r="84" spans="1:6" x14ac:dyDescent="0.2">
      <c r="A84" s="121"/>
      <c r="B84" s="82"/>
      <c r="C84" s="70"/>
      <c r="D84" s="64"/>
      <c r="E84" s="65"/>
      <c r="F84" s="65"/>
    </row>
    <row r="85" spans="1:6" x14ac:dyDescent="0.2">
      <c r="A85" s="114">
        <f>COUNT($A$12:A84)+1</f>
        <v>15</v>
      </c>
      <c r="B85" s="50" t="s">
        <v>178</v>
      </c>
      <c r="C85" s="66"/>
      <c r="D85" s="28"/>
      <c r="E85" s="46"/>
      <c r="F85" s="46"/>
    </row>
    <row r="86" spans="1:6" ht="76.5" x14ac:dyDescent="0.2">
      <c r="A86" s="119"/>
      <c r="B86" s="51" t="s">
        <v>179</v>
      </c>
      <c r="C86" s="66"/>
      <c r="D86" s="28"/>
      <c r="E86" s="46"/>
      <c r="F86" s="46"/>
    </row>
    <row r="87" spans="1:6" ht="14.25" x14ac:dyDescent="0.2">
      <c r="A87" s="119"/>
      <c r="B87" s="50" t="s">
        <v>327</v>
      </c>
      <c r="C87" s="66">
        <v>2</v>
      </c>
      <c r="D87" s="28" t="s">
        <v>38</v>
      </c>
      <c r="E87" s="57"/>
      <c r="F87" s="46">
        <f t="shared" ref="F87" si="0">C87*E87</f>
        <v>0</v>
      </c>
    </row>
    <row r="88" spans="1:6" x14ac:dyDescent="0.2">
      <c r="A88" s="120"/>
      <c r="B88" s="83"/>
      <c r="C88" s="67"/>
      <c r="D88" s="68"/>
      <c r="E88" s="69"/>
      <c r="F88" s="69"/>
    </row>
    <row r="89" spans="1:6" x14ac:dyDescent="0.2">
      <c r="A89" s="121"/>
      <c r="B89" s="82"/>
      <c r="C89" s="70"/>
      <c r="D89" s="64"/>
      <c r="E89" s="65"/>
      <c r="F89" s="65"/>
    </row>
    <row r="90" spans="1:6" x14ac:dyDescent="0.2">
      <c r="A90" s="114">
        <f>COUNT($A$10:A88)+1</f>
        <v>16</v>
      </c>
      <c r="B90" s="50" t="s">
        <v>196</v>
      </c>
      <c r="C90" s="66"/>
      <c r="D90" s="28"/>
      <c r="E90" s="46"/>
      <c r="F90" s="46"/>
    </row>
    <row r="91" spans="1:6" ht="25.5" x14ac:dyDescent="0.2">
      <c r="A91" s="119"/>
      <c r="B91" s="51" t="s">
        <v>223</v>
      </c>
      <c r="C91" s="66"/>
      <c r="D91" s="28"/>
      <c r="E91" s="46"/>
      <c r="F91" s="46"/>
    </row>
    <row r="92" spans="1:6" x14ac:dyDescent="0.2">
      <c r="A92" s="119"/>
      <c r="B92" s="50"/>
      <c r="C92" s="66">
        <v>1</v>
      </c>
      <c r="D92" s="28" t="s">
        <v>1</v>
      </c>
      <c r="E92" s="57"/>
      <c r="F92" s="46">
        <f>C92*E92</f>
        <v>0</v>
      </c>
    </row>
    <row r="93" spans="1:6" x14ac:dyDescent="0.2">
      <c r="A93" s="120"/>
      <c r="B93" s="83"/>
      <c r="C93" s="67"/>
      <c r="D93" s="68"/>
      <c r="E93" s="69"/>
      <c r="F93" s="69"/>
    </row>
    <row r="94" spans="1:6" x14ac:dyDescent="0.2">
      <c r="A94" s="121"/>
      <c r="B94" s="82"/>
      <c r="C94" s="70"/>
      <c r="D94" s="64"/>
      <c r="E94" s="65"/>
      <c r="F94" s="65"/>
    </row>
    <row r="95" spans="1:6" x14ac:dyDescent="0.2">
      <c r="A95" s="114">
        <f>COUNT($A$10:A94)+1</f>
        <v>17</v>
      </c>
      <c r="B95" s="50" t="s">
        <v>253</v>
      </c>
      <c r="C95" s="66"/>
      <c r="D95" s="28"/>
      <c r="E95" s="46"/>
      <c r="F95" s="46"/>
    </row>
    <row r="96" spans="1:6" ht="76.5" x14ac:dyDescent="0.2">
      <c r="A96" s="119"/>
      <c r="B96" s="51" t="s">
        <v>254</v>
      </c>
      <c r="C96" s="66"/>
      <c r="D96" s="28"/>
      <c r="E96" s="46"/>
      <c r="F96" s="46"/>
    </row>
    <row r="97" spans="1:6" x14ac:dyDescent="0.2">
      <c r="A97" s="119"/>
      <c r="B97" s="50"/>
      <c r="C97" s="66">
        <v>2</v>
      </c>
      <c r="D97" s="28" t="s">
        <v>195</v>
      </c>
      <c r="E97" s="57"/>
      <c r="F97" s="46">
        <f>C97*E97</f>
        <v>0</v>
      </c>
    </row>
    <row r="98" spans="1:6" x14ac:dyDescent="0.2">
      <c r="A98" s="120"/>
      <c r="B98" s="83"/>
      <c r="C98" s="67"/>
      <c r="D98" s="68"/>
      <c r="E98" s="69"/>
      <c r="F98" s="69"/>
    </row>
    <row r="99" spans="1:6" x14ac:dyDescent="0.2">
      <c r="A99" s="121"/>
      <c r="B99" s="89"/>
      <c r="C99" s="40"/>
      <c r="D99" s="41"/>
      <c r="E99" s="42"/>
      <c r="F99" s="40"/>
    </row>
    <row r="100" spans="1:6" x14ac:dyDescent="0.2">
      <c r="A100" s="114">
        <f>COUNT($A$12:A99)+1</f>
        <v>18</v>
      </c>
      <c r="B100" s="50" t="s">
        <v>29</v>
      </c>
      <c r="C100" s="47"/>
      <c r="D100" s="28"/>
      <c r="E100" s="75"/>
      <c r="F100" s="47"/>
    </row>
    <row r="101" spans="1:6" ht="76.5" x14ac:dyDescent="0.2">
      <c r="A101" s="117"/>
      <c r="B101" s="51" t="s">
        <v>77</v>
      </c>
      <c r="C101" s="47"/>
      <c r="D101" s="28"/>
      <c r="E101" s="46"/>
      <c r="F101" s="47"/>
    </row>
    <row r="102" spans="1:6" x14ac:dyDescent="0.2">
      <c r="A102" s="114"/>
      <c r="B102" s="108"/>
      <c r="C102" s="76"/>
      <c r="D102" s="77">
        <v>0.02</v>
      </c>
      <c r="E102" s="47"/>
      <c r="F102" s="46">
        <f>SUM(F12:F101)*D102</f>
        <v>0</v>
      </c>
    </row>
    <row r="103" spans="1:6" x14ac:dyDescent="0.2">
      <c r="A103" s="116"/>
      <c r="B103" s="109"/>
      <c r="C103" s="110"/>
      <c r="D103" s="111"/>
      <c r="E103" s="78"/>
      <c r="F103" s="69"/>
    </row>
    <row r="104" spans="1:6" x14ac:dyDescent="0.2">
      <c r="A104" s="117"/>
      <c r="B104" s="51"/>
      <c r="C104" s="47"/>
      <c r="D104" s="28"/>
      <c r="E104" s="47"/>
      <c r="F104" s="47"/>
    </row>
    <row r="105" spans="1:6" x14ac:dyDescent="0.2">
      <c r="A105" s="114">
        <f>COUNT($A$12:A103)+1</f>
        <v>19</v>
      </c>
      <c r="B105" s="50" t="s">
        <v>78</v>
      </c>
      <c r="C105" s="47"/>
      <c r="D105" s="28"/>
      <c r="E105" s="47"/>
      <c r="F105" s="47"/>
    </row>
    <row r="106" spans="1:6" ht="38.25" x14ac:dyDescent="0.2">
      <c r="A106" s="117"/>
      <c r="B106" s="51" t="s">
        <v>32</v>
      </c>
      <c r="C106" s="76"/>
      <c r="D106" s="77">
        <v>0.1</v>
      </c>
      <c r="E106" s="47"/>
      <c r="F106" s="46">
        <f>SUM(F12:F100)*D106</f>
        <v>0</v>
      </c>
    </row>
    <row r="107" spans="1:6" x14ac:dyDescent="0.2">
      <c r="A107" s="122"/>
      <c r="B107" s="85"/>
      <c r="C107" s="47"/>
      <c r="D107" s="28"/>
      <c r="E107" s="75"/>
      <c r="F107" s="47"/>
    </row>
    <row r="108" spans="1:6" x14ac:dyDescent="0.2">
      <c r="A108" s="52"/>
      <c r="B108" s="86" t="s">
        <v>2</v>
      </c>
      <c r="C108" s="53"/>
      <c r="D108" s="54"/>
      <c r="E108" s="55" t="s">
        <v>42</v>
      </c>
      <c r="F108" s="55">
        <f>SUM(F14:F107)</f>
        <v>0</v>
      </c>
    </row>
  </sheetData>
  <sheetProtection algorithmName="SHA-512" hashValue="GTa7u818aeXLGLEE4ryRBLSuIN5MwS2fN+MJ5on0p+Ggx1it2vnV2+kEwZxCdXpkahTBzMO98pAHebcWYFOldw==" saltValue="cwWrfr8uFerNgSVeY+C4RA==" spinCount="100000"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3" manualBreakCount="3">
    <brk id="32" max="16383" man="1"/>
    <brk id="68" max="16383"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11"/>
  <sheetViews>
    <sheetView topLeftCell="A19" zoomScaleNormal="100" zoomScaleSheetLayoutView="100" workbookViewId="0">
      <selection activeCell="E10" sqref="E10"/>
    </sheetView>
  </sheetViews>
  <sheetFormatPr defaultColWidth="9.140625" defaultRowHeight="12.75" x14ac:dyDescent="0.2"/>
  <cols>
    <col min="1" max="1" width="5.7109375" style="34" customWidth="1"/>
    <col min="2" max="2" width="50.7109375" style="87" customWidth="1"/>
    <col min="3" max="3" width="7.7109375" style="37" customWidth="1"/>
    <col min="4" max="4" width="4.7109375" style="38" customWidth="1"/>
    <col min="5" max="5" width="11.7109375" style="202" customWidth="1"/>
    <col min="6" max="6" width="12.7109375" style="37" customWidth="1"/>
    <col min="7" max="16384" width="9.140625" style="38"/>
  </cols>
  <sheetData>
    <row r="1" spans="1:6" x14ac:dyDescent="0.2">
      <c r="A1" s="33" t="s">
        <v>52</v>
      </c>
      <c r="B1" s="80" t="s">
        <v>8</v>
      </c>
      <c r="C1" s="34"/>
      <c r="D1" s="35"/>
    </row>
    <row r="2" spans="1:6" x14ac:dyDescent="0.2">
      <c r="A2" s="33" t="s">
        <v>53</v>
      </c>
      <c r="B2" s="80" t="s">
        <v>9</v>
      </c>
      <c r="C2" s="34"/>
      <c r="D2" s="35"/>
    </row>
    <row r="3" spans="1:6" x14ac:dyDescent="0.2">
      <c r="A3" s="33" t="s">
        <v>48</v>
      </c>
      <c r="B3" s="80" t="s">
        <v>124</v>
      </c>
      <c r="C3" s="34"/>
      <c r="D3" s="35"/>
    </row>
    <row r="4" spans="1:6" x14ac:dyDescent="0.2">
      <c r="A4" s="33"/>
      <c r="B4" s="80" t="s">
        <v>115</v>
      </c>
      <c r="C4" s="34"/>
      <c r="D4" s="35"/>
    </row>
    <row r="5" spans="1:6" ht="76.5" x14ac:dyDescent="0.2">
      <c r="A5" s="134" t="s">
        <v>0</v>
      </c>
      <c r="B5" s="135" t="s">
        <v>36</v>
      </c>
      <c r="C5" s="136" t="s">
        <v>10</v>
      </c>
      <c r="D5" s="136" t="s">
        <v>11</v>
      </c>
      <c r="E5" s="243" t="s">
        <v>39</v>
      </c>
      <c r="F5" s="137" t="s">
        <v>40</v>
      </c>
    </row>
    <row r="6" spans="1:6" x14ac:dyDescent="0.2">
      <c r="A6" s="113">
        <v>1</v>
      </c>
      <c r="B6" s="81"/>
      <c r="C6" s="40"/>
      <c r="D6" s="41"/>
      <c r="E6" s="244"/>
      <c r="F6" s="40"/>
    </row>
    <row r="7" spans="1:6" x14ac:dyDescent="0.2">
      <c r="A7" s="114">
        <f>COUNT(A6+1)</f>
        <v>1</v>
      </c>
      <c r="B7" s="145" t="s">
        <v>12</v>
      </c>
      <c r="C7" s="43"/>
      <c r="D7" s="23"/>
      <c r="E7" s="160"/>
      <c r="F7" s="2"/>
    </row>
    <row r="8" spans="1:6" ht="38.25" x14ac:dyDescent="0.2">
      <c r="A8" s="114"/>
      <c r="B8" s="3" t="s">
        <v>58</v>
      </c>
      <c r="C8" s="43"/>
      <c r="D8" s="23"/>
      <c r="E8" s="160"/>
      <c r="F8" s="2"/>
    </row>
    <row r="9" spans="1:6" ht="14.25" x14ac:dyDescent="0.2">
      <c r="A9" s="114"/>
      <c r="B9" s="3"/>
      <c r="C9" s="44">
        <v>220</v>
      </c>
      <c r="D9" s="23" t="s">
        <v>38</v>
      </c>
      <c r="E9" s="57"/>
      <c r="F9" s="2">
        <f>C9*E9</f>
        <v>0</v>
      </c>
    </row>
    <row r="10" spans="1:6" x14ac:dyDescent="0.2">
      <c r="A10" s="114"/>
      <c r="B10" s="3"/>
      <c r="C10" s="44"/>
      <c r="D10" s="23"/>
      <c r="E10" s="79"/>
      <c r="F10" s="2"/>
    </row>
    <row r="11" spans="1:6" x14ac:dyDescent="0.2">
      <c r="A11" s="115"/>
      <c r="B11" s="82"/>
      <c r="C11" s="70"/>
      <c r="D11" s="64"/>
      <c r="E11" s="97"/>
      <c r="F11" s="63"/>
    </row>
    <row r="12" spans="1:6" x14ac:dyDescent="0.2">
      <c r="A12" s="114">
        <f>COUNT($A$7:A11)+1</f>
        <v>2</v>
      </c>
      <c r="B12" s="50" t="s">
        <v>13</v>
      </c>
      <c r="C12" s="66"/>
      <c r="D12" s="28"/>
      <c r="E12" s="79"/>
      <c r="F12" s="47"/>
    </row>
    <row r="13" spans="1:6" ht="38.25" x14ac:dyDescent="0.2">
      <c r="A13" s="119"/>
      <c r="B13" s="51" t="s">
        <v>15</v>
      </c>
      <c r="C13" s="66"/>
      <c r="D13" s="28"/>
      <c r="E13" s="79"/>
      <c r="F13" s="47"/>
    </row>
    <row r="14" spans="1:6" ht="14.25" x14ac:dyDescent="0.2">
      <c r="A14" s="119"/>
      <c r="B14" s="51"/>
      <c r="C14" s="66">
        <v>240</v>
      </c>
      <c r="D14" s="28" t="s">
        <v>44</v>
      </c>
      <c r="E14" s="57"/>
      <c r="F14" s="46">
        <f>C14*E14</f>
        <v>0</v>
      </c>
    </row>
    <row r="15" spans="1:6" x14ac:dyDescent="0.2">
      <c r="A15" s="120"/>
      <c r="B15" s="83"/>
      <c r="C15" s="67"/>
      <c r="D15" s="68"/>
      <c r="E15" s="88"/>
      <c r="F15" s="69"/>
    </row>
    <row r="16" spans="1:6" x14ac:dyDescent="0.2">
      <c r="A16" s="121"/>
      <c r="B16" s="82"/>
      <c r="C16" s="70"/>
      <c r="D16" s="64"/>
      <c r="E16" s="97"/>
      <c r="F16" s="63"/>
    </row>
    <row r="17" spans="1:6" x14ac:dyDescent="0.2">
      <c r="A17" s="114">
        <f>COUNT($A$7:A16)+1</f>
        <v>3</v>
      </c>
      <c r="B17" s="50" t="s">
        <v>14</v>
      </c>
      <c r="C17" s="66"/>
      <c r="D17" s="28"/>
      <c r="E17" s="79"/>
      <c r="F17" s="47"/>
    </row>
    <row r="18" spans="1:6" ht="38.25" x14ac:dyDescent="0.2">
      <c r="A18" s="114"/>
      <c r="B18" s="51" t="s">
        <v>33</v>
      </c>
      <c r="C18" s="66"/>
      <c r="D18" s="28"/>
      <c r="E18" s="79"/>
      <c r="F18" s="47"/>
    </row>
    <row r="19" spans="1:6" ht="14.25" x14ac:dyDescent="0.2">
      <c r="A19" s="114"/>
      <c r="B19" s="51"/>
      <c r="C19" s="66">
        <v>67</v>
      </c>
      <c r="D19" s="28" t="s">
        <v>44</v>
      </c>
      <c r="E19" s="57"/>
      <c r="F19" s="46">
        <f>C19*E19</f>
        <v>0</v>
      </c>
    </row>
    <row r="20" spans="1:6" x14ac:dyDescent="0.2">
      <c r="A20" s="114"/>
      <c r="B20" s="3"/>
      <c r="C20" s="44"/>
      <c r="D20" s="23"/>
      <c r="E20" s="79"/>
      <c r="F20" s="2"/>
    </row>
    <row r="21" spans="1:6" x14ac:dyDescent="0.2">
      <c r="A21" s="115"/>
      <c r="B21" s="82"/>
      <c r="C21" s="70"/>
      <c r="D21" s="64"/>
      <c r="E21" s="97"/>
      <c r="F21" s="63"/>
    </row>
    <row r="22" spans="1:6" x14ac:dyDescent="0.2">
      <c r="A22" s="114">
        <f>COUNT($A$7:A21)+1</f>
        <v>4</v>
      </c>
      <c r="B22" s="96" t="s">
        <v>59</v>
      </c>
      <c r="C22" s="66"/>
      <c r="D22" s="71"/>
      <c r="E22" s="245"/>
      <c r="F22" s="73"/>
    </row>
    <row r="23" spans="1:6" ht="51" x14ac:dyDescent="0.2">
      <c r="A23" s="114"/>
      <c r="B23" s="51" t="s">
        <v>60</v>
      </c>
      <c r="C23" s="66"/>
      <c r="D23" s="71"/>
      <c r="E23" s="245"/>
      <c r="F23" s="72"/>
    </row>
    <row r="24" spans="1:6" ht="14.25" x14ac:dyDescent="0.2">
      <c r="A24" s="114"/>
      <c r="B24" s="51"/>
      <c r="C24" s="66">
        <v>100</v>
      </c>
      <c r="D24" s="28" t="s">
        <v>38</v>
      </c>
      <c r="E24" s="57"/>
      <c r="F24" s="46">
        <f>+E24*C24</f>
        <v>0</v>
      </c>
    </row>
    <row r="25" spans="1:6" x14ac:dyDescent="0.2">
      <c r="A25" s="116"/>
      <c r="B25" s="83"/>
      <c r="C25" s="67"/>
      <c r="D25" s="68"/>
      <c r="E25" s="88"/>
      <c r="F25" s="69"/>
    </row>
    <row r="26" spans="1:6" x14ac:dyDescent="0.2">
      <c r="A26" s="115"/>
      <c r="B26" s="82"/>
      <c r="C26" s="70"/>
      <c r="D26" s="64"/>
      <c r="E26" s="97"/>
      <c r="F26" s="63"/>
    </row>
    <row r="27" spans="1:6" x14ac:dyDescent="0.2">
      <c r="A27" s="114">
        <f>COUNT($A$7:A26)+1</f>
        <v>5</v>
      </c>
      <c r="B27" s="98" t="s">
        <v>61</v>
      </c>
      <c r="C27" s="66"/>
      <c r="D27" s="28"/>
      <c r="E27" s="79"/>
      <c r="F27" s="47"/>
    </row>
    <row r="28" spans="1:6" ht="63.75" x14ac:dyDescent="0.2">
      <c r="A28" s="114"/>
      <c r="B28" s="51" t="s">
        <v>62</v>
      </c>
      <c r="C28" s="66"/>
      <c r="D28" s="28"/>
      <c r="E28" s="79"/>
      <c r="F28" s="47"/>
    </row>
    <row r="29" spans="1:6" ht="14.25" x14ac:dyDescent="0.2">
      <c r="A29" s="114"/>
      <c r="B29" s="99"/>
      <c r="C29" s="66">
        <v>30</v>
      </c>
      <c r="D29" s="28" t="s">
        <v>38</v>
      </c>
      <c r="E29" s="57"/>
      <c r="F29" s="46">
        <f>+E29*C29</f>
        <v>0</v>
      </c>
    </row>
    <row r="30" spans="1:6" x14ac:dyDescent="0.2">
      <c r="A30" s="116"/>
      <c r="B30" s="100"/>
      <c r="C30" s="67"/>
      <c r="D30" s="68"/>
      <c r="E30" s="88"/>
      <c r="F30" s="69"/>
    </row>
    <row r="31" spans="1:6" x14ac:dyDescent="0.2">
      <c r="A31" s="115"/>
      <c r="B31" s="101"/>
      <c r="C31" s="70"/>
      <c r="D31" s="64"/>
      <c r="E31" s="97"/>
      <c r="F31" s="65"/>
    </row>
    <row r="32" spans="1:6" x14ac:dyDescent="0.2">
      <c r="A32" s="114">
        <f>COUNT($A$7:A31)+1</f>
        <v>6</v>
      </c>
      <c r="B32" s="102" t="s">
        <v>63</v>
      </c>
      <c r="C32" s="66"/>
      <c r="D32" s="28"/>
      <c r="E32" s="79"/>
      <c r="F32" s="46"/>
    </row>
    <row r="33" spans="1:6" ht="63.75" x14ac:dyDescent="0.2">
      <c r="A33" s="114"/>
      <c r="B33" s="51" t="s">
        <v>64</v>
      </c>
      <c r="C33" s="66"/>
      <c r="D33" s="28"/>
      <c r="E33" s="79"/>
      <c r="F33" s="46"/>
    </row>
    <row r="34" spans="1:6" ht="14.25" x14ac:dyDescent="0.2">
      <c r="A34" s="114"/>
      <c r="B34" s="99"/>
      <c r="C34" s="66">
        <v>10</v>
      </c>
      <c r="D34" s="28" t="s">
        <v>38</v>
      </c>
      <c r="E34" s="57"/>
      <c r="F34" s="46">
        <f>+E34*C34</f>
        <v>0</v>
      </c>
    </row>
    <row r="35" spans="1:6" x14ac:dyDescent="0.2">
      <c r="A35" s="116"/>
      <c r="B35" s="100"/>
      <c r="C35" s="67"/>
      <c r="D35" s="68"/>
      <c r="E35" s="88"/>
      <c r="F35" s="69"/>
    </row>
    <row r="36" spans="1:6" x14ac:dyDescent="0.2">
      <c r="A36" s="114"/>
      <c r="B36" s="99"/>
      <c r="C36" s="66"/>
      <c r="D36" s="28"/>
      <c r="E36" s="79"/>
      <c r="F36" s="46"/>
    </row>
    <row r="37" spans="1:6" x14ac:dyDescent="0.2">
      <c r="A37" s="114">
        <f>COUNT($A$7:A35)+1</f>
        <v>7</v>
      </c>
      <c r="B37" s="50" t="s">
        <v>67</v>
      </c>
      <c r="C37" s="66"/>
      <c r="D37" s="28"/>
      <c r="E37" s="79"/>
      <c r="F37" s="47"/>
    </row>
    <row r="38" spans="1:6" ht="76.5" x14ac:dyDescent="0.2">
      <c r="A38" s="119"/>
      <c r="B38" s="51" t="s">
        <v>68</v>
      </c>
      <c r="C38" s="66"/>
      <c r="D38" s="28"/>
      <c r="E38" s="79"/>
      <c r="F38" s="47"/>
    </row>
    <row r="39" spans="1:6" ht="14.25" x14ac:dyDescent="0.2">
      <c r="A39" s="119"/>
      <c r="B39" s="84"/>
      <c r="C39" s="66">
        <v>400</v>
      </c>
      <c r="D39" s="48" t="s">
        <v>44</v>
      </c>
      <c r="E39" s="57"/>
      <c r="F39" s="49">
        <f>+E39*C39</f>
        <v>0</v>
      </c>
    </row>
    <row r="40" spans="1:6" ht="14.25" x14ac:dyDescent="0.2">
      <c r="A40" s="120"/>
      <c r="B40" s="106"/>
      <c r="C40" s="67"/>
      <c r="D40" s="93"/>
      <c r="E40" s="88"/>
      <c r="F40" s="95"/>
    </row>
    <row r="41" spans="1:6" x14ac:dyDescent="0.2">
      <c r="A41" s="121"/>
      <c r="B41" s="89"/>
      <c r="C41" s="70"/>
      <c r="D41" s="64"/>
      <c r="E41" s="97"/>
      <c r="F41" s="65"/>
    </row>
    <row r="42" spans="1:6" x14ac:dyDescent="0.2">
      <c r="A42" s="114">
        <f>COUNT($A$7:A41)+1</f>
        <v>8</v>
      </c>
      <c r="B42" s="50" t="s">
        <v>18</v>
      </c>
      <c r="C42" s="66"/>
      <c r="D42" s="28"/>
      <c r="E42" s="79"/>
      <c r="F42" s="46"/>
    </row>
    <row r="43" spans="1:6" x14ac:dyDescent="0.2">
      <c r="A43" s="119"/>
      <c r="B43" s="51" t="s">
        <v>17</v>
      </c>
      <c r="C43" s="66"/>
      <c r="D43" s="28"/>
      <c r="E43" s="79"/>
      <c r="F43" s="47"/>
    </row>
    <row r="44" spans="1:6" ht="14.25" x14ac:dyDescent="0.2">
      <c r="A44" s="119"/>
      <c r="B44" s="51"/>
      <c r="C44" s="66">
        <v>176</v>
      </c>
      <c r="D44" s="28" t="s">
        <v>44</v>
      </c>
      <c r="E44" s="57"/>
      <c r="F44" s="46">
        <f>C44*E44</f>
        <v>0</v>
      </c>
    </row>
    <row r="45" spans="1:6" x14ac:dyDescent="0.2">
      <c r="A45" s="120"/>
      <c r="B45" s="83"/>
      <c r="C45" s="67"/>
      <c r="D45" s="68"/>
      <c r="E45" s="88"/>
      <c r="F45" s="69"/>
    </row>
    <row r="46" spans="1:6" x14ac:dyDescent="0.2">
      <c r="A46" s="121"/>
      <c r="B46" s="82"/>
      <c r="C46" s="70"/>
      <c r="D46" s="64"/>
      <c r="E46" s="97"/>
      <c r="F46" s="65"/>
    </row>
    <row r="47" spans="1:6" x14ac:dyDescent="0.2">
      <c r="A47" s="114">
        <f>COUNT($A$7:A46)+1</f>
        <v>9</v>
      </c>
      <c r="B47" s="50" t="s">
        <v>70</v>
      </c>
      <c r="C47" s="66"/>
      <c r="D47" s="28"/>
      <c r="E47" s="79"/>
      <c r="F47" s="47"/>
    </row>
    <row r="48" spans="1:6" ht="38.25" x14ac:dyDescent="0.2">
      <c r="A48" s="119"/>
      <c r="B48" s="51" t="s">
        <v>85</v>
      </c>
      <c r="C48" s="66"/>
      <c r="D48" s="28"/>
      <c r="E48" s="79"/>
      <c r="F48" s="47"/>
    </row>
    <row r="49" spans="1:6" ht="14.25" x14ac:dyDescent="0.2">
      <c r="A49" s="119"/>
      <c r="B49" s="51" t="s">
        <v>34</v>
      </c>
      <c r="C49" s="66">
        <v>249</v>
      </c>
      <c r="D49" s="28" t="s">
        <v>43</v>
      </c>
      <c r="E49" s="57"/>
      <c r="F49" s="46">
        <f>C49*E49</f>
        <v>0</v>
      </c>
    </row>
    <row r="50" spans="1:6" ht="14.25" x14ac:dyDescent="0.2">
      <c r="A50" s="119"/>
      <c r="B50" s="51" t="s">
        <v>35</v>
      </c>
      <c r="C50" s="66">
        <v>62</v>
      </c>
      <c r="D50" s="28" t="s">
        <v>43</v>
      </c>
      <c r="E50" s="57"/>
      <c r="F50" s="46">
        <f>C50*E50</f>
        <v>0</v>
      </c>
    </row>
    <row r="51" spans="1:6" x14ac:dyDescent="0.2">
      <c r="A51" s="120"/>
      <c r="B51" s="83"/>
      <c r="C51" s="67"/>
      <c r="D51" s="68"/>
      <c r="E51" s="88"/>
      <c r="F51" s="69"/>
    </row>
    <row r="52" spans="1:6" x14ac:dyDescent="0.2">
      <c r="A52" s="121"/>
      <c r="B52" s="82"/>
      <c r="C52" s="70"/>
      <c r="D52" s="64"/>
      <c r="E52" s="97"/>
      <c r="F52" s="65"/>
    </row>
    <row r="53" spans="1:6" x14ac:dyDescent="0.2">
      <c r="A53" s="114">
        <f>COUNT($A$7:A52)+1</f>
        <v>10</v>
      </c>
      <c r="B53" s="50" t="s">
        <v>21</v>
      </c>
      <c r="C53" s="66"/>
      <c r="D53" s="28"/>
      <c r="E53" s="79"/>
      <c r="F53" s="46"/>
    </row>
    <row r="54" spans="1:6" ht="51" x14ac:dyDescent="0.2">
      <c r="A54" s="119"/>
      <c r="B54" s="51" t="s">
        <v>72</v>
      </c>
      <c r="C54" s="66"/>
      <c r="D54" s="28"/>
      <c r="E54" s="79"/>
      <c r="F54" s="46"/>
    </row>
    <row r="55" spans="1:6" ht="14.25" x14ac:dyDescent="0.2">
      <c r="A55" s="119"/>
      <c r="B55" s="51"/>
      <c r="C55" s="66">
        <v>48</v>
      </c>
      <c r="D55" s="28" t="s">
        <v>43</v>
      </c>
      <c r="E55" s="57"/>
      <c r="F55" s="46">
        <f>C55*E55</f>
        <v>0</v>
      </c>
    </row>
    <row r="56" spans="1:6" x14ac:dyDescent="0.2">
      <c r="A56" s="120"/>
      <c r="B56" s="83"/>
      <c r="C56" s="67"/>
      <c r="D56" s="68"/>
      <c r="E56" s="88"/>
      <c r="F56" s="69"/>
    </row>
    <row r="57" spans="1:6" x14ac:dyDescent="0.2">
      <c r="A57" s="121"/>
      <c r="B57" s="82"/>
      <c r="C57" s="70"/>
      <c r="D57" s="64"/>
      <c r="E57" s="97"/>
      <c r="F57" s="65"/>
    </row>
    <row r="58" spans="1:6" x14ac:dyDescent="0.2">
      <c r="A58" s="114">
        <f>COUNT($A$7:A57)+1</f>
        <v>11</v>
      </c>
      <c r="B58" s="50" t="s">
        <v>73</v>
      </c>
      <c r="C58" s="66"/>
      <c r="D58" s="28"/>
      <c r="E58" s="79"/>
      <c r="F58" s="46"/>
    </row>
    <row r="59" spans="1:6" ht="63.75" x14ac:dyDescent="0.2">
      <c r="A59" s="119"/>
      <c r="B59" s="51" t="s">
        <v>110</v>
      </c>
      <c r="C59" s="66"/>
      <c r="D59" s="28"/>
      <c r="E59" s="79"/>
      <c r="F59" s="46"/>
    </row>
    <row r="60" spans="1:6" ht="14.25" x14ac:dyDescent="0.2">
      <c r="A60" s="119"/>
      <c r="B60" s="51"/>
      <c r="C60" s="66">
        <v>106</v>
      </c>
      <c r="D60" s="28" t="s">
        <v>43</v>
      </c>
      <c r="E60" s="57"/>
      <c r="F60" s="46">
        <f>C60*E60</f>
        <v>0</v>
      </c>
    </row>
    <row r="61" spans="1:6" x14ac:dyDescent="0.2">
      <c r="A61" s="120"/>
      <c r="B61" s="83"/>
      <c r="C61" s="67"/>
      <c r="D61" s="68"/>
      <c r="E61" s="88"/>
      <c r="F61" s="69"/>
    </row>
    <row r="62" spans="1:6" x14ac:dyDescent="0.2">
      <c r="A62" s="121"/>
      <c r="B62" s="82"/>
      <c r="C62" s="70"/>
      <c r="D62" s="64"/>
      <c r="E62" s="97"/>
      <c r="F62" s="65"/>
    </row>
    <row r="63" spans="1:6" x14ac:dyDescent="0.2">
      <c r="A63" s="114">
        <f>COUNT($A$7:A62)+1</f>
        <v>12</v>
      </c>
      <c r="B63" s="50" t="s">
        <v>74</v>
      </c>
      <c r="C63" s="66"/>
      <c r="D63" s="28"/>
      <c r="E63" s="79"/>
      <c r="F63" s="47"/>
    </row>
    <row r="64" spans="1:6" ht="51" x14ac:dyDescent="0.2">
      <c r="A64" s="119"/>
      <c r="B64" s="51" t="s">
        <v>111</v>
      </c>
      <c r="C64" s="66"/>
      <c r="D64" s="28"/>
      <c r="E64" s="79"/>
      <c r="F64" s="47"/>
    </row>
    <row r="65" spans="1:6" ht="14.25" x14ac:dyDescent="0.2">
      <c r="A65" s="119"/>
      <c r="B65" s="51"/>
      <c r="C65" s="66">
        <v>156</v>
      </c>
      <c r="D65" s="28" t="s">
        <v>43</v>
      </c>
      <c r="E65" s="57"/>
      <c r="F65" s="46">
        <f>C65*E65</f>
        <v>0</v>
      </c>
    </row>
    <row r="66" spans="1:6" x14ac:dyDescent="0.2">
      <c r="A66" s="120"/>
      <c r="B66" s="83"/>
      <c r="C66" s="67"/>
      <c r="D66" s="68"/>
      <c r="E66" s="88"/>
      <c r="F66" s="69"/>
    </row>
    <row r="67" spans="1:6" x14ac:dyDescent="0.2">
      <c r="A67" s="121"/>
      <c r="B67" s="89"/>
      <c r="C67" s="70"/>
      <c r="D67" s="107"/>
      <c r="E67" s="246"/>
      <c r="F67" s="90"/>
    </row>
    <row r="68" spans="1:6" x14ac:dyDescent="0.2">
      <c r="A68" s="114">
        <f>COUNT($A$7:A67)+1</f>
        <v>13</v>
      </c>
      <c r="B68" s="50" t="s">
        <v>20</v>
      </c>
      <c r="C68" s="66"/>
      <c r="D68" s="28"/>
      <c r="E68" s="79"/>
      <c r="F68" s="46"/>
    </row>
    <row r="69" spans="1:6" ht="25.5" x14ac:dyDescent="0.2">
      <c r="A69" s="119"/>
      <c r="B69" s="51" t="s">
        <v>19</v>
      </c>
      <c r="C69" s="66"/>
      <c r="D69" s="28"/>
      <c r="E69" s="79"/>
      <c r="F69" s="47"/>
    </row>
    <row r="70" spans="1:6" ht="14.25" x14ac:dyDescent="0.2">
      <c r="A70" s="119"/>
      <c r="B70" s="51"/>
      <c r="C70" s="66">
        <v>389</v>
      </c>
      <c r="D70" s="28" t="s">
        <v>43</v>
      </c>
      <c r="E70" s="57"/>
      <c r="F70" s="46">
        <f>C70*E70</f>
        <v>0</v>
      </c>
    </row>
    <row r="71" spans="1:6" x14ac:dyDescent="0.2">
      <c r="A71" s="120"/>
      <c r="B71" s="83"/>
      <c r="C71" s="67"/>
      <c r="D71" s="68"/>
      <c r="E71" s="88"/>
      <c r="F71" s="69"/>
    </row>
    <row r="72" spans="1:6" x14ac:dyDescent="0.2">
      <c r="A72" s="121"/>
      <c r="B72" s="82"/>
      <c r="C72" s="70"/>
      <c r="D72" s="64"/>
      <c r="E72" s="97"/>
      <c r="F72" s="65"/>
    </row>
    <row r="73" spans="1:6" x14ac:dyDescent="0.2">
      <c r="A73" s="114">
        <f>COUNT($A$7:A72)+1</f>
        <v>14</v>
      </c>
      <c r="B73" s="50" t="s">
        <v>22</v>
      </c>
      <c r="C73" s="66"/>
      <c r="D73" s="28"/>
      <c r="E73" s="79"/>
      <c r="F73" s="46"/>
    </row>
    <row r="74" spans="1:6" ht="25.5" x14ac:dyDescent="0.2">
      <c r="A74" s="119"/>
      <c r="B74" s="51" t="s">
        <v>37</v>
      </c>
      <c r="C74" s="66"/>
      <c r="D74" s="28"/>
      <c r="E74" s="79"/>
      <c r="F74" s="47"/>
    </row>
    <row r="75" spans="1:6" ht="14.25" x14ac:dyDescent="0.2">
      <c r="A75" s="119"/>
      <c r="B75" s="51"/>
      <c r="C75" s="66">
        <v>220</v>
      </c>
      <c r="D75" s="28" t="s">
        <v>38</v>
      </c>
      <c r="E75" s="57"/>
      <c r="F75" s="46">
        <f>C75*E75</f>
        <v>0</v>
      </c>
    </row>
    <row r="76" spans="1:6" x14ac:dyDescent="0.2">
      <c r="A76" s="120"/>
      <c r="B76" s="83"/>
      <c r="C76" s="67"/>
      <c r="D76" s="68"/>
      <c r="E76" s="88"/>
      <c r="F76" s="69"/>
    </row>
    <row r="77" spans="1:6" x14ac:dyDescent="0.2">
      <c r="A77" s="121"/>
      <c r="B77" s="82"/>
      <c r="C77" s="70"/>
      <c r="D77" s="64"/>
      <c r="E77" s="97"/>
      <c r="F77" s="65"/>
    </row>
    <row r="78" spans="1:6" x14ac:dyDescent="0.2">
      <c r="A78" s="114">
        <f>COUNT($A$7:A77)+1</f>
        <v>15</v>
      </c>
      <c r="B78" s="50" t="s">
        <v>24</v>
      </c>
      <c r="C78" s="66"/>
      <c r="D78" s="28"/>
      <c r="E78" s="79"/>
      <c r="F78" s="47"/>
    </row>
    <row r="79" spans="1:6" ht="25.5" x14ac:dyDescent="0.2">
      <c r="A79" s="119"/>
      <c r="B79" s="51" t="s">
        <v>75</v>
      </c>
      <c r="C79" s="66"/>
      <c r="D79" s="28"/>
      <c r="E79" s="79"/>
      <c r="F79" s="47"/>
    </row>
    <row r="80" spans="1:6" x14ac:dyDescent="0.2">
      <c r="A80" s="119"/>
      <c r="B80" s="51"/>
      <c r="C80" s="66">
        <v>3</v>
      </c>
      <c r="D80" s="28" t="s">
        <v>1</v>
      </c>
      <c r="E80" s="57"/>
      <c r="F80" s="46">
        <f>C80*E80</f>
        <v>0</v>
      </c>
    </row>
    <row r="81" spans="1:6" x14ac:dyDescent="0.2">
      <c r="A81" s="120"/>
      <c r="B81" s="83"/>
      <c r="C81" s="67"/>
      <c r="D81" s="68"/>
      <c r="E81" s="88"/>
      <c r="F81" s="69"/>
    </row>
    <row r="82" spans="1:6" x14ac:dyDescent="0.2">
      <c r="A82" s="121"/>
      <c r="B82" s="82"/>
      <c r="C82" s="70"/>
      <c r="D82" s="64"/>
      <c r="E82" s="97"/>
      <c r="F82" s="65"/>
    </row>
    <row r="83" spans="1:6" x14ac:dyDescent="0.2">
      <c r="A83" s="114">
        <f>COUNT($A$7:A82)+1</f>
        <v>16</v>
      </c>
      <c r="B83" s="50" t="s">
        <v>26</v>
      </c>
      <c r="C83" s="66"/>
      <c r="D83" s="28"/>
      <c r="E83" s="79"/>
      <c r="F83" s="46"/>
    </row>
    <row r="84" spans="1:6" x14ac:dyDescent="0.2">
      <c r="A84" s="119"/>
      <c r="B84" s="51" t="s">
        <v>25</v>
      </c>
      <c r="C84" s="66"/>
      <c r="D84" s="28"/>
      <c r="E84" s="79"/>
      <c r="F84" s="47"/>
    </row>
    <row r="85" spans="1:6" x14ac:dyDescent="0.2">
      <c r="A85" s="119"/>
      <c r="B85" s="51"/>
      <c r="C85" s="66">
        <v>3</v>
      </c>
      <c r="D85" s="28" t="s">
        <v>1</v>
      </c>
      <c r="E85" s="57"/>
      <c r="F85" s="46">
        <f>C85*E85</f>
        <v>0</v>
      </c>
    </row>
    <row r="86" spans="1:6" x14ac:dyDescent="0.2">
      <c r="A86" s="120"/>
      <c r="B86" s="83"/>
      <c r="C86" s="67"/>
      <c r="D86" s="68"/>
      <c r="E86" s="88"/>
      <c r="F86" s="69"/>
    </row>
    <row r="87" spans="1:6" x14ac:dyDescent="0.2">
      <c r="A87" s="121"/>
      <c r="B87" s="82"/>
      <c r="C87" s="70"/>
      <c r="D87" s="91"/>
      <c r="E87" s="247"/>
      <c r="F87" s="92"/>
    </row>
    <row r="88" spans="1:6" ht="25.5" x14ac:dyDescent="0.2">
      <c r="A88" s="114">
        <f>COUNT($A$7:A87)+1</f>
        <v>17</v>
      </c>
      <c r="B88" s="50" t="s">
        <v>76</v>
      </c>
      <c r="C88" s="66"/>
      <c r="D88" s="48"/>
      <c r="E88" s="139"/>
      <c r="F88" s="49"/>
    </row>
    <row r="89" spans="1:6" ht="38.25" x14ac:dyDescent="0.2">
      <c r="A89" s="119"/>
      <c r="B89" s="51" t="s">
        <v>87</v>
      </c>
      <c r="C89" s="66"/>
      <c r="D89" s="48"/>
      <c r="E89" s="139"/>
      <c r="F89" s="49"/>
    </row>
    <row r="90" spans="1:6" ht="14.25" x14ac:dyDescent="0.2">
      <c r="A90" s="119"/>
      <c r="B90" s="51" t="s">
        <v>116</v>
      </c>
      <c r="C90" s="66">
        <v>220</v>
      </c>
      <c r="D90" s="48" t="s">
        <v>38</v>
      </c>
      <c r="E90" s="58"/>
      <c r="F90" s="49">
        <f>+E90*C90</f>
        <v>0</v>
      </c>
    </row>
    <row r="91" spans="1:6" x14ac:dyDescent="0.2">
      <c r="A91" s="120"/>
      <c r="B91" s="83"/>
      <c r="C91" s="67"/>
      <c r="D91" s="93"/>
      <c r="E91" s="94"/>
      <c r="F91" s="95"/>
    </row>
    <row r="92" spans="1:6" x14ac:dyDescent="0.2">
      <c r="A92" s="119"/>
      <c r="B92" s="51"/>
      <c r="C92" s="66"/>
      <c r="D92" s="48"/>
      <c r="E92" s="139"/>
      <c r="F92" s="49"/>
    </row>
    <row r="93" spans="1:6" x14ac:dyDescent="0.2">
      <c r="A93" s="114">
        <f>COUNT($A$7:A91)+1</f>
        <v>18</v>
      </c>
      <c r="B93" s="50" t="s">
        <v>28</v>
      </c>
      <c r="C93" s="66"/>
      <c r="D93" s="28"/>
      <c r="E93" s="79"/>
      <c r="F93" s="47"/>
    </row>
    <row r="94" spans="1:6" ht="38.25" x14ac:dyDescent="0.2">
      <c r="A94" s="119"/>
      <c r="B94" s="51" t="s">
        <v>27</v>
      </c>
      <c r="C94" s="66"/>
      <c r="D94" s="28"/>
      <c r="E94" s="79"/>
      <c r="F94" s="47"/>
    </row>
    <row r="95" spans="1:6" x14ac:dyDescent="0.2">
      <c r="A95" s="119"/>
      <c r="B95" s="51" t="s">
        <v>56</v>
      </c>
      <c r="C95" s="66">
        <v>5</v>
      </c>
      <c r="D95" s="28" t="s">
        <v>1</v>
      </c>
      <c r="E95" s="57"/>
      <c r="F95" s="46">
        <f>C95*E95</f>
        <v>0</v>
      </c>
    </row>
    <row r="96" spans="1:6" x14ac:dyDescent="0.2">
      <c r="A96" s="120"/>
      <c r="B96" s="83"/>
      <c r="C96" s="67"/>
      <c r="D96" s="68"/>
      <c r="E96" s="88"/>
      <c r="F96" s="69"/>
    </row>
    <row r="97" spans="1:6" x14ac:dyDescent="0.2">
      <c r="A97" s="121"/>
      <c r="B97" s="89"/>
      <c r="C97" s="40"/>
      <c r="D97" s="41"/>
      <c r="E97" s="244"/>
      <c r="F97" s="40"/>
    </row>
    <row r="98" spans="1:6" x14ac:dyDescent="0.2">
      <c r="A98" s="114">
        <f>COUNT($A$7:A97)+1</f>
        <v>19</v>
      </c>
      <c r="B98" s="50" t="s">
        <v>29</v>
      </c>
      <c r="C98" s="47"/>
      <c r="D98" s="28"/>
      <c r="E98" s="248"/>
      <c r="F98" s="47"/>
    </row>
    <row r="99" spans="1:6" ht="76.5" x14ac:dyDescent="0.2">
      <c r="A99" s="117"/>
      <c r="B99" s="51" t="s">
        <v>77</v>
      </c>
      <c r="C99" s="47"/>
      <c r="D99" s="28"/>
      <c r="E99" s="79"/>
      <c r="F99" s="47"/>
    </row>
    <row r="100" spans="1:6" x14ac:dyDescent="0.2">
      <c r="A100" s="114"/>
      <c r="B100" s="108"/>
      <c r="C100" s="76"/>
      <c r="D100" s="77">
        <v>0.02</v>
      </c>
      <c r="E100" s="204"/>
      <c r="F100" s="46">
        <f>SUM(F7:F99)*D100</f>
        <v>0</v>
      </c>
    </row>
    <row r="101" spans="1:6" x14ac:dyDescent="0.2">
      <c r="A101" s="116"/>
      <c r="B101" s="109"/>
      <c r="C101" s="110"/>
      <c r="D101" s="111"/>
      <c r="E101" s="206"/>
      <c r="F101" s="69"/>
    </row>
    <row r="102" spans="1:6" x14ac:dyDescent="0.2">
      <c r="A102" s="118"/>
      <c r="B102" s="82"/>
      <c r="C102" s="63"/>
      <c r="D102" s="64"/>
      <c r="E102" s="249"/>
      <c r="F102" s="65"/>
    </row>
    <row r="103" spans="1:6" x14ac:dyDescent="0.2">
      <c r="A103" s="114">
        <f>COUNT($A$7:A102)+1</f>
        <v>20</v>
      </c>
      <c r="B103" s="50" t="s">
        <v>31</v>
      </c>
      <c r="C103" s="47"/>
      <c r="D103" s="28"/>
      <c r="E103" s="248"/>
      <c r="F103" s="46"/>
    </row>
    <row r="104" spans="1:6" ht="38.25" x14ac:dyDescent="0.2">
      <c r="A104" s="117"/>
      <c r="B104" s="51" t="s">
        <v>30</v>
      </c>
      <c r="C104" s="47"/>
      <c r="D104" s="28"/>
      <c r="E104" s="204"/>
      <c r="F104" s="46"/>
    </row>
    <row r="105" spans="1:6" x14ac:dyDescent="0.2">
      <c r="A105" s="117"/>
      <c r="B105" s="51"/>
      <c r="C105" s="76"/>
      <c r="D105" s="77">
        <v>0.05</v>
      </c>
      <c r="E105" s="204"/>
      <c r="F105" s="46">
        <f>SUM(F7:F98)*D105</f>
        <v>0</v>
      </c>
    </row>
    <row r="106" spans="1:6" x14ac:dyDescent="0.2">
      <c r="A106" s="122"/>
      <c r="B106" s="83"/>
      <c r="C106" s="78"/>
      <c r="D106" s="68"/>
      <c r="E106" s="206"/>
      <c r="F106" s="78"/>
    </row>
    <row r="107" spans="1:6" x14ac:dyDescent="0.2">
      <c r="A107" s="117"/>
      <c r="B107" s="51"/>
      <c r="C107" s="47"/>
      <c r="D107" s="28"/>
      <c r="E107" s="204"/>
      <c r="F107" s="47"/>
    </row>
    <row r="108" spans="1:6" x14ac:dyDescent="0.2">
      <c r="A108" s="114">
        <f>COUNT($A$7:A106)+1</f>
        <v>21</v>
      </c>
      <c r="B108" s="50" t="s">
        <v>78</v>
      </c>
      <c r="C108" s="47"/>
      <c r="D108" s="28"/>
      <c r="E108" s="204"/>
      <c r="F108" s="47"/>
    </row>
    <row r="109" spans="1:6" ht="38.25" x14ac:dyDescent="0.2">
      <c r="A109" s="117"/>
      <c r="B109" s="51" t="s">
        <v>32</v>
      </c>
      <c r="C109" s="76"/>
      <c r="D109" s="77">
        <v>0.1</v>
      </c>
      <c r="E109" s="204"/>
      <c r="F109" s="46">
        <f>SUM(F7:F98)*D109</f>
        <v>0</v>
      </c>
    </row>
    <row r="110" spans="1:6" x14ac:dyDescent="0.2">
      <c r="A110" s="122"/>
      <c r="B110" s="85"/>
      <c r="C110" s="47"/>
      <c r="D110" s="28"/>
      <c r="E110" s="248"/>
      <c r="F110" s="47"/>
    </row>
    <row r="111" spans="1:6" x14ac:dyDescent="0.2">
      <c r="A111" s="52"/>
      <c r="B111" s="86" t="s">
        <v>2</v>
      </c>
      <c r="C111" s="53"/>
      <c r="D111" s="54"/>
      <c r="E111" s="250" t="s">
        <v>42</v>
      </c>
      <c r="F111" s="55">
        <f>SUM(F9:F110)</f>
        <v>0</v>
      </c>
    </row>
  </sheetData>
  <sheetProtection algorithmName="SHA-512" hashValue="TE/K2qsg86LQKqRS3zchg8ihOhbUzlvTJnc4kPpj9Ba+Kq/pasIXT3PUQ+kwd8ujPXUy/yCkdXV8B82KbMMMIA==" saltValue="AOk5BIn0hEYAmAjpTimWGw==" spinCount="100000" sheet="1" objects="1" scenarios="1"/>
  <phoneticPr fontId="0" type="noConversion"/>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3" manualBreakCount="3">
    <brk id="35" max="5" man="1"/>
    <brk id="65" max="5" man="1"/>
    <brk id="10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11"/>
  <sheetViews>
    <sheetView topLeftCell="A10" zoomScaleNormal="100" zoomScaleSheetLayoutView="100" workbookViewId="0">
      <selection activeCell="E10" sqref="E10"/>
    </sheetView>
  </sheetViews>
  <sheetFormatPr defaultColWidth="9.140625" defaultRowHeight="12.75" x14ac:dyDescent="0.2"/>
  <cols>
    <col min="1" max="1" width="5.7109375" style="34" customWidth="1"/>
    <col min="2" max="2" width="50.7109375" style="87" customWidth="1"/>
    <col min="3" max="3" width="7.7109375" style="37" customWidth="1"/>
    <col min="4" max="4" width="4.7109375" style="38" customWidth="1"/>
    <col min="5" max="5" width="11.7109375" style="202" customWidth="1"/>
    <col min="6" max="6" width="12.7109375" style="37" customWidth="1"/>
    <col min="7" max="16384" width="9.140625" style="38"/>
  </cols>
  <sheetData>
    <row r="1" spans="1:6" x14ac:dyDescent="0.2">
      <c r="A1" s="33" t="s">
        <v>52</v>
      </c>
      <c r="B1" s="80" t="s">
        <v>8</v>
      </c>
      <c r="C1" s="34"/>
      <c r="D1" s="35"/>
    </row>
    <row r="2" spans="1:6" x14ac:dyDescent="0.2">
      <c r="A2" s="33" t="s">
        <v>53</v>
      </c>
      <c r="B2" s="80" t="s">
        <v>9</v>
      </c>
      <c r="C2" s="34"/>
      <c r="D2" s="35"/>
    </row>
    <row r="3" spans="1:6" x14ac:dyDescent="0.2">
      <c r="A3" s="33" t="s">
        <v>123</v>
      </c>
      <c r="B3" s="80" t="s">
        <v>127</v>
      </c>
      <c r="C3" s="34"/>
      <c r="D3" s="35"/>
    </row>
    <row r="4" spans="1:6" x14ac:dyDescent="0.2">
      <c r="A4" s="33"/>
      <c r="B4" s="80" t="s">
        <v>115</v>
      </c>
      <c r="C4" s="34"/>
      <c r="D4" s="35"/>
    </row>
    <row r="5" spans="1:6" ht="76.5" x14ac:dyDescent="0.2">
      <c r="A5" s="134" t="s">
        <v>0</v>
      </c>
      <c r="B5" s="135" t="s">
        <v>36</v>
      </c>
      <c r="C5" s="136" t="s">
        <v>10</v>
      </c>
      <c r="D5" s="136" t="s">
        <v>11</v>
      </c>
      <c r="E5" s="243" t="s">
        <v>39</v>
      </c>
      <c r="F5" s="137" t="s">
        <v>40</v>
      </c>
    </row>
    <row r="6" spans="1:6" x14ac:dyDescent="0.2">
      <c r="A6" s="113">
        <v>1</v>
      </c>
      <c r="B6" s="81"/>
      <c r="C6" s="40"/>
      <c r="D6" s="41"/>
      <c r="E6" s="244"/>
      <c r="F6" s="40"/>
    </row>
    <row r="7" spans="1:6" x14ac:dyDescent="0.2">
      <c r="A7" s="114">
        <f>COUNT(A6+1)</f>
        <v>1</v>
      </c>
      <c r="B7" s="145" t="s">
        <v>12</v>
      </c>
      <c r="C7" s="43"/>
      <c r="D7" s="23"/>
      <c r="E7" s="160"/>
      <c r="F7" s="2"/>
    </row>
    <row r="8" spans="1:6" ht="38.25" x14ac:dyDescent="0.2">
      <c r="A8" s="114"/>
      <c r="B8" s="3" t="s">
        <v>58</v>
      </c>
      <c r="C8" s="43"/>
      <c r="D8" s="23"/>
      <c r="E8" s="160"/>
      <c r="F8" s="2"/>
    </row>
    <row r="9" spans="1:6" ht="14.25" x14ac:dyDescent="0.2">
      <c r="A9" s="114"/>
      <c r="B9" s="3"/>
      <c r="C9" s="44">
        <v>46</v>
      </c>
      <c r="D9" s="23" t="s">
        <v>38</v>
      </c>
      <c r="E9" s="57"/>
      <c r="F9" s="2">
        <f>C9*E9</f>
        <v>0</v>
      </c>
    </row>
    <row r="10" spans="1:6" x14ac:dyDescent="0.2">
      <c r="A10" s="114"/>
      <c r="B10" s="3"/>
      <c r="C10" s="44"/>
      <c r="D10" s="23"/>
      <c r="E10" s="79"/>
      <c r="F10" s="2"/>
    </row>
    <row r="11" spans="1:6" x14ac:dyDescent="0.2">
      <c r="A11" s="115"/>
      <c r="B11" s="82"/>
      <c r="C11" s="70"/>
      <c r="D11" s="64"/>
      <c r="E11" s="97"/>
      <c r="F11" s="63"/>
    </row>
    <row r="12" spans="1:6" x14ac:dyDescent="0.2">
      <c r="A12" s="114">
        <f>COUNT($A$7:A11)+1</f>
        <v>2</v>
      </c>
      <c r="B12" s="50" t="s">
        <v>13</v>
      </c>
      <c r="C12" s="66"/>
      <c r="D12" s="28"/>
      <c r="E12" s="79"/>
      <c r="F12" s="47"/>
    </row>
    <row r="13" spans="1:6" ht="38.25" x14ac:dyDescent="0.2">
      <c r="A13" s="119"/>
      <c r="B13" s="51" t="s">
        <v>15</v>
      </c>
      <c r="C13" s="66"/>
      <c r="D13" s="28"/>
      <c r="E13" s="79"/>
      <c r="F13" s="47"/>
    </row>
    <row r="14" spans="1:6" ht="14.25" x14ac:dyDescent="0.2">
      <c r="A14" s="119"/>
      <c r="B14" s="51"/>
      <c r="C14" s="66">
        <v>80</v>
      </c>
      <c r="D14" s="28" t="s">
        <v>44</v>
      </c>
      <c r="E14" s="57"/>
      <c r="F14" s="46">
        <f>C14*E14</f>
        <v>0</v>
      </c>
    </row>
    <row r="15" spans="1:6" x14ac:dyDescent="0.2">
      <c r="A15" s="120"/>
      <c r="B15" s="83"/>
      <c r="C15" s="67"/>
      <c r="D15" s="68"/>
      <c r="E15" s="88"/>
      <c r="F15" s="69"/>
    </row>
    <row r="16" spans="1:6" x14ac:dyDescent="0.2">
      <c r="A16" s="121"/>
      <c r="B16" s="82"/>
      <c r="C16" s="70"/>
      <c r="D16" s="64"/>
      <c r="E16" s="97"/>
      <c r="F16" s="63"/>
    </row>
    <row r="17" spans="1:6" x14ac:dyDescent="0.2">
      <c r="A17" s="114">
        <f>COUNT($A$7:A16)+1</f>
        <v>3</v>
      </c>
      <c r="B17" s="50" t="s">
        <v>14</v>
      </c>
      <c r="C17" s="66"/>
      <c r="D17" s="28"/>
      <c r="E17" s="79"/>
      <c r="F17" s="47"/>
    </row>
    <row r="18" spans="1:6" ht="38.25" x14ac:dyDescent="0.2">
      <c r="A18" s="114"/>
      <c r="B18" s="51" t="s">
        <v>33</v>
      </c>
      <c r="C18" s="66"/>
      <c r="D18" s="28"/>
      <c r="E18" s="79"/>
      <c r="F18" s="47"/>
    </row>
    <row r="19" spans="1:6" ht="14.25" x14ac:dyDescent="0.2">
      <c r="A19" s="114"/>
      <c r="B19" s="51"/>
      <c r="C19" s="66">
        <v>80</v>
      </c>
      <c r="D19" s="28" t="s">
        <v>44</v>
      </c>
      <c r="E19" s="57"/>
      <c r="F19" s="46">
        <f>C19*E19</f>
        <v>0</v>
      </c>
    </row>
    <row r="20" spans="1:6" x14ac:dyDescent="0.2">
      <c r="A20" s="114"/>
      <c r="B20" s="3"/>
      <c r="C20" s="44"/>
      <c r="D20" s="23"/>
      <c r="E20" s="79"/>
      <c r="F20" s="2"/>
    </row>
    <row r="21" spans="1:6" x14ac:dyDescent="0.2">
      <c r="A21" s="115"/>
      <c r="B21" s="82"/>
      <c r="C21" s="70"/>
      <c r="D21" s="64"/>
      <c r="E21" s="97"/>
      <c r="F21" s="63"/>
    </row>
    <row r="22" spans="1:6" x14ac:dyDescent="0.2">
      <c r="A22" s="114">
        <f>COUNT($A$7:A21)+1</f>
        <v>4</v>
      </c>
      <c r="B22" s="96" t="s">
        <v>59</v>
      </c>
      <c r="C22" s="66"/>
      <c r="D22" s="71"/>
      <c r="E22" s="245"/>
      <c r="F22" s="73"/>
    </row>
    <row r="23" spans="1:6" ht="51" x14ac:dyDescent="0.2">
      <c r="A23" s="114"/>
      <c r="B23" s="51" t="s">
        <v>60</v>
      </c>
      <c r="C23" s="66"/>
      <c r="D23" s="71"/>
      <c r="E23" s="245"/>
      <c r="F23" s="72"/>
    </row>
    <row r="24" spans="1:6" ht="14.25" x14ac:dyDescent="0.2">
      <c r="A24" s="114"/>
      <c r="B24" s="51"/>
      <c r="C24" s="66">
        <v>20</v>
      </c>
      <c r="D24" s="28" t="s">
        <v>38</v>
      </c>
      <c r="E24" s="57"/>
      <c r="F24" s="46">
        <f>+E24*C24</f>
        <v>0</v>
      </c>
    </row>
    <row r="25" spans="1:6" x14ac:dyDescent="0.2">
      <c r="A25" s="116"/>
      <c r="B25" s="83"/>
      <c r="C25" s="67"/>
      <c r="D25" s="68"/>
      <c r="E25" s="88"/>
      <c r="F25" s="69"/>
    </row>
    <row r="26" spans="1:6" x14ac:dyDescent="0.2">
      <c r="A26" s="115"/>
      <c r="B26" s="82"/>
      <c r="C26" s="70"/>
      <c r="D26" s="64"/>
      <c r="E26" s="97"/>
      <c r="F26" s="63"/>
    </row>
    <row r="27" spans="1:6" x14ac:dyDescent="0.2">
      <c r="A27" s="114">
        <f>COUNT($A$7:A26)+1</f>
        <v>5</v>
      </c>
      <c r="B27" s="98" t="s">
        <v>61</v>
      </c>
      <c r="C27" s="66"/>
      <c r="D27" s="28"/>
      <c r="E27" s="79"/>
      <c r="F27" s="47"/>
    </row>
    <row r="28" spans="1:6" ht="63.75" x14ac:dyDescent="0.2">
      <c r="A28" s="114"/>
      <c r="B28" s="51" t="s">
        <v>62</v>
      </c>
      <c r="C28" s="66"/>
      <c r="D28" s="28"/>
      <c r="E28" s="79"/>
      <c r="F28" s="47"/>
    </row>
    <row r="29" spans="1:6" ht="14.25" x14ac:dyDescent="0.2">
      <c r="A29" s="114"/>
      <c r="B29" s="99"/>
      <c r="C29" s="66">
        <v>10</v>
      </c>
      <c r="D29" s="28" t="s">
        <v>38</v>
      </c>
      <c r="E29" s="57"/>
      <c r="F29" s="46">
        <f>+E29*C29</f>
        <v>0</v>
      </c>
    </row>
    <row r="30" spans="1:6" x14ac:dyDescent="0.2">
      <c r="A30" s="116"/>
      <c r="B30" s="100"/>
      <c r="C30" s="67"/>
      <c r="D30" s="68"/>
      <c r="E30" s="88"/>
      <c r="F30" s="69"/>
    </row>
    <row r="31" spans="1:6" x14ac:dyDescent="0.2">
      <c r="A31" s="115"/>
      <c r="B31" s="101"/>
      <c r="C31" s="70"/>
      <c r="D31" s="64"/>
      <c r="E31" s="97"/>
      <c r="F31" s="65"/>
    </row>
    <row r="32" spans="1:6" x14ac:dyDescent="0.2">
      <c r="A32" s="114">
        <f>COUNT($A$7:A31)+1</f>
        <v>6</v>
      </c>
      <c r="B32" s="102" t="s">
        <v>63</v>
      </c>
      <c r="C32" s="66"/>
      <c r="D32" s="28"/>
      <c r="E32" s="79"/>
      <c r="F32" s="46"/>
    </row>
    <row r="33" spans="1:6" ht="63.75" x14ac:dyDescent="0.2">
      <c r="A33" s="114"/>
      <c r="B33" s="51" t="s">
        <v>64</v>
      </c>
      <c r="C33" s="66"/>
      <c r="D33" s="28"/>
      <c r="E33" s="79"/>
      <c r="F33" s="46"/>
    </row>
    <row r="34" spans="1:6" ht="14.25" x14ac:dyDescent="0.2">
      <c r="A34" s="114"/>
      <c r="B34" s="99"/>
      <c r="C34" s="66">
        <v>10</v>
      </c>
      <c r="D34" s="28" t="s">
        <v>38</v>
      </c>
      <c r="E34" s="57"/>
      <c r="F34" s="46">
        <f>+E34*C34</f>
        <v>0</v>
      </c>
    </row>
    <row r="35" spans="1:6" x14ac:dyDescent="0.2">
      <c r="A35" s="116"/>
      <c r="B35" s="100"/>
      <c r="C35" s="67"/>
      <c r="D35" s="68"/>
      <c r="E35" s="88"/>
      <c r="F35" s="69"/>
    </row>
    <row r="36" spans="1:6" x14ac:dyDescent="0.2">
      <c r="A36" s="114"/>
      <c r="B36" s="99"/>
      <c r="C36" s="66"/>
      <c r="D36" s="28"/>
      <c r="E36" s="79"/>
      <c r="F36" s="46"/>
    </row>
    <row r="37" spans="1:6" x14ac:dyDescent="0.2">
      <c r="A37" s="114">
        <f>COUNT($A$7:A35)+1</f>
        <v>7</v>
      </c>
      <c r="B37" s="50" t="s">
        <v>67</v>
      </c>
      <c r="C37" s="66"/>
      <c r="D37" s="28"/>
      <c r="E37" s="79"/>
      <c r="F37" s="47"/>
    </row>
    <row r="38" spans="1:6" ht="76.5" x14ac:dyDescent="0.2">
      <c r="A38" s="119"/>
      <c r="B38" s="51" t="s">
        <v>68</v>
      </c>
      <c r="C38" s="66"/>
      <c r="D38" s="28"/>
      <c r="E38" s="79"/>
      <c r="F38" s="47"/>
    </row>
    <row r="39" spans="1:6" ht="14.25" x14ac:dyDescent="0.2">
      <c r="A39" s="119"/>
      <c r="B39" s="84"/>
      <c r="C39" s="66">
        <v>80</v>
      </c>
      <c r="D39" s="48" t="s">
        <v>44</v>
      </c>
      <c r="E39" s="57"/>
      <c r="F39" s="49">
        <f>+E39*C39</f>
        <v>0</v>
      </c>
    </row>
    <row r="40" spans="1:6" ht="14.25" x14ac:dyDescent="0.2">
      <c r="A40" s="120"/>
      <c r="B40" s="106"/>
      <c r="C40" s="67"/>
      <c r="D40" s="93"/>
      <c r="E40" s="88"/>
      <c r="F40" s="95"/>
    </row>
    <row r="41" spans="1:6" x14ac:dyDescent="0.2">
      <c r="A41" s="121"/>
      <c r="B41" s="89"/>
      <c r="C41" s="70"/>
      <c r="D41" s="64"/>
      <c r="E41" s="97"/>
      <c r="F41" s="65"/>
    </row>
    <row r="42" spans="1:6" x14ac:dyDescent="0.2">
      <c r="A42" s="114">
        <f>COUNT($A$7:A41)+1</f>
        <v>8</v>
      </c>
      <c r="B42" s="50" t="s">
        <v>18</v>
      </c>
      <c r="C42" s="66"/>
      <c r="D42" s="28"/>
      <c r="E42" s="79"/>
      <c r="F42" s="46"/>
    </row>
    <row r="43" spans="1:6" x14ac:dyDescent="0.2">
      <c r="A43" s="119"/>
      <c r="B43" s="51" t="s">
        <v>17</v>
      </c>
      <c r="C43" s="66"/>
      <c r="D43" s="28"/>
      <c r="E43" s="79"/>
      <c r="F43" s="47"/>
    </row>
    <row r="44" spans="1:6" ht="14.25" x14ac:dyDescent="0.2">
      <c r="A44" s="119"/>
      <c r="B44" s="51"/>
      <c r="C44" s="66">
        <v>41</v>
      </c>
      <c r="D44" s="28" t="s">
        <v>44</v>
      </c>
      <c r="E44" s="57"/>
      <c r="F44" s="46">
        <f>C44*E44</f>
        <v>0</v>
      </c>
    </row>
    <row r="45" spans="1:6" x14ac:dyDescent="0.2">
      <c r="A45" s="120"/>
      <c r="B45" s="83"/>
      <c r="C45" s="67"/>
      <c r="D45" s="68"/>
      <c r="E45" s="88"/>
      <c r="F45" s="69"/>
    </row>
    <row r="46" spans="1:6" x14ac:dyDescent="0.2">
      <c r="A46" s="121"/>
      <c r="B46" s="82"/>
      <c r="C46" s="70"/>
      <c r="D46" s="64"/>
      <c r="E46" s="97"/>
      <c r="F46" s="65"/>
    </row>
    <row r="47" spans="1:6" x14ac:dyDescent="0.2">
      <c r="A47" s="114">
        <f>COUNT($A$7:A46)+1</f>
        <v>9</v>
      </c>
      <c r="B47" s="50" t="s">
        <v>70</v>
      </c>
      <c r="C47" s="66"/>
      <c r="D47" s="28"/>
      <c r="E47" s="79"/>
      <c r="F47" s="47"/>
    </row>
    <row r="48" spans="1:6" ht="38.25" x14ac:dyDescent="0.2">
      <c r="A48" s="119"/>
      <c r="B48" s="51" t="s">
        <v>85</v>
      </c>
      <c r="C48" s="66"/>
      <c r="D48" s="28"/>
      <c r="E48" s="79"/>
      <c r="F48" s="47"/>
    </row>
    <row r="49" spans="1:6" ht="14.25" x14ac:dyDescent="0.2">
      <c r="A49" s="119"/>
      <c r="B49" s="51" t="s">
        <v>34</v>
      </c>
      <c r="C49" s="66">
        <v>64</v>
      </c>
      <c r="D49" s="28" t="s">
        <v>43</v>
      </c>
      <c r="E49" s="57"/>
      <c r="F49" s="46">
        <f>C49*E49</f>
        <v>0</v>
      </c>
    </row>
    <row r="50" spans="1:6" ht="14.25" x14ac:dyDescent="0.2">
      <c r="A50" s="119"/>
      <c r="B50" s="51" t="s">
        <v>35</v>
      </c>
      <c r="C50" s="66">
        <v>16</v>
      </c>
      <c r="D50" s="28" t="s">
        <v>43</v>
      </c>
      <c r="E50" s="57"/>
      <c r="F50" s="46">
        <f>C50*E50</f>
        <v>0</v>
      </c>
    </row>
    <row r="51" spans="1:6" x14ac:dyDescent="0.2">
      <c r="A51" s="120"/>
      <c r="B51" s="83"/>
      <c r="C51" s="67"/>
      <c r="D51" s="68"/>
      <c r="E51" s="88"/>
      <c r="F51" s="69"/>
    </row>
    <row r="52" spans="1:6" x14ac:dyDescent="0.2">
      <c r="A52" s="121"/>
      <c r="B52" s="82"/>
      <c r="C52" s="70"/>
      <c r="D52" s="64"/>
      <c r="E52" s="97"/>
      <c r="F52" s="65"/>
    </row>
    <row r="53" spans="1:6" x14ac:dyDescent="0.2">
      <c r="A53" s="114">
        <f>COUNT($A$7:A52)+1</f>
        <v>10</v>
      </c>
      <c r="B53" s="50" t="s">
        <v>21</v>
      </c>
      <c r="C53" s="66"/>
      <c r="D53" s="28"/>
      <c r="E53" s="79"/>
      <c r="F53" s="46"/>
    </row>
    <row r="54" spans="1:6" ht="51" x14ac:dyDescent="0.2">
      <c r="A54" s="119"/>
      <c r="B54" s="51" t="s">
        <v>72</v>
      </c>
      <c r="C54" s="66"/>
      <c r="D54" s="28"/>
      <c r="E54" s="79"/>
      <c r="F54" s="46"/>
    </row>
    <row r="55" spans="1:6" ht="14.25" x14ac:dyDescent="0.2">
      <c r="A55" s="119"/>
      <c r="B55" s="51"/>
      <c r="C55" s="66">
        <v>17</v>
      </c>
      <c r="D55" s="28" t="s">
        <v>43</v>
      </c>
      <c r="E55" s="57"/>
      <c r="F55" s="46">
        <f>C55*E55</f>
        <v>0</v>
      </c>
    </row>
    <row r="56" spans="1:6" x14ac:dyDescent="0.2">
      <c r="A56" s="120"/>
      <c r="B56" s="83"/>
      <c r="C56" s="67"/>
      <c r="D56" s="68"/>
      <c r="E56" s="88"/>
      <c r="F56" s="69"/>
    </row>
    <row r="57" spans="1:6" x14ac:dyDescent="0.2">
      <c r="A57" s="121"/>
      <c r="B57" s="82"/>
      <c r="C57" s="70"/>
      <c r="D57" s="64"/>
      <c r="E57" s="97"/>
      <c r="F57" s="65"/>
    </row>
    <row r="58" spans="1:6" x14ac:dyDescent="0.2">
      <c r="A58" s="114">
        <f>COUNT($A$7:A57)+1</f>
        <v>11</v>
      </c>
      <c r="B58" s="50" t="s">
        <v>73</v>
      </c>
      <c r="C58" s="66"/>
      <c r="D58" s="28"/>
      <c r="E58" s="79"/>
      <c r="F58" s="46"/>
    </row>
    <row r="59" spans="1:6" ht="63.75" x14ac:dyDescent="0.2">
      <c r="A59" s="119"/>
      <c r="B59" s="51" t="s">
        <v>110</v>
      </c>
      <c r="C59" s="66"/>
      <c r="D59" s="28"/>
      <c r="E59" s="79"/>
      <c r="F59" s="46"/>
    </row>
    <row r="60" spans="1:6" ht="14.25" x14ac:dyDescent="0.2">
      <c r="A60" s="119"/>
      <c r="B60" s="51"/>
      <c r="C60" s="66">
        <v>25</v>
      </c>
      <c r="D60" s="28" t="s">
        <v>43</v>
      </c>
      <c r="E60" s="57"/>
      <c r="F60" s="46">
        <f>C60*E60</f>
        <v>0</v>
      </c>
    </row>
    <row r="61" spans="1:6" x14ac:dyDescent="0.2">
      <c r="A61" s="120"/>
      <c r="B61" s="83"/>
      <c r="C61" s="67"/>
      <c r="D61" s="68"/>
      <c r="E61" s="88"/>
      <c r="F61" s="69"/>
    </row>
    <row r="62" spans="1:6" x14ac:dyDescent="0.2">
      <c r="A62" s="121"/>
      <c r="B62" s="82"/>
      <c r="C62" s="70"/>
      <c r="D62" s="64"/>
      <c r="E62" s="97"/>
      <c r="F62" s="65"/>
    </row>
    <row r="63" spans="1:6" x14ac:dyDescent="0.2">
      <c r="A63" s="114">
        <f>COUNT($A$7:A62)+1</f>
        <v>12</v>
      </c>
      <c r="B63" s="50" t="s">
        <v>74</v>
      </c>
      <c r="C63" s="66"/>
      <c r="D63" s="28"/>
      <c r="E63" s="79"/>
      <c r="F63" s="47"/>
    </row>
    <row r="64" spans="1:6" ht="51" x14ac:dyDescent="0.2">
      <c r="A64" s="119"/>
      <c r="B64" s="51" t="s">
        <v>111</v>
      </c>
      <c r="C64" s="66"/>
      <c r="D64" s="28"/>
      <c r="E64" s="79"/>
      <c r="F64" s="47"/>
    </row>
    <row r="65" spans="1:6" ht="14.25" x14ac:dyDescent="0.2">
      <c r="A65" s="119"/>
      <c r="B65" s="51"/>
      <c r="C65" s="66">
        <v>38</v>
      </c>
      <c r="D65" s="28" t="s">
        <v>43</v>
      </c>
      <c r="E65" s="57"/>
      <c r="F65" s="46">
        <f>C65*E65</f>
        <v>0</v>
      </c>
    </row>
    <row r="66" spans="1:6" x14ac:dyDescent="0.2">
      <c r="A66" s="120"/>
      <c r="B66" s="83"/>
      <c r="C66" s="67"/>
      <c r="D66" s="68"/>
      <c r="E66" s="88"/>
      <c r="F66" s="69"/>
    </row>
    <row r="67" spans="1:6" x14ac:dyDescent="0.2">
      <c r="A67" s="121"/>
      <c r="B67" s="89"/>
      <c r="C67" s="70"/>
      <c r="D67" s="107"/>
      <c r="E67" s="246"/>
      <c r="F67" s="90"/>
    </row>
    <row r="68" spans="1:6" x14ac:dyDescent="0.2">
      <c r="A68" s="114">
        <f>COUNT($A$7:A67)+1</f>
        <v>13</v>
      </c>
      <c r="B68" s="50" t="s">
        <v>20</v>
      </c>
      <c r="C68" s="66"/>
      <c r="D68" s="28"/>
      <c r="E68" s="79"/>
      <c r="F68" s="46"/>
    </row>
    <row r="69" spans="1:6" ht="25.5" x14ac:dyDescent="0.2">
      <c r="A69" s="119"/>
      <c r="B69" s="51" t="s">
        <v>19</v>
      </c>
      <c r="C69" s="66"/>
      <c r="D69" s="28"/>
      <c r="E69" s="79"/>
      <c r="F69" s="47"/>
    </row>
    <row r="70" spans="1:6" ht="14.25" x14ac:dyDescent="0.2">
      <c r="A70" s="119"/>
      <c r="B70" s="51"/>
      <c r="C70" s="66">
        <v>100</v>
      </c>
      <c r="D70" s="28" t="s">
        <v>43</v>
      </c>
      <c r="E70" s="57"/>
      <c r="F70" s="46">
        <f>C70*E70</f>
        <v>0</v>
      </c>
    </row>
    <row r="71" spans="1:6" x14ac:dyDescent="0.2">
      <c r="A71" s="120"/>
      <c r="B71" s="83"/>
      <c r="C71" s="67"/>
      <c r="D71" s="68"/>
      <c r="E71" s="88"/>
      <c r="F71" s="69"/>
    </row>
    <row r="72" spans="1:6" x14ac:dyDescent="0.2">
      <c r="A72" s="121"/>
      <c r="B72" s="82"/>
      <c r="C72" s="70"/>
      <c r="D72" s="64"/>
      <c r="E72" s="97"/>
      <c r="F72" s="65"/>
    </row>
    <row r="73" spans="1:6" x14ac:dyDescent="0.2">
      <c r="A73" s="114">
        <f>COUNT($A$7:A72)+1</f>
        <v>14</v>
      </c>
      <c r="B73" s="50" t="s">
        <v>22</v>
      </c>
      <c r="C73" s="66"/>
      <c r="D73" s="28"/>
      <c r="E73" s="79"/>
      <c r="F73" s="46"/>
    </row>
    <row r="74" spans="1:6" ht="25.5" x14ac:dyDescent="0.2">
      <c r="A74" s="119"/>
      <c r="B74" s="51" t="s">
        <v>37</v>
      </c>
      <c r="C74" s="66"/>
      <c r="D74" s="28"/>
      <c r="E74" s="79"/>
      <c r="F74" s="47"/>
    </row>
    <row r="75" spans="1:6" ht="14.25" x14ac:dyDescent="0.2">
      <c r="A75" s="119"/>
      <c r="B75" s="51"/>
      <c r="C75" s="66">
        <v>46</v>
      </c>
      <c r="D75" s="28" t="s">
        <v>38</v>
      </c>
      <c r="E75" s="57"/>
      <c r="F75" s="46">
        <f>C75*E75</f>
        <v>0</v>
      </c>
    </row>
    <row r="76" spans="1:6" x14ac:dyDescent="0.2">
      <c r="A76" s="120"/>
      <c r="B76" s="83"/>
      <c r="C76" s="67"/>
      <c r="D76" s="68"/>
      <c r="E76" s="88"/>
      <c r="F76" s="69"/>
    </row>
    <row r="77" spans="1:6" x14ac:dyDescent="0.2">
      <c r="A77" s="121"/>
      <c r="B77" s="82"/>
      <c r="C77" s="70"/>
      <c r="D77" s="64"/>
      <c r="E77" s="97"/>
      <c r="F77" s="65"/>
    </row>
    <row r="78" spans="1:6" x14ac:dyDescent="0.2">
      <c r="A78" s="114">
        <f>COUNT($A$7:A77)+1</f>
        <v>15</v>
      </c>
      <c r="B78" s="50" t="s">
        <v>24</v>
      </c>
      <c r="C78" s="66"/>
      <c r="D78" s="28"/>
      <c r="E78" s="79"/>
      <c r="F78" s="47"/>
    </row>
    <row r="79" spans="1:6" ht="25.5" x14ac:dyDescent="0.2">
      <c r="A79" s="119"/>
      <c r="B79" s="51" t="s">
        <v>75</v>
      </c>
      <c r="C79" s="66"/>
      <c r="D79" s="28"/>
      <c r="E79" s="79"/>
      <c r="F79" s="47"/>
    </row>
    <row r="80" spans="1:6" x14ac:dyDescent="0.2">
      <c r="A80" s="119"/>
      <c r="B80" s="51"/>
      <c r="C80" s="66">
        <v>2</v>
      </c>
      <c r="D80" s="28" t="s">
        <v>1</v>
      </c>
      <c r="E80" s="57"/>
      <c r="F80" s="46">
        <f>C80*E80</f>
        <v>0</v>
      </c>
    </row>
    <row r="81" spans="1:6" x14ac:dyDescent="0.2">
      <c r="A81" s="120"/>
      <c r="B81" s="83"/>
      <c r="C81" s="67"/>
      <c r="D81" s="68"/>
      <c r="E81" s="88"/>
      <c r="F81" s="69"/>
    </row>
    <row r="82" spans="1:6" x14ac:dyDescent="0.2">
      <c r="A82" s="121"/>
      <c r="B82" s="82"/>
      <c r="C82" s="70"/>
      <c r="D82" s="64"/>
      <c r="E82" s="97"/>
      <c r="F82" s="65"/>
    </row>
    <row r="83" spans="1:6" x14ac:dyDescent="0.2">
      <c r="A83" s="114">
        <f>COUNT($A$7:A82)+1</f>
        <v>16</v>
      </c>
      <c r="B83" s="50" t="s">
        <v>26</v>
      </c>
      <c r="C83" s="66"/>
      <c r="D83" s="28"/>
      <c r="E83" s="79"/>
      <c r="F83" s="46"/>
    </row>
    <row r="84" spans="1:6" x14ac:dyDescent="0.2">
      <c r="A84" s="119"/>
      <c r="B84" s="51" t="s">
        <v>25</v>
      </c>
      <c r="C84" s="66"/>
      <c r="D84" s="28"/>
      <c r="E84" s="79"/>
      <c r="F84" s="47"/>
    </row>
    <row r="85" spans="1:6" x14ac:dyDescent="0.2">
      <c r="A85" s="119"/>
      <c r="B85" s="51"/>
      <c r="C85" s="66">
        <v>2</v>
      </c>
      <c r="D85" s="28" t="s">
        <v>1</v>
      </c>
      <c r="E85" s="57"/>
      <c r="F85" s="46">
        <f>C85*E85</f>
        <v>0</v>
      </c>
    </row>
    <row r="86" spans="1:6" x14ac:dyDescent="0.2">
      <c r="A86" s="120"/>
      <c r="B86" s="83"/>
      <c r="C86" s="67"/>
      <c r="D86" s="68"/>
      <c r="E86" s="88"/>
      <c r="F86" s="69"/>
    </row>
    <row r="87" spans="1:6" x14ac:dyDescent="0.2">
      <c r="A87" s="121"/>
      <c r="B87" s="82"/>
      <c r="C87" s="70"/>
      <c r="D87" s="91"/>
      <c r="E87" s="247"/>
      <c r="F87" s="92"/>
    </row>
    <row r="88" spans="1:6" ht="25.5" x14ac:dyDescent="0.2">
      <c r="A88" s="114">
        <f>COUNT($A$7:A87)+1</f>
        <v>17</v>
      </c>
      <c r="B88" s="50" t="s">
        <v>76</v>
      </c>
      <c r="C88" s="66"/>
      <c r="D88" s="48"/>
      <c r="E88" s="139"/>
      <c r="F88" s="49"/>
    </row>
    <row r="89" spans="1:6" ht="38.25" x14ac:dyDescent="0.2">
      <c r="A89" s="119"/>
      <c r="B89" s="51" t="s">
        <v>87</v>
      </c>
      <c r="C89" s="66"/>
      <c r="D89" s="48"/>
      <c r="E89" s="139"/>
      <c r="F89" s="49"/>
    </row>
    <row r="90" spans="1:6" ht="14.25" x14ac:dyDescent="0.2">
      <c r="A90" s="119"/>
      <c r="B90" s="51" t="s">
        <v>129</v>
      </c>
      <c r="C90" s="66">
        <v>46</v>
      </c>
      <c r="D90" s="48" t="s">
        <v>38</v>
      </c>
      <c r="E90" s="58"/>
      <c r="F90" s="49">
        <f>+E90*C90</f>
        <v>0</v>
      </c>
    </row>
    <row r="91" spans="1:6" x14ac:dyDescent="0.2">
      <c r="A91" s="120"/>
      <c r="B91" s="83"/>
      <c r="C91" s="67"/>
      <c r="D91" s="93"/>
      <c r="E91" s="94"/>
      <c r="F91" s="95"/>
    </row>
    <row r="92" spans="1:6" x14ac:dyDescent="0.2">
      <c r="A92" s="119"/>
      <c r="B92" s="51"/>
      <c r="C92" s="66"/>
      <c r="D92" s="48"/>
      <c r="E92" s="139"/>
      <c r="F92" s="49"/>
    </row>
    <row r="93" spans="1:6" x14ac:dyDescent="0.2">
      <c r="A93" s="114">
        <f>COUNT($A$7:A91)+1</f>
        <v>18</v>
      </c>
      <c r="B93" s="50" t="s">
        <v>28</v>
      </c>
      <c r="C93" s="66"/>
      <c r="D93" s="28"/>
      <c r="E93" s="79"/>
      <c r="F93" s="47"/>
    </row>
    <row r="94" spans="1:6" ht="38.25" x14ac:dyDescent="0.2">
      <c r="A94" s="119"/>
      <c r="B94" s="51" t="s">
        <v>27</v>
      </c>
      <c r="C94" s="66"/>
      <c r="D94" s="28"/>
      <c r="E94" s="79"/>
      <c r="F94" s="47"/>
    </row>
    <row r="95" spans="1:6" x14ac:dyDescent="0.2">
      <c r="A95" s="119"/>
      <c r="B95" s="51" t="s">
        <v>57</v>
      </c>
      <c r="C95" s="66">
        <v>2</v>
      </c>
      <c r="D95" s="28" t="s">
        <v>1</v>
      </c>
      <c r="E95" s="57"/>
      <c r="F95" s="46">
        <f>C95*E95</f>
        <v>0</v>
      </c>
    </row>
    <row r="96" spans="1:6" x14ac:dyDescent="0.2">
      <c r="A96" s="120"/>
      <c r="B96" s="83"/>
      <c r="C96" s="67"/>
      <c r="D96" s="68"/>
      <c r="E96" s="88"/>
      <c r="F96" s="69"/>
    </row>
    <row r="97" spans="1:6" x14ac:dyDescent="0.2">
      <c r="A97" s="121"/>
      <c r="B97" s="89"/>
      <c r="C97" s="40"/>
      <c r="D97" s="41"/>
      <c r="E97" s="244"/>
      <c r="F97" s="40"/>
    </row>
    <row r="98" spans="1:6" x14ac:dyDescent="0.2">
      <c r="A98" s="114">
        <f>COUNT($A$7:A97)+1</f>
        <v>19</v>
      </c>
      <c r="B98" s="50" t="s">
        <v>29</v>
      </c>
      <c r="C98" s="47"/>
      <c r="D98" s="28"/>
      <c r="E98" s="248"/>
      <c r="F98" s="47"/>
    </row>
    <row r="99" spans="1:6" ht="76.5" x14ac:dyDescent="0.2">
      <c r="A99" s="117"/>
      <c r="B99" s="51" t="s">
        <v>77</v>
      </c>
      <c r="C99" s="47"/>
      <c r="D99" s="28"/>
      <c r="E99" s="79"/>
      <c r="F99" s="47"/>
    </row>
    <row r="100" spans="1:6" x14ac:dyDescent="0.2">
      <c r="A100" s="114"/>
      <c r="B100" s="108"/>
      <c r="C100" s="76"/>
      <c r="D100" s="77">
        <v>0.02</v>
      </c>
      <c r="E100" s="204"/>
      <c r="F100" s="46">
        <f>SUM(F7:F99)*D100</f>
        <v>0</v>
      </c>
    </row>
    <row r="101" spans="1:6" x14ac:dyDescent="0.2">
      <c r="A101" s="116"/>
      <c r="B101" s="109"/>
      <c r="C101" s="110"/>
      <c r="D101" s="111"/>
      <c r="E101" s="206"/>
      <c r="F101" s="69"/>
    </row>
    <row r="102" spans="1:6" x14ac:dyDescent="0.2">
      <c r="A102" s="118"/>
      <c r="B102" s="82"/>
      <c r="C102" s="63"/>
      <c r="D102" s="64"/>
      <c r="E102" s="249"/>
      <c r="F102" s="65"/>
    </row>
    <row r="103" spans="1:6" x14ac:dyDescent="0.2">
      <c r="A103" s="114">
        <f>COUNT($A$7:A102)+1</f>
        <v>20</v>
      </c>
      <c r="B103" s="50" t="s">
        <v>31</v>
      </c>
      <c r="C103" s="47"/>
      <c r="D103" s="28"/>
      <c r="E103" s="248"/>
      <c r="F103" s="46"/>
    </row>
    <row r="104" spans="1:6" ht="38.25" x14ac:dyDescent="0.2">
      <c r="A104" s="117"/>
      <c r="B104" s="51" t="s">
        <v>30</v>
      </c>
      <c r="C104" s="47"/>
      <c r="D104" s="28"/>
      <c r="E104" s="204"/>
      <c r="F104" s="46"/>
    </row>
    <row r="105" spans="1:6" x14ac:dyDescent="0.2">
      <c r="A105" s="117"/>
      <c r="B105" s="51"/>
      <c r="C105" s="76"/>
      <c r="D105" s="77">
        <v>0.05</v>
      </c>
      <c r="E105" s="204"/>
      <c r="F105" s="46">
        <f>SUM(F7:F98)*D105</f>
        <v>0</v>
      </c>
    </row>
    <row r="106" spans="1:6" x14ac:dyDescent="0.2">
      <c r="A106" s="122"/>
      <c r="B106" s="83"/>
      <c r="C106" s="78"/>
      <c r="D106" s="68"/>
      <c r="E106" s="206"/>
      <c r="F106" s="78"/>
    </row>
    <row r="107" spans="1:6" x14ac:dyDescent="0.2">
      <c r="A107" s="117"/>
      <c r="B107" s="51"/>
      <c r="C107" s="47"/>
      <c r="D107" s="28"/>
      <c r="E107" s="204"/>
      <c r="F107" s="47"/>
    </row>
    <row r="108" spans="1:6" x14ac:dyDescent="0.2">
      <c r="A108" s="114">
        <f>COUNT($A$7:A106)+1</f>
        <v>21</v>
      </c>
      <c r="B108" s="50" t="s">
        <v>78</v>
      </c>
      <c r="C108" s="47"/>
      <c r="D108" s="28"/>
      <c r="E108" s="204"/>
      <c r="F108" s="47"/>
    </row>
    <row r="109" spans="1:6" ht="38.25" x14ac:dyDescent="0.2">
      <c r="A109" s="117"/>
      <c r="B109" s="51" t="s">
        <v>32</v>
      </c>
      <c r="C109" s="76"/>
      <c r="D109" s="77">
        <v>0.1</v>
      </c>
      <c r="E109" s="204"/>
      <c r="F109" s="46">
        <f>SUM(F7:F98)*D109</f>
        <v>0</v>
      </c>
    </row>
    <row r="110" spans="1:6" x14ac:dyDescent="0.2">
      <c r="A110" s="122"/>
      <c r="B110" s="85"/>
      <c r="C110" s="47"/>
      <c r="D110" s="28"/>
      <c r="E110" s="248"/>
      <c r="F110" s="47"/>
    </row>
    <row r="111" spans="1:6" x14ac:dyDescent="0.2">
      <c r="A111" s="52"/>
      <c r="B111" s="86" t="s">
        <v>2</v>
      </c>
      <c r="C111" s="53"/>
      <c r="D111" s="54"/>
      <c r="E111" s="250" t="s">
        <v>42</v>
      </c>
      <c r="F111" s="55">
        <f>SUM(F9:F110)</f>
        <v>0</v>
      </c>
    </row>
  </sheetData>
  <sheetProtection password="CF65"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3" manualBreakCount="3">
    <brk id="34" max="5" man="1"/>
    <brk id="65" max="5" man="1"/>
    <brk id="10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topLeftCell="A88" zoomScaleNormal="100" zoomScaleSheetLayoutView="100" workbookViewId="0">
      <selection activeCell="E30" sqref="E30"/>
    </sheetView>
  </sheetViews>
  <sheetFormatPr defaultColWidth="9.140625" defaultRowHeight="12.75" x14ac:dyDescent="0.2"/>
  <cols>
    <col min="1" max="1" width="5.7109375" style="34" customWidth="1"/>
    <col min="2" max="2" width="50.7109375" style="87" customWidth="1"/>
    <col min="3" max="3" width="7.7109375" style="37" customWidth="1"/>
    <col min="4" max="4" width="4.7109375" style="38" customWidth="1"/>
    <col min="5" max="5" width="11.7109375" style="202" customWidth="1"/>
    <col min="6" max="6" width="12.7109375" style="37" customWidth="1"/>
    <col min="7" max="16384" width="9.140625" style="38"/>
  </cols>
  <sheetData>
    <row r="1" spans="1:6" x14ac:dyDescent="0.2">
      <c r="A1" s="33" t="s">
        <v>52</v>
      </c>
      <c r="B1" s="80" t="s">
        <v>8</v>
      </c>
      <c r="C1" s="34"/>
      <c r="D1" s="35"/>
    </row>
    <row r="2" spans="1:6" x14ac:dyDescent="0.2">
      <c r="A2" s="33" t="s">
        <v>53</v>
      </c>
      <c r="B2" s="80" t="s">
        <v>9</v>
      </c>
      <c r="C2" s="34"/>
      <c r="D2" s="35"/>
    </row>
    <row r="3" spans="1:6" x14ac:dyDescent="0.2">
      <c r="A3" s="33" t="s">
        <v>49</v>
      </c>
      <c r="B3" s="80" t="s">
        <v>131</v>
      </c>
      <c r="C3" s="34"/>
      <c r="D3" s="35"/>
    </row>
    <row r="4" spans="1:6" x14ac:dyDescent="0.2">
      <c r="A4" s="33"/>
      <c r="B4" s="80" t="s">
        <v>132</v>
      </c>
      <c r="C4" s="34"/>
      <c r="D4" s="35"/>
    </row>
    <row r="5" spans="1:6" ht="76.5" x14ac:dyDescent="0.2">
      <c r="A5" s="134" t="s">
        <v>0</v>
      </c>
      <c r="B5" s="135" t="s">
        <v>36</v>
      </c>
      <c r="C5" s="136" t="s">
        <v>10</v>
      </c>
      <c r="D5" s="136" t="s">
        <v>11</v>
      </c>
      <c r="E5" s="243" t="s">
        <v>39</v>
      </c>
      <c r="F5" s="137" t="s">
        <v>40</v>
      </c>
    </row>
    <row r="6" spans="1:6" x14ac:dyDescent="0.2">
      <c r="A6" s="113">
        <v>1</v>
      </c>
      <c r="B6" s="81"/>
      <c r="C6" s="40"/>
      <c r="D6" s="41"/>
      <c r="E6" s="244"/>
      <c r="F6" s="40"/>
    </row>
    <row r="7" spans="1:6" x14ac:dyDescent="0.2">
      <c r="A7" s="114">
        <f>COUNT(A6+1)</f>
        <v>1</v>
      </c>
      <c r="B7" s="145" t="s">
        <v>12</v>
      </c>
      <c r="C7" s="43"/>
      <c r="D7" s="23"/>
      <c r="E7" s="160"/>
      <c r="F7" s="2"/>
    </row>
    <row r="8" spans="1:6" ht="38.25" x14ac:dyDescent="0.2">
      <c r="A8" s="114"/>
      <c r="B8" s="3" t="s">
        <v>58</v>
      </c>
      <c r="C8" s="43"/>
      <c r="D8" s="23"/>
      <c r="E8" s="160"/>
      <c r="F8" s="2"/>
    </row>
    <row r="9" spans="1:6" ht="14.25" x14ac:dyDescent="0.2">
      <c r="A9" s="114"/>
      <c r="B9" s="3"/>
      <c r="C9" s="44">
        <v>20</v>
      </c>
      <c r="D9" s="23" t="s">
        <v>38</v>
      </c>
      <c r="E9" s="57"/>
      <c r="F9" s="2">
        <f>C9*E9</f>
        <v>0</v>
      </c>
    </row>
    <row r="10" spans="1:6" x14ac:dyDescent="0.2">
      <c r="A10" s="114"/>
      <c r="B10" s="3"/>
      <c r="C10" s="44"/>
      <c r="D10" s="23"/>
      <c r="E10" s="79"/>
      <c r="F10" s="2"/>
    </row>
    <row r="11" spans="1:6" x14ac:dyDescent="0.2">
      <c r="A11" s="115"/>
      <c r="B11" s="82"/>
      <c r="C11" s="70"/>
      <c r="D11" s="64"/>
      <c r="E11" s="97"/>
      <c r="F11" s="63"/>
    </row>
    <row r="12" spans="1:6" x14ac:dyDescent="0.2">
      <c r="A12" s="114">
        <f>COUNT($A$7:A11)+1</f>
        <v>2</v>
      </c>
      <c r="B12" s="50" t="s">
        <v>13</v>
      </c>
      <c r="C12" s="66"/>
      <c r="D12" s="28"/>
      <c r="E12" s="79"/>
      <c r="F12" s="47"/>
    </row>
    <row r="13" spans="1:6" ht="38.25" x14ac:dyDescent="0.2">
      <c r="A13" s="119"/>
      <c r="B13" s="51" t="s">
        <v>15</v>
      </c>
      <c r="C13" s="66"/>
      <c r="D13" s="28"/>
      <c r="E13" s="79"/>
      <c r="F13" s="47"/>
    </row>
    <row r="14" spans="1:6" ht="14.25" x14ac:dyDescent="0.2">
      <c r="A14" s="119"/>
      <c r="B14" s="51"/>
      <c r="C14" s="66">
        <v>40</v>
      </c>
      <c r="D14" s="28" t="s">
        <v>44</v>
      </c>
      <c r="E14" s="57"/>
      <c r="F14" s="46">
        <f>C14*E14</f>
        <v>0</v>
      </c>
    </row>
    <row r="15" spans="1:6" x14ac:dyDescent="0.2">
      <c r="A15" s="120"/>
      <c r="B15" s="83"/>
      <c r="C15" s="67"/>
      <c r="D15" s="68"/>
      <c r="E15" s="88"/>
      <c r="F15" s="69"/>
    </row>
    <row r="16" spans="1:6" x14ac:dyDescent="0.2">
      <c r="A16" s="115"/>
      <c r="B16" s="82"/>
      <c r="C16" s="70"/>
      <c r="D16" s="64"/>
      <c r="E16" s="97"/>
      <c r="F16" s="63"/>
    </row>
    <row r="17" spans="1:6" x14ac:dyDescent="0.2">
      <c r="A17" s="114">
        <f>COUNT($A$7:A16)+1</f>
        <v>3</v>
      </c>
      <c r="B17" s="96" t="s">
        <v>59</v>
      </c>
      <c r="C17" s="66"/>
      <c r="D17" s="71"/>
      <c r="E17" s="245"/>
      <c r="F17" s="73"/>
    </row>
    <row r="18" spans="1:6" ht="51" x14ac:dyDescent="0.2">
      <c r="A18" s="114"/>
      <c r="B18" s="51" t="s">
        <v>60</v>
      </c>
      <c r="C18" s="66"/>
      <c r="D18" s="71"/>
      <c r="E18" s="245"/>
      <c r="F18" s="72"/>
    </row>
    <row r="19" spans="1:6" ht="14.25" x14ac:dyDescent="0.2">
      <c r="A19" s="114"/>
      <c r="B19" s="51"/>
      <c r="C19" s="66">
        <v>20</v>
      </c>
      <c r="D19" s="28" t="s">
        <v>38</v>
      </c>
      <c r="E19" s="57"/>
      <c r="F19" s="46">
        <f>+E19*C19</f>
        <v>0</v>
      </c>
    </row>
    <row r="20" spans="1:6" x14ac:dyDescent="0.2">
      <c r="A20" s="116"/>
      <c r="B20" s="83"/>
      <c r="C20" s="67"/>
      <c r="D20" s="68"/>
      <c r="E20" s="88"/>
      <c r="F20" s="69"/>
    </row>
    <row r="21" spans="1:6" x14ac:dyDescent="0.2">
      <c r="A21" s="115"/>
      <c r="B21" s="82"/>
      <c r="C21" s="70"/>
      <c r="D21" s="64"/>
      <c r="E21" s="97"/>
      <c r="F21" s="63"/>
    </row>
    <row r="22" spans="1:6" x14ac:dyDescent="0.2">
      <c r="A22" s="114">
        <f>COUNT($A$7:A21)+1</f>
        <v>4</v>
      </c>
      <c r="B22" s="98" t="s">
        <v>61</v>
      </c>
      <c r="C22" s="66"/>
      <c r="D22" s="28"/>
      <c r="E22" s="79"/>
      <c r="F22" s="47"/>
    </row>
    <row r="23" spans="1:6" ht="63.75" x14ac:dyDescent="0.2">
      <c r="A23" s="114"/>
      <c r="B23" s="51" t="s">
        <v>62</v>
      </c>
      <c r="C23" s="66"/>
      <c r="D23" s="28"/>
      <c r="E23" s="79"/>
      <c r="F23" s="47"/>
    </row>
    <row r="24" spans="1:6" ht="14.25" x14ac:dyDescent="0.2">
      <c r="A24" s="114"/>
      <c r="B24" s="99"/>
      <c r="C24" s="66">
        <v>2</v>
      </c>
      <c r="D24" s="28" t="s">
        <v>38</v>
      </c>
      <c r="E24" s="57"/>
      <c r="F24" s="46">
        <f>+E24*C24</f>
        <v>0</v>
      </c>
    </row>
    <row r="25" spans="1:6" x14ac:dyDescent="0.2">
      <c r="A25" s="116"/>
      <c r="B25" s="100"/>
      <c r="C25" s="67"/>
      <c r="D25" s="68"/>
      <c r="E25" s="88"/>
      <c r="F25" s="69"/>
    </row>
    <row r="26" spans="1:6" x14ac:dyDescent="0.2">
      <c r="A26" s="114"/>
      <c r="B26" s="99"/>
      <c r="C26" s="66"/>
      <c r="D26" s="28"/>
      <c r="E26" s="79"/>
      <c r="F26" s="46"/>
    </row>
    <row r="27" spans="1:6" x14ac:dyDescent="0.2">
      <c r="A27" s="114">
        <f>COUNT($A$7:A25)+1</f>
        <v>5</v>
      </c>
      <c r="B27" s="50" t="s">
        <v>67</v>
      </c>
      <c r="C27" s="66"/>
      <c r="D27" s="28"/>
      <c r="E27" s="79"/>
      <c r="F27" s="47"/>
    </row>
    <row r="28" spans="1:6" ht="76.5" x14ac:dyDescent="0.2">
      <c r="A28" s="119"/>
      <c r="B28" s="51" t="s">
        <v>68</v>
      </c>
      <c r="C28" s="66"/>
      <c r="D28" s="28"/>
      <c r="E28" s="79"/>
      <c r="F28" s="47"/>
    </row>
    <row r="29" spans="1:6" ht="14.25" x14ac:dyDescent="0.2">
      <c r="A29" s="119"/>
      <c r="B29" s="84"/>
      <c r="C29" s="66">
        <v>40</v>
      </c>
      <c r="D29" s="48" t="s">
        <v>44</v>
      </c>
      <c r="E29" s="57"/>
      <c r="F29" s="49">
        <f>+E29*C29</f>
        <v>0</v>
      </c>
    </row>
    <row r="30" spans="1:6" ht="14.25" x14ac:dyDescent="0.2">
      <c r="A30" s="120"/>
      <c r="B30" s="106"/>
      <c r="C30" s="67"/>
      <c r="D30" s="93"/>
      <c r="E30" s="88"/>
      <c r="F30" s="95"/>
    </row>
    <row r="31" spans="1:6" x14ac:dyDescent="0.2">
      <c r="A31" s="121"/>
      <c r="B31" s="89"/>
      <c r="C31" s="70"/>
      <c r="D31" s="64"/>
      <c r="E31" s="97"/>
      <c r="F31" s="65"/>
    </row>
    <row r="32" spans="1:6" x14ac:dyDescent="0.2">
      <c r="A32" s="114">
        <f>COUNT($A$7:A31)+1</f>
        <v>6</v>
      </c>
      <c r="B32" s="50" t="s">
        <v>18</v>
      </c>
      <c r="C32" s="66"/>
      <c r="D32" s="28"/>
      <c r="E32" s="79"/>
      <c r="F32" s="46"/>
    </row>
    <row r="33" spans="1:6" x14ac:dyDescent="0.2">
      <c r="A33" s="119"/>
      <c r="B33" s="51" t="s">
        <v>17</v>
      </c>
      <c r="C33" s="66"/>
      <c r="D33" s="28"/>
      <c r="E33" s="79"/>
      <c r="F33" s="47"/>
    </row>
    <row r="34" spans="1:6" ht="14.25" x14ac:dyDescent="0.2">
      <c r="A34" s="119"/>
      <c r="B34" s="51"/>
      <c r="C34" s="66">
        <v>16</v>
      </c>
      <c r="D34" s="28" t="s">
        <v>44</v>
      </c>
      <c r="E34" s="57"/>
      <c r="F34" s="46">
        <f>C34*E34</f>
        <v>0</v>
      </c>
    </row>
    <row r="35" spans="1:6" x14ac:dyDescent="0.2">
      <c r="A35" s="120"/>
      <c r="B35" s="83"/>
      <c r="C35" s="67"/>
      <c r="D35" s="68"/>
      <c r="E35" s="88"/>
      <c r="F35" s="69"/>
    </row>
    <row r="36" spans="1:6" x14ac:dyDescent="0.2">
      <c r="A36" s="121"/>
      <c r="B36" s="82"/>
      <c r="C36" s="70"/>
      <c r="D36" s="64"/>
      <c r="E36" s="97"/>
      <c r="F36" s="65"/>
    </row>
    <row r="37" spans="1:6" x14ac:dyDescent="0.2">
      <c r="A37" s="114">
        <f>COUNT($A$7:A36)+1</f>
        <v>7</v>
      </c>
      <c r="B37" s="50" t="s">
        <v>70</v>
      </c>
      <c r="C37" s="66"/>
      <c r="D37" s="28"/>
      <c r="E37" s="79"/>
      <c r="F37" s="47"/>
    </row>
    <row r="38" spans="1:6" ht="38.25" x14ac:dyDescent="0.2">
      <c r="A38" s="119"/>
      <c r="B38" s="51" t="s">
        <v>85</v>
      </c>
      <c r="C38" s="66"/>
      <c r="D38" s="28"/>
      <c r="E38" s="79"/>
      <c r="F38" s="47"/>
    </row>
    <row r="39" spans="1:6" ht="14.25" x14ac:dyDescent="0.2">
      <c r="A39" s="119"/>
      <c r="B39" s="51" t="s">
        <v>34</v>
      </c>
      <c r="C39" s="66">
        <v>23</v>
      </c>
      <c r="D39" s="28" t="s">
        <v>43</v>
      </c>
      <c r="E39" s="57"/>
      <c r="F39" s="46">
        <f>C39*E39</f>
        <v>0</v>
      </c>
    </row>
    <row r="40" spans="1:6" ht="14.25" x14ac:dyDescent="0.2">
      <c r="A40" s="119"/>
      <c r="B40" s="51" t="s">
        <v>35</v>
      </c>
      <c r="C40" s="66">
        <v>6</v>
      </c>
      <c r="D40" s="28" t="s">
        <v>43</v>
      </c>
      <c r="E40" s="57"/>
      <c r="F40" s="46">
        <f>C40*E40</f>
        <v>0</v>
      </c>
    </row>
    <row r="41" spans="1:6" x14ac:dyDescent="0.2">
      <c r="A41" s="120"/>
      <c r="B41" s="83"/>
      <c r="C41" s="67"/>
      <c r="D41" s="68"/>
      <c r="E41" s="88"/>
      <c r="F41" s="69"/>
    </row>
    <row r="42" spans="1:6" x14ac:dyDescent="0.2">
      <c r="A42" s="121"/>
      <c r="B42" s="82"/>
      <c r="C42" s="70"/>
      <c r="D42" s="64"/>
      <c r="E42" s="97"/>
      <c r="F42" s="65"/>
    </row>
    <row r="43" spans="1:6" x14ac:dyDescent="0.2">
      <c r="A43" s="114">
        <f>COUNT($A$7:A42)+1</f>
        <v>8</v>
      </c>
      <c r="B43" s="50" t="s">
        <v>21</v>
      </c>
      <c r="C43" s="66"/>
      <c r="D43" s="28"/>
      <c r="E43" s="79"/>
      <c r="F43" s="46"/>
    </row>
    <row r="44" spans="1:6" ht="51" x14ac:dyDescent="0.2">
      <c r="A44" s="119"/>
      <c r="B44" s="51" t="s">
        <v>72</v>
      </c>
      <c r="C44" s="66"/>
      <c r="D44" s="28"/>
      <c r="E44" s="79"/>
      <c r="F44" s="46"/>
    </row>
    <row r="45" spans="1:6" ht="14.25" x14ac:dyDescent="0.2">
      <c r="A45" s="119"/>
      <c r="B45" s="51"/>
      <c r="C45" s="66">
        <v>4</v>
      </c>
      <c r="D45" s="28" t="s">
        <v>43</v>
      </c>
      <c r="E45" s="57"/>
      <c r="F45" s="46">
        <f>C45*E45</f>
        <v>0</v>
      </c>
    </row>
    <row r="46" spans="1:6" x14ac:dyDescent="0.2">
      <c r="A46" s="120"/>
      <c r="B46" s="83"/>
      <c r="C46" s="67"/>
      <c r="D46" s="68"/>
      <c r="E46" s="88"/>
      <c r="F46" s="69"/>
    </row>
    <row r="47" spans="1:6" x14ac:dyDescent="0.2">
      <c r="A47" s="121"/>
      <c r="B47" s="82"/>
      <c r="C47" s="70"/>
      <c r="D47" s="64"/>
      <c r="E47" s="97"/>
      <c r="F47" s="65"/>
    </row>
    <row r="48" spans="1:6" x14ac:dyDescent="0.2">
      <c r="A48" s="114">
        <f>COUNT($A$7:A47)+1</f>
        <v>9</v>
      </c>
      <c r="B48" s="50" t="s">
        <v>73</v>
      </c>
      <c r="C48" s="66"/>
      <c r="D48" s="28"/>
      <c r="E48" s="79"/>
      <c r="F48" s="46"/>
    </row>
    <row r="49" spans="1:6" ht="63.75" x14ac:dyDescent="0.2">
      <c r="A49" s="119"/>
      <c r="B49" s="51" t="s">
        <v>110</v>
      </c>
      <c r="C49" s="66"/>
      <c r="D49" s="28"/>
      <c r="E49" s="79"/>
      <c r="F49" s="46"/>
    </row>
    <row r="50" spans="1:6" ht="14.25" x14ac:dyDescent="0.2">
      <c r="A50" s="119"/>
      <c r="B50" s="51"/>
      <c r="C50" s="66">
        <v>10</v>
      </c>
      <c r="D50" s="28" t="s">
        <v>43</v>
      </c>
      <c r="E50" s="57"/>
      <c r="F50" s="46">
        <f>C50*E50</f>
        <v>0</v>
      </c>
    </row>
    <row r="51" spans="1:6" x14ac:dyDescent="0.2">
      <c r="A51" s="120"/>
      <c r="B51" s="83"/>
      <c r="C51" s="67"/>
      <c r="D51" s="68"/>
      <c r="E51" s="88"/>
      <c r="F51" s="69"/>
    </row>
    <row r="52" spans="1:6" x14ac:dyDescent="0.2">
      <c r="A52" s="121"/>
      <c r="B52" s="82"/>
      <c r="C52" s="70"/>
      <c r="D52" s="64"/>
      <c r="E52" s="97"/>
      <c r="F52" s="65"/>
    </row>
    <row r="53" spans="1:6" x14ac:dyDescent="0.2">
      <c r="A53" s="114">
        <f>COUNT($A$7:A52)+1</f>
        <v>10</v>
      </c>
      <c r="B53" s="50" t="s">
        <v>74</v>
      </c>
      <c r="C53" s="66"/>
      <c r="D53" s="28"/>
      <c r="E53" s="79"/>
      <c r="F53" s="47"/>
    </row>
    <row r="54" spans="1:6" ht="51" x14ac:dyDescent="0.2">
      <c r="A54" s="119"/>
      <c r="B54" s="51" t="s">
        <v>111</v>
      </c>
      <c r="C54" s="66"/>
      <c r="D54" s="28"/>
      <c r="E54" s="79"/>
      <c r="F54" s="47"/>
    </row>
    <row r="55" spans="1:6" ht="14.25" x14ac:dyDescent="0.2">
      <c r="A55" s="119"/>
      <c r="B55" s="51"/>
      <c r="C55" s="66">
        <v>14</v>
      </c>
      <c r="D55" s="28" t="s">
        <v>43</v>
      </c>
      <c r="E55" s="57"/>
      <c r="F55" s="46">
        <f>C55*E55</f>
        <v>0</v>
      </c>
    </row>
    <row r="56" spans="1:6" x14ac:dyDescent="0.2">
      <c r="A56" s="120"/>
      <c r="B56" s="83"/>
      <c r="C56" s="67"/>
      <c r="D56" s="68"/>
      <c r="E56" s="88"/>
      <c r="F56" s="69"/>
    </row>
    <row r="57" spans="1:6" x14ac:dyDescent="0.2">
      <c r="A57" s="121"/>
      <c r="B57" s="89"/>
      <c r="C57" s="70"/>
      <c r="D57" s="107"/>
      <c r="E57" s="246"/>
      <c r="F57" s="90"/>
    </row>
    <row r="58" spans="1:6" x14ac:dyDescent="0.2">
      <c r="A58" s="114">
        <f>COUNT($A$7:A57)+1</f>
        <v>11</v>
      </c>
      <c r="B58" s="50" t="s">
        <v>20</v>
      </c>
      <c r="C58" s="66"/>
      <c r="D58" s="28"/>
      <c r="E58" s="79"/>
      <c r="F58" s="46"/>
    </row>
    <row r="59" spans="1:6" ht="25.5" x14ac:dyDescent="0.2">
      <c r="A59" s="119"/>
      <c r="B59" s="51" t="s">
        <v>19</v>
      </c>
      <c r="C59" s="66"/>
      <c r="D59" s="28"/>
      <c r="E59" s="79"/>
      <c r="F59" s="47"/>
    </row>
    <row r="60" spans="1:6" ht="14.25" x14ac:dyDescent="0.2">
      <c r="A60" s="119"/>
      <c r="B60" s="51"/>
      <c r="C60" s="66">
        <v>35</v>
      </c>
      <c r="D60" s="28" t="s">
        <v>43</v>
      </c>
      <c r="E60" s="57"/>
      <c r="F60" s="46">
        <f>C60*E60</f>
        <v>0</v>
      </c>
    </row>
    <row r="61" spans="1:6" x14ac:dyDescent="0.2">
      <c r="A61" s="120"/>
      <c r="B61" s="83"/>
      <c r="C61" s="67"/>
      <c r="D61" s="68"/>
      <c r="E61" s="88"/>
      <c r="F61" s="69"/>
    </row>
    <row r="62" spans="1:6" x14ac:dyDescent="0.2">
      <c r="A62" s="121"/>
      <c r="B62" s="82"/>
      <c r="C62" s="70"/>
      <c r="D62" s="64"/>
      <c r="E62" s="97"/>
      <c r="F62" s="65"/>
    </row>
    <row r="63" spans="1:6" x14ac:dyDescent="0.2">
      <c r="A63" s="114">
        <f>COUNT($A$7:A62)+1</f>
        <v>12</v>
      </c>
      <c r="B63" s="50" t="s">
        <v>22</v>
      </c>
      <c r="C63" s="66"/>
      <c r="D63" s="28"/>
      <c r="E63" s="79"/>
      <c r="F63" s="46"/>
    </row>
    <row r="64" spans="1:6" ht="25.5" x14ac:dyDescent="0.2">
      <c r="A64" s="119"/>
      <c r="B64" s="51" t="s">
        <v>37</v>
      </c>
      <c r="C64" s="66"/>
      <c r="D64" s="28"/>
      <c r="E64" s="79"/>
      <c r="F64" s="47"/>
    </row>
    <row r="65" spans="1:6" ht="14.25" x14ac:dyDescent="0.2">
      <c r="A65" s="119"/>
      <c r="B65" s="51"/>
      <c r="C65" s="66">
        <v>20</v>
      </c>
      <c r="D65" s="28" t="s">
        <v>38</v>
      </c>
      <c r="E65" s="57"/>
      <c r="F65" s="46">
        <f>C65*E65</f>
        <v>0</v>
      </c>
    </row>
    <row r="66" spans="1:6" x14ac:dyDescent="0.2">
      <c r="A66" s="120"/>
      <c r="B66" s="83"/>
      <c r="C66" s="67"/>
      <c r="D66" s="68"/>
      <c r="E66" s="88"/>
      <c r="F66" s="69"/>
    </row>
    <row r="67" spans="1:6" x14ac:dyDescent="0.2">
      <c r="A67" s="121"/>
      <c r="B67" s="82"/>
      <c r="C67" s="70"/>
      <c r="D67" s="64"/>
      <c r="E67" s="97"/>
      <c r="F67" s="65"/>
    </row>
    <row r="68" spans="1:6" x14ac:dyDescent="0.2">
      <c r="A68" s="114">
        <f>COUNT($A$7:A67)+1</f>
        <v>13</v>
      </c>
      <c r="B68" s="50" t="s">
        <v>24</v>
      </c>
      <c r="C68" s="66"/>
      <c r="D68" s="28"/>
      <c r="E68" s="79"/>
      <c r="F68" s="47"/>
    </row>
    <row r="69" spans="1:6" ht="25.5" x14ac:dyDescent="0.2">
      <c r="A69" s="119"/>
      <c r="B69" s="51" t="s">
        <v>75</v>
      </c>
      <c r="C69" s="66"/>
      <c r="D69" s="28"/>
      <c r="E69" s="79"/>
      <c r="F69" s="47"/>
    </row>
    <row r="70" spans="1:6" x14ac:dyDescent="0.2">
      <c r="A70" s="119"/>
      <c r="B70" s="51"/>
      <c r="C70" s="66">
        <v>1</v>
      </c>
      <c r="D70" s="28" t="s">
        <v>1</v>
      </c>
      <c r="E70" s="57"/>
      <c r="F70" s="46">
        <f>C70*E70</f>
        <v>0</v>
      </c>
    </row>
    <row r="71" spans="1:6" x14ac:dyDescent="0.2">
      <c r="A71" s="120"/>
      <c r="B71" s="83"/>
      <c r="C71" s="67"/>
      <c r="D71" s="68"/>
      <c r="E71" s="88"/>
      <c r="F71" s="69"/>
    </row>
    <row r="72" spans="1:6" x14ac:dyDescent="0.2">
      <c r="A72" s="121"/>
      <c r="B72" s="82"/>
      <c r="C72" s="70"/>
      <c r="D72" s="64"/>
      <c r="E72" s="97"/>
      <c r="F72" s="65"/>
    </row>
    <row r="73" spans="1:6" x14ac:dyDescent="0.2">
      <c r="A73" s="114">
        <f>COUNT($A$7:A72)+1</f>
        <v>14</v>
      </c>
      <c r="B73" s="50" t="s">
        <v>26</v>
      </c>
      <c r="C73" s="66"/>
      <c r="D73" s="28"/>
      <c r="E73" s="79"/>
      <c r="F73" s="46"/>
    </row>
    <row r="74" spans="1:6" x14ac:dyDescent="0.2">
      <c r="A74" s="119"/>
      <c r="B74" s="51" t="s">
        <v>25</v>
      </c>
      <c r="C74" s="66"/>
      <c r="D74" s="28"/>
      <c r="E74" s="79"/>
      <c r="F74" s="47"/>
    </row>
    <row r="75" spans="1:6" x14ac:dyDescent="0.2">
      <c r="A75" s="119"/>
      <c r="B75" s="51"/>
      <c r="C75" s="66">
        <v>1</v>
      </c>
      <c r="D75" s="28" t="s">
        <v>1</v>
      </c>
      <c r="E75" s="57"/>
      <c r="F75" s="46">
        <f>C75*E75</f>
        <v>0</v>
      </c>
    </row>
    <row r="76" spans="1:6" x14ac:dyDescent="0.2">
      <c r="A76" s="120"/>
      <c r="B76" s="83"/>
      <c r="C76" s="67"/>
      <c r="D76" s="68"/>
      <c r="E76" s="88"/>
      <c r="F76" s="69"/>
    </row>
    <row r="77" spans="1:6" x14ac:dyDescent="0.2">
      <c r="A77" s="121"/>
      <c r="B77" s="82"/>
      <c r="C77" s="70"/>
      <c r="D77" s="91"/>
      <c r="E77" s="247"/>
      <c r="F77" s="92"/>
    </row>
    <row r="78" spans="1:6" ht="25.5" x14ac:dyDescent="0.2">
      <c r="A78" s="114">
        <f>COUNT($A$7:A77)+1</f>
        <v>15</v>
      </c>
      <c r="B78" s="50" t="s">
        <v>76</v>
      </c>
      <c r="C78" s="66"/>
      <c r="D78" s="48"/>
      <c r="E78" s="139"/>
      <c r="F78" s="49"/>
    </row>
    <row r="79" spans="1:6" ht="38.25" x14ac:dyDescent="0.2">
      <c r="A79" s="119"/>
      <c r="B79" s="51" t="s">
        <v>87</v>
      </c>
      <c r="C79" s="66"/>
      <c r="D79" s="48"/>
      <c r="E79" s="139"/>
      <c r="F79" s="49"/>
    </row>
    <row r="80" spans="1:6" ht="14.25" x14ac:dyDescent="0.2">
      <c r="A80" s="119"/>
      <c r="B80" s="51" t="s">
        <v>116</v>
      </c>
      <c r="C80" s="66">
        <v>20</v>
      </c>
      <c r="D80" s="48" t="s">
        <v>38</v>
      </c>
      <c r="E80" s="58"/>
      <c r="F80" s="49">
        <f>+E80*C80</f>
        <v>0</v>
      </c>
    </row>
    <row r="81" spans="1:6" x14ac:dyDescent="0.2">
      <c r="A81" s="120"/>
      <c r="B81" s="83"/>
      <c r="C81" s="67"/>
      <c r="D81" s="93"/>
      <c r="E81" s="94"/>
      <c r="F81" s="95"/>
    </row>
    <row r="82" spans="1:6" x14ac:dyDescent="0.2">
      <c r="A82" s="119"/>
      <c r="B82" s="51"/>
      <c r="C82" s="66"/>
      <c r="D82" s="48"/>
      <c r="E82" s="139"/>
      <c r="F82" s="49"/>
    </row>
    <row r="83" spans="1:6" x14ac:dyDescent="0.2">
      <c r="A83" s="114">
        <f>COUNT($A$7:A81)+1</f>
        <v>16</v>
      </c>
      <c r="B83" s="50" t="s">
        <v>28</v>
      </c>
      <c r="C83" s="66"/>
      <c r="D83" s="28"/>
      <c r="E83" s="79"/>
      <c r="F83" s="47"/>
    </row>
    <row r="84" spans="1:6" ht="38.25" x14ac:dyDescent="0.2">
      <c r="A84" s="119"/>
      <c r="B84" s="51" t="s">
        <v>27</v>
      </c>
      <c r="C84" s="66"/>
      <c r="D84" s="28"/>
      <c r="E84" s="79"/>
      <c r="F84" s="47"/>
    </row>
    <row r="85" spans="1:6" x14ac:dyDescent="0.2">
      <c r="A85" s="119"/>
      <c r="B85" s="51" t="s">
        <v>56</v>
      </c>
      <c r="C85" s="66">
        <v>2</v>
      </c>
      <c r="D85" s="28" t="s">
        <v>1</v>
      </c>
      <c r="E85" s="57"/>
      <c r="F85" s="46">
        <f>C85*E85</f>
        <v>0</v>
      </c>
    </row>
    <row r="86" spans="1:6" x14ac:dyDescent="0.2">
      <c r="A86" s="120"/>
      <c r="B86" s="83"/>
      <c r="C86" s="67"/>
      <c r="D86" s="68"/>
      <c r="E86" s="88"/>
      <c r="F86" s="69"/>
    </row>
    <row r="87" spans="1:6" x14ac:dyDescent="0.2">
      <c r="A87" s="121"/>
      <c r="B87" s="89"/>
      <c r="C87" s="40"/>
      <c r="D87" s="41"/>
      <c r="E87" s="244"/>
      <c r="F87" s="40"/>
    </row>
    <row r="88" spans="1:6" x14ac:dyDescent="0.2">
      <c r="A88" s="114">
        <f>COUNT($A$7:A87)+1</f>
        <v>17</v>
      </c>
      <c r="B88" s="50" t="s">
        <v>29</v>
      </c>
      <c r="C88" s="47"/>
      <c r="D88" s="28"/>
      <c r="E88" s="248"/>
      <c r="F88" s="47"/>
    </row>
    <row r="89" spans="1:6" ht="76.5" x14ac:dyDescent="0.2">
      <c r="A89" s="117"/>
      <c r="B89" s="51" t="s">
        <v>77</v>
      </c>
      <c r="C89" s="47"/>
      <c r="D89" s="28"/>
      <c r="E89" s="79"/>
      <c r="F89" s="47"/>
    </row>
    <row r="90" spans="1:6" x14ac:dyDescent="0.2">
      <c r="A90" s="114"/>
      <c r="B90" s="108"/>
      <c r="C90" s="76"/>
      <c r="D90" s="77">
        <v>0.02</v>
      </c>
      <c r="E90" s="204"/>
      <c r="F90" s="46">
        <f>SUM(F7:F89)*D90</f>
        <v>0</v>
      </c>
    </row>
    <row r="91" spans="1:6" x14ac:dyDescent="0.2">
      <c r="A91" s="116"/>
      <c r="B91" s="109"/>
      <c r="C91" s="110"/>
      <c r="D91" s="111"/>
      <c r="E91" s="206"/>
      <c r="F91" s="69"/>
    </row>
    <row r="92" spans="1:6" x14ac:dyDescent="0.2">
      <c r="A92" s="118"/>
      <c r="B92" s="82"/>
      <c r="C92" s="63"/>
      <c r="D92" s="64"/>
      <c r="E92" s="249"/>
      <c r="F92" s="65"/>
    </row>
    <row r="93" spans="1:6" x14ac:dyDescent="0.2">
      <c r="A93" s="114">
        <f>COUNT($A$7:A92)+1</f>
        <v>18</v>
      </c>
      <c r="B93" s="50" t="s">
        <v>31</v>
      </c>
      <c r="C93" s="47"/>
      <c r="D93" s="28"/>
      <c r="E93" s="248"/>
      <c r="F93" s="46"/>
    </row>
    <row r="94" spans="1:6" ht="38.25" x14ac:dyDescent="0.2">
      <c r="A94" s="117"/>
      <c r="B94" s="51" t="s">
        <v>30</v>
      </c>
      <c r="C94" s="47"/>
      <c r="D94" s="28"/>
      <c r="E94" s="204"/>
      <c r="F94" s="46"/>
    </row>
    <row r="95" spans="1:6" x14ac:dyDescent="0.2">
      <c r="A95" s="117"/>
      <c r="B95" s="51"/>
      <c r="C95" s="76"/>
      <c r="D95" s="77">
        <v>0.05</v>
      </c>
      <c r="E95" s="204"/>
      <c r="F95" s="46">
        <f>SUM(F7:F88)*D95</f>
        <v>0</v>
      </c>
    </row>
    <row r="96" spans="1:6" x14ac:dyDescent="0.2">
      <c r="A96" s="122"/>
      <c r="B96" s="83"/>
      <c r="C96" s="78"/>
      <c r="D96" s="68"/>
      <c r="E96" s="206"/>
      <c r="F96" s="78"/>
    </row>
    <row r="97" spans="1:6" x14ac:dyDescent="0.2">
      <c r="A97" s="117"/>
      <c r="B97" s="51"/>
      <c r="C97" s="47"/>
      <c r="D97" s="28"/>
      <c r="E97" s="204"/>
      <c r="F97" s="47"/>
    </row>
    <row r="98" spans="1:6" x14ac:dyDescent="0.2">
      <c r="A98" s="114">
        <f>COUNT($A$7:A96)+1</f>
        <v>19</v>
      </c>
      <c r="B98" s="50" t="s">
        <v>78</v>
      </c>
      <c r="C98" s="47"/>
      <c r="D98" s="28"/>
      <c r="E98" s="204"/>
      <c r="F98" s="47"/>
    </row>
    <row r="99" spans="1:6" ht="38.25" x14ac:dyDescent="0.2">
      <c r="A99" s="117"/>
      <c r="B99" s="51" t="s">
        <v>32</v>
      </c>
      <c r="C99" s="76"/>
      <c r="D99" s="77">
        <v>0.1</v>
      </c>
      <c r="E99" s="204"/>
      <c r="F99" s="46">
        <f>SUM(F7:F88)*D99</f>
        <v>0</v>
      </c>
    </row>
    <row r="100" spans="1:6" x14ac:dyDescent="0.2">
      <c r="A100" s="122"/>
      <c r="B100" s="85"/>
      <c r="C100" s="47"/>
      <c r="D100" s="28"/>
      <c r="E100" s="248"/>
      <c r="F100" s="47"/>
    </row>
    <row r="101" spans="1:6" x14ac:dyDescent="0.2">
      <c r="A101" s="52"/>
      <c r="B101" s="86" t="s">
        <v>2</v>
      </c>
      <c r="C101" s="53"/>
      <c r="D101" s="54"/>
      <c r="E101" s="250" t="s">
        <v>42</v>
      </c>
      <c r="F101" s="55">
        <f>SUM(F9:F100)</f>
        <v>0</v>
      </c>
    </row>
  </sheetData>
  <sheetProtection algorithmName="SHA-512" hashValue="3yL2QCFm3B2Lx/i7IlmoYs30wwn03TVwIBgVafxc/UI5VL4bdPL7OyhBhDVX+SD0aAKG7ecWAHpn+8Hm+pnQcA==" saltValue="fvscsFTFTe5BqDph3eDMK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2" manualBreakCount="2">
    <brk id="35" max="5" man="1"/>
    <brk id="7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2"/>
  <sheetViews>
    <sheetView zoomScaleNormal="100" zoomScaleSheetLayoutView="100" workbookViewId="0">
      <selection activeCell="E10" sqref="E10"/>
    </sheetView>
  </sheetViews>
  <sheetFormatPr defaultColWidth="9.140625" defaultRowHeight="12.75" x14ac:dyDescent="0.2"/>
  <cols>
    <col min="1" max="1" width="5.7109375" style="34" customWidth="1"/>
    <col min="2" max="2" width="50.7109375" style="87" customWidth="1"/>
    <col min="3" max="3" width="7.7109375" style="37" customWidth="1"/>
    <col min="4" max="4" width="4.7109375" style="38" customWidth="1"/>
    <col min="5" max="5" width="11.7109375" style="202" customWidth="1"/>
    <col min="6" max="6" width="12.7109375" style="37" customWidth="1"/>
    <col min="7" max="16384" width="9.140625" style="38"/>
  </cols>
  <sheetData>
    <row r="1" spans="1:6" x14ac:dyDescent="0.2">
      <c r="A1" s="33" t="s">
        <v>52</v>
      </c>
      <c r="B1" s="80" t="s">
        <v>8</v>
      </c>
      <c r="C1" s="34"/>
      <c r="D1" s="35"/>
    </row>
    <row r="2" spans="1:6" x14ac:dyDescent="0.2">
      <c r="A2" s="33" t="s">
        <v>53</v>
      </c>
      <c r="B2" s="80" t="s">
        <v>9</v>
      </c>
      <c r="C2" s="34"/>
      <c r="D2" s="35"/>
    </row>
    <row r="3" spans="1:6" x14ac:dyDescent="0.2">
      <c r="A3" s="33" t="s">
        <v>50</v>
      </c>
      <c r="B3" s="80" t="s">
        <v>117</v>
      </c>
      <c r="C3" s="34"/>
      <c r="D3" s="35"/>
    </row>
    <row r="4" spans="1:6" x14ac:dyDescent="0.2">
      <c r="A4" s="33"/>
      <c r="B4" s="80" t="s">
        <v>118</v>
      </c>
      <c r="C4" s="34"/>
      <c r="D4" s="35"/>
    </row>
    <row r="5" spans="1:6" ht="76.5" x14ac:dyDescent="0.2">
      <c r="A5" s="134" t="s">
        <v>0</v>
      </c>
      <c r="B5" s="135" t="s">
        <v>36</v>
      </c>
      <c r="C5" s="136" t="s">
        <v>10</v>
      </c>
      <c r="D5" s="136" t="s">
        <v>11</v>
      </c>
      <c r="E5" s="243" t="s">
        <v>39</v>
      </c>
      <c r="F5" s="137" t="s">
        <v>40</v>
      </c>
    </row>
    <row r="6" spans="1:6" x14ac:dyDescent="0.2">
      <c r="A6" s="113">
        <v>1</v>
      </c>
      <c r="B6" s="81"/>
      <c r="C6" s="40"/>
      <c r="D6" s="41"/>
      <c r="E6" s="244"/>
      <c r="F6" s="40"/>
    </row>
    <row r="7" spans="1:6" x14ac:dyDescent="0.2">
      <c r="A7" s="114">
        <f>COUNT(A6+1)</f>
        <v>1</v>
      </c>
      <c r="B7" s="145" t="s">
        <v>12</v>
      </c>
      <c r="C7" s="43"/>
      <c r="D7" s="23"/>
      <c r="E7" s="160"/>
      <c r="F7" s="2"/>
    </row>
    <row r="8" spans="1:6" ht="38.25" x14ac:dyDescent="0.2">
      <c r="A8" s="114"/>
      <c r="B8" s="3" t="s">
        <v>58</v>
      </c>
      <c r="C8" s="43"/>
      <c r="D8" s="23"/>
      <c r="E8" s="160"/>
      <c r="F8" s="2"/>
    </row>
    <row r="9" spans="1:6" ht="14.25" x14ac:dyDescent="0.2">
      <c r="A9" s="114"/>
      <c r="B9" s="3"/>
      <c r="C9" s="44">
        <v>11</v>
      </c>
      <c r="D9" s="23" t="s">
        <v>38</v>
      </c>
      <c r="E9" s="57"/>
      <c r="F9" s="2">
        <f>C9*E9</f>
        <v>0</v>
      </c>
    </row>
    <row r="10" spans="1:6" x14ac:dyDescent="0.2">
      <c r="A10" s="114"/>
      <c r="B10" s="3"/>
      <c r="C10" s="44"/>
      <c r="D10" s="23"/>
      <c r="E10" s="79"/>
      <c r="F10" s="2"/>
    </row>
    <row r="11" spans="1:6" x14ac:dyDescent="0.2">
      <c r="A11" s="115"/>
      <c r="B11" s="82"/>
      <c r="C11" s="70"/>
      <c r="D11" s="64"/>
      <c r="E11" s="97"/>
      <c r="F11" s="65"/>
    </row>
    <row r="12" spans="1:6" x14ac:dyDescent="0.2">
      <c r="A12" s="114">
        <f>COUNT($A$7:A11)+1</f>
        <v>2</v>
      </c>
      <c r="B12" s="103" t="s">
        <v>79</v>
      </c>
      <c r="C12" s="66"/>
      <c r="D12" s="28"/>
      <c r="E12" s="79"/>
      <c r="F12" s="46"/>
    </row>
    <row r="13" spans="1:6" ht="63.75" x14ac:dyDescent="0.2">
      <c r="A13" s="114"/>
      <c r="B13" s="51" t="s">
        <v>65</v>
      </c>
      <c r="C13" s="66"/>
      <c r="D13" s="28"/>
      <c r="E13" s="79"/>
      <c r="F13" s="46"/>
    </row>
    <row r="14" spans="1:6" ht="14.25" x14ac:dyDescent="0.2">
      <c r="A14" s="114"/>
      <c r="B14" s="51"/>
      <c r="C14" s="66">
        <v>15</v>
      </c>
      <c r="D14" s="28" t="s">
        <v>44</v>
      </c>
      <c r="E14" s="57"/>
      <c r="F14" s="46">
        <f>C14*E14</f>
        <v>0</v>
      </c>
    </row>
    <row r="15" spans="1:6" x14ac:dyDescent="0.2">
      <c r="A15" s="116"/>
      <c r="B15" s="83"/>
      <c r="C15" s="67"/>
      <c r="D15" s="68"/>
      <c r="E15" s="88"/>
      <c r="F15" s="69"/>
    </row>
    <row r="16" spans="1:6" x14ac:dyDescent="0.2">
      <c r="A16" s="121"/>
      <c r="B16" s="89"/>
      <c r="C16" s="70"/>
      <c r="D16" s="64"/>
      <c r="E16" s="97"/>
      <c r="F16" s="65"/>
    </row>
    <row r="17" spans="1:6" x14ac:dyDescent="0.2">
      <c r="A17" s="114">
        <f>COUNT($A$7:A16)+1</f>
        <v>3</v>
      </c>
      <c r="B17" s="50" t="s">
        <v>18</v>
      </c>
      <c r="C17" s="66"/>
      <c r="D17" s="28"/>
      <c r="E17" s="79"/>
      <c r="F17" s="46"/>
    </row>
    <row r="18" spans="1:6" x14ac:dyDescent="0.2">
      <c r="A18" s="119"/>
      <c r="B18" s="51" t="s">
        <v>17</v>
      </c>
      <c r="C18" s="66"/>
      <c r="D18" s="28"/>
      <c r="E18" s="79"/>
      <c r="F18" s="47"/>
    </row>
    <row r="19" spans="1:6" ht="14.25" x14ac:dyDescent="0.2">
      <c r="A19" s="119"/>
      <c r="B19" s="51"/>
      <c r="C19" s="66">
        <v>9</v>
      </c>
      <c r="D19" s="28" t="s">
        <v>44</v>
      </c>
      <c r="E19" s="57"/>
      <c r="F19" s="46">
        <f>C19*E19</f>
        <v>0</v>
      </c>
    </row>
    <row r="20" spans="1:6" x14ac:dyDescent="0.2">
      <c r="A20" s="120"/>
      <c r="B20" s="83"/>
      <c r="C20" s="67"/>
      <c r="D20" s="68"/>
      <c r="E20" s="88"/>
      <c r="F20" s="69"/>
    </row>
    <row r="21" spans="1:6" x14ac:dyDescent="0.2">
      <c r="A21" s="121"/>
      <c r="B21" s="82"/>
      <c r="C21" s="70"/>
      <c r="D21" s="64"/>
      <c r="E21" s="97"/>
      <c r="F21" s="65"/>
    </row>
    <row r="22" spans="1:6" x14ac:dyDescent="0.2">
      <c r="A22" s="114">
        <f>COUNT($A$7:A21)+1</f>
        <v>4</v>
      </c>
      <c r="B22" s="50" t="s">
        <v>71</v>
      </c>
      <c r="C22" s="66"/>
      <c r="D22" s="28"/>
      <c r="E22" s="79"/>
      <c r="F22" s="46"/>
    </row>
    <row r="23" spans="1:6" ht="38.25" x14ac:dyDescent="0.2">
      <c r="A23" s="119"/>
      <c r="B23" s="51" t="s">
        <v>86</v>
      </c>
      <c r="C23" s="66"/>
      <c r="D23" s="28"/>
      <c r="E23" s="79"/>
      <c r="F23" s="46"/>
    </row>
    <row r="24" spans="1:6" ht="14.25" x14ac:dyDescent="0.2">
      <c r="A24" s="119"/>
      <c r="B24" s="51" t="s">
        <v>34</v>
      </c>
      <c r="C24" s="66">
        <v>10</v>
      </c>
      <c r="D24" s="28" t="s">
        <v>43</v>
      </c>
      <c r="E24" s="57"/>
      <c r="F24" s="46">
        <f>C24*E24</f>
        <v>0</v>
      </c>
    </row>
    <row r="25" spans="1:6" ht="14.25" x14ac:dyDescent="0.2">
      <c r="A25" s="119"/>
      <c r="B25" s="51" t="s">
        <v>35</v>
      </c>
      <c r="C25" s="66">
        <v>3</v>
      </c>
      <c r="D25" s="28" t="s">
        <v>43</v>
      </c>
      <c r="E25" s="57"/>
      <c r="F25" s="46">
        <f>C25*E25</f>
        <v>0</v>
      </c>
    </row>
    <row r="26" spans="1:6" x14ac:dyDescent="0.2">
      <c r="A26" s="120"/>
      <c r="B26" s="83"/>
      <c r="C26" s="67"/>
      <c r="D26" s="68"/>
      <c r="E26" s="88"/>
      <c r="F26" s="69"/>
    </row>
    <row r="27" spans="1:6" x14ac:dyDescent="0.2">
      <c r="A27" s="121"/>
      <c r="B27" s="82"/>
      <c r="C27" s="70"/>
      <c r="D27" s="64"/>
      <c r="E27" s="97"/>
      <c r="F27" s="65"/>
    </row>
    <row r="28" spans="1:6" x14ac:dyDescent="0.2">
      <c r="A28" s="121"/>
      <c r="B28" s="82"/>
      <c r="C28" s="70"/>
      <c r="D28" s="64"/>
      <c r="E28" s="97"/>
      <c r="F28" s="65"/>
    </row>
    <row r="29" spans="1:6" x14ac:dyDescent="0.2">
      <c r="A29" s="114">
        <f>COUNT($A$7:A28)+1</f>
        <v>5</v>
      </c>
      <c r="B29" s="50" t="s">
        <v>21</v>
      </c>
      <c r="C29" s="66"/>
      <c r="D29" s="28"/>
      <c r="E29" s="79"/>
      <c r="F29" s="46"/>
    </row>
    <row r="30" spans="1:6" ht="51" x14ac:dyDescent="0.2">
      <c r="A30" s="119"/>
      <c r="B30" s="51" t="s">
        <v>72</v>
      </c>
      <c r="C30" s="66"/>
      <c r="D30" s="28"/>
      <c r="E30" s="79"/>
      <c r="F30" s="46"/>
    </row>
    <row r="31" spans="1:6" ht="14.25" x14ac:dyDescent="0.2">
      <c r="A31" s="119"/>
      <c r="B31" s="51"/>
      <c r="C31" s="66">
        <v>2</v>
      </c>
      <c r="D31" s="28" t="s">
        <v>43</v>
      </c>
      <c r="E31" s="57"/>
      <c r="F31" s="46">
        <f>C31*E31</f>
        <v>0</v>
      </c>
    </row>
    <row r="32" spans="1:6" x14ac:dyDescent="0.2">
      <c r="A32" s="120"/>
      <c r="B32" s="83"/>
      <c r="C32" s="67"/>
      <c r="D32" s="68"/>
      <c r="E32" s="88"/>
      <c r="F32" s="69"/>
    </row>
    <row r="33" spans="1:6" x14ac:dyDescent="0.2">
      <c r="A33" s="121"/>
      <c r="B33" s="82"/>
      <c r="C33" s="70"/>
      <c r="D33" s="64"/>
      <c r="E33" s="97"/>
      <c r="F33" s="65"/>
    </row>
    <row r="34" spans="1:6" x14ac:dyDescent="0.2">
      <c r="A34" s="114">
        <f>COUNT($A$7:A33)+1</f>
        <v>6</v>
      </c>
      <c r="B34" s="50" t="s">
        <v>23</v>
      </c>
      <c r="C34" s="66"/>
      <c r="D34" s="28"/>
      <c r="E34" s="79"/>
      <c r="F34" s="46"/>
    </row>
    <row r="35" spans="1:6" ht="51" x14ac:dyDescent="0.2">
      <c r="A35" s="119"/>
      <c r="B35" s="51" t="s">
        <v>109</v>
      </c>
      <c r="C35" s="66"/>
      <c r="D35" s="28"/>
      <c r="E35" s="79"/>
      <c r="F35" s="46"/>
    </row>
    <row r="36" spans="1:6" ht="14.25" x14ac:dyDescent="0.2">
      <c r="A36" s="119"/>
      <c r="B36" s="51"/>
      <c r="C36" s="66">
        <v>5</v>
      </c>
      <c r="D36" s="28" t="s">
        <v>43</v>
      </c>
      <c r="E36" s="57"/>
      <c r="F36" s="46">
        <f>C36*E36</f>
        <v>0</v>
      </c>
    </row>
    <row r="37" spans="1:6" x14ac:dyDescent="0.2">
      <c r="A37" s="120"/>
      <c r="B37" s="83"/>
      <c r="C37" s="67"/>
      <c r="D37" s="68"/>
      <c r="E37" s="88"/>
      <c r="F37" s="69"/>
    </row>
    <row r="38" spans="1:6" x14ac:dyDescent="0.2">
      <c r="A38" s="121"/>
      <c r="B38" s="82"/>
      <c r="C38" s="70"/>
      <c r="D38" s="64"/>
      <c r="E38" s="97"/>
      <c r="F38" s="65"/>
    </row>
    <row r="39" spans="1:6" x14ac:dyDescent="0.2">
      <c r="A39" s="114">
        <f>COUNT($A$7:A38)+1</f>
        <v>7</v>
      </c>
      <c r="B39" s="50" t="s">
        <v>74</v>
      </c>
      <c r="C39" s="66"/>
      <c r="D39" s="28"/>
      <c r="E39" s="79"/>
      <c r="F39" s="47"/>
    </row>
    <row r="40" spans="1:6" ht="51" x14ac:dyDescent="0.2">
      <c r="A40" s="119"/>
      <c r="B40" s="51" t="s">
        <v>111</v>
      </c>
      <c r="C40" s="66"/>
      <c r="D40" s="28"/>
      <c r="E40" s="79"/>
      <c r="F40" s="47"/>
    </row>
    <row r="41" spans="1:6" ht="14.25" x14ac:dyDescent="0.2">
      <c r="A41" s="119"/>
      <c r="B41" s="51"/>
      <c r="C41" s="66">
        <v>5</v>
      </c>
      <c r="D41" s="28" t="s">
        <v>43</v>
      </c>
      <c r="E41" s="57"/>
      <c r="F41" s="46">
        <f>C41*E41</f>
        <v>0</v>
      </c>
    </row>
    <row r="42" spans="1:6" x14ac:dyDescent="0.2">
      <c r="A42" s="120"/>
      <c r="B42" s="83"/>
      <c r="C42" s="67"/>
      <c r="D42" s="68"/>
      <c r="E42" s="88"/>
      <c r="F42" s="69"/>
    </row>
    <row r="43" spans="1:6" x14ac:dyDescent="0.2">
      <c r="A43" s="121"/>
      <c r="B43" s="89"/>
      <c r="C43" s="70"/>
      <c r="D43" s="107"/>
      <c r="E43" s="246"/>
      <c r="F43" s="90"/>
    </row>
    <row r="44" spans="1:6" x14ac:dyDescent="0.2">
      <c r="A44" s="114">
        <f>COUNT($A$7:A43)+1</f>
        <v>8</v>
      </c>
      <c r="B44" s="50" t="s">
        <v>20</v>
      </c>
      <c r="C44" s="66"/>
      <c r="D44" s="28"/>
      <c r="E44" s="79"/>
      <c r="F44" s="46"/>
    </row>
    <row r="45" spans="1:6" ht="25.5" x14ac:dyDescent="0.2">
      <c r="A45" s="119"/>
      <c r="B45" s="51" t="s">
        <v>19</v>
      </c>
      <c r="C45" s="66"/>
      <c r="D45" s="28"/>
      <c r="E45" s="79"/>
      <c r="F45" s="47"/>
    </row>
    <row r="46" spans="1:6" ht="14.25" x14ac:dyDescent="0.2">
      <c r="A46" s="119"/>
      <c r="B46" s="51"/>
      <c r="C46" s="66">
        <v>10</v>
      </c>
      <c r="D46" s="28" t="s">
        <v>43</v>
      </c>
      <c r="E46" s="57"/>
      <c r="F46" s="46">
        <f>C46*E46</f>
        <v>0</v>
      </c>
    </row>
    <row r="47" spans="1:6" x14ac:dyDescent="0.2">
      <c r="A47" s="120"/>
      <c r="B47" s="83"/>
      <c r="C47" s="67"/>
      <c r="D47" s="68"/>
      <c r="E47" s="88"/>
      <c r="F47" s="69"/>
    </row>
    <row r="48" spans="1:6" x14ac:dyDescent="0.2">
      <c r="A48" s="121"/>
      <c r="B48" s="82"/>
      <c r="C48" s="70"/>
      <c r="D48" s="64"/>
      <c r="E48" s="97"/>
      <c r="F48" s="65"/>
    </row>
    <row r="49" spans="1:6" x14ac:dyDescent="0.2">
      <c r="A49" s="114">
        <f>COUNT($A$7:A48)+1</f>
        <v>9</v>
      </c>
      <c r="B49" s="50" t="s">
        <v>22</v>
      </c>
      <c r="C49" s="66"/>
      <c r="D49" s="28"/>
      <c r="E49" s="79"/>
      <c r="F49" s="46"/>
    </row>
    <row r="50" spans="1:6" ht="25.5" x14ac:dyDescent="0.2">
      <c r="A50" s="119"/>
      <c r="B50" s="51" t="s">
        <v>37</v>
      </c>
      <c r="C50" s="66"/>
      <c r="D50" s="28"/>
      <c r="E50" s="79"/>
      <c r="F50" s="47"/>
    </row>
    <row r="51" spans="1:6" ht="14.25" x14ac:dyDescent="0.2">
      <c r="A51" s="119"/>
      <c r="B51" s="51"/>
      <c r="C51" s="66">
        <v>11</v>
      </c>
      <c r="D51" s="28" t="s">
        <v>38</v>
      </c>
      <c r="E51" s="57"/>
      <c r="F51" s="46">
        <f>C51*E51</f>
        <v>0</v>
      </c>
    </row>
    <row r="52" spans="1:6" x14ac:dyDescent="0.2">
      <c r="A52" s="120"/>
      <c r="B52" s="83"/>
      <c r="C52" s="67"/>
      <c r="D52" s="68"/>
      <c r="E52" s="88"/>
      <c r="F52" s="69"/>
    </row>
    <row r="53" spans="1:6" x14ac:dyDescent="0.2">
      <c r="A53" s="121"/>
      <c r="B53" s="82"/>
      <c r="C53" s="70"/>
      <c r="D53" s="64"/>
      <c r="E53" s="97"/>
      <c r="F53" s="65"/>
    </row>
    <row r="54" spans="1:6" x14ac:dyDescent="0.2">
      <c r="A54" s="114">
        <f>COUNT($A$7:A53)+1</f>
        <v>10</v>
      </c>
      <c r="B54" s="50" t="s">
        <v>24</v>
      </c>
      <c r="C54" s="66"/>
      <c r="D54" s="28"/>
      <c r="E54" s="79"/>
      <c r="F54" s="47"/>
    </row>
    <row r="55" spans="1:6" ht="25.5" x14ac:dyDescent="0.2">
      <c r="A55" s="119"/>
      <c r="B55" s="51" t="s">
        <v>75</v>
      </c>
      <c r="C55" s="66"/>
      <c r="D55" s="28"/>
      <c r="E55" s="79"/>
      <c r="F55" s="47"/>
    </row>
    <row r="56" spans="1:6" x14ac:dyDescent="0.2">
      <c r="A56" s="119"/>
      <c r="B56" s="51"/>
      <c r="C56" s="66">
        <v>1</v>
      </c>
      <c r="D56" s="28" t="s">
        <v>1</v>
      </c>
      <c r="E56" s="57"/>
      <c r="F56" s="46">
        <f>C56*E56</f>
        <v>0</v>
      </c>
    </row>
    <row r="57" spans="1:6" x14ac:dyDescent="0.2">
      <c r="A57" s="120"/>
      <c r="B57" s="83"/>
      <c r="C57" s="67"/>
      <c r="D57" s="68"/>
      <c r="E57" s="88"/>
      <c r="F57" s="69"/>
    </row>
    <row r="58" spans="1:6" x14ac:dyDescent="0.2">
      <c r="A58" s="121"/>
      <c r="B58" s="82"/>
      <c r="C58" s="70"/>
      <c r="D58" s="64"/>
      <c r="E58" s="97"/>
      <c r="F58" s="65"/>
    </row>
    <row r="59" spans="1:6" x14ac:dyDescent="0.2">
      <c r="A59" s="114">
        <f>COUNT($A$7:A58)+1</f>
        <v>11</v>
      </c>
      <c r="B59" s="50" t="s">
        <v>26</v>
      </c>
      <c r="C59" s="66"/>
      <c r="D59" s="28"/>
      <c r="E59" s="79"/>
      <c r="F59" s="46"/>
    </row>
    <row r="60" spans="1:6" x14ac:dyDescent="0.2">
      <c r="A60" s="119"/>
      <c r="B60" s="51" t="s">
        <v>25</v>
      </c>
      <c r="C60" s="66"/>
      <c r="D60" s="28"/>
      <c r="E60" s="79"/>
      <c r="F60" s="47"/>
    </row>
    <row r="61" spans="1:6" x14ac:dyDescent="0.2">
      <c r="A61" s="119"/>
      <c r="B61" s="51"/>
      <c r="C61" s="66">
        <v>1</v>
      </c>
      <c r="D61" s="28" t="s">
        <v>1</v>
      </c>
      <c r="E61" s="57"/>
      <c r="F61" s="46">
        <f>C61*E61</f>
        <v>0</v>
      </c>
    </row>
    <row r="62" spans="1:6" x14ac:dyDescent="0.2">
      <c r="A62" s="120"/>
      <c r="B62" s="83"/>
      <c r="C62" s="67"/>
      <c r="D62" s="68"/>
      <c r="E62" s="88"/>
      <c r="F62" s="69"/>
    </row>
    <row r="63" spans="1:6" x14ac:dyDescent="0.2">
      <c r="A63" s="121"/>
      <c r="B63" s="82"/>
      <c r="C63" s="70"/>
      <c r="D63" s="91"/>
      <c r="E63" s="247"/>
      <c r="F63" s="92"/>
    </row>
    <row r="64" spans="1:6" ht="25.5" x14ac:dyDescent="0.2">
      <c r="A64" s="114">
        <f>COUNT($A$7:A63)+1</f>
        <v>12</v>
      </c>
      <c r="B64" s="50" t="s">
        <v>76</v>
      </c>
      <c r="C64" s="66"/>
      <c r="D64" s="48"/>
      <c r="E64" s="139"/>
      <c r="F64" s="49"/>
    </row>
    <row r="65" spans="1:6" ht="38.25" x14ac:dyDescent="0.2">
      <c r="A65" s="119"/>
      <c r="B65" s="51" t="s">
        <v>87</v>
      </c>
      <c r="C65" s="66"/>
      <c r="D65" s="48"/>
      <c r="E65" s="139"/>
      <c r="F65" s="49"/>
    </row>
    <row r="66" spans="1:6" ht="14.25" x14ac:dyDescent="0.2">
      <c r="A66" s="119"/>
      <c r="B66" s="51" t="s">
        <v>119</v>
      </c>
      <c r="C66" s="66">
        <v>11</v>
      </c>
      <c r="D66" s="48" t="s">
        <v>38</v>
      </c>
      <c r="E66" s="58"/>
      <c r="F66" s="49">
        <f>+E66*C66</f>
        <v>0</v>
      </c>
    </row>
    <row r="67" spans="1:6" x14ac:dyDescent="0.2">
      <c r="A67" s="120"/>
      <c r="B67" s="83"/>
      <c r="C67" s="67"/>
      <c r="D67" s="93"/>
      <c r="E67" s="94"/>
      <c r="F67" s="95"/>
    </row>
    <row r="68" spans="1:6" x14ac:dyDescent="0.2">
      <c r="A68" s="119"/>
      <c r="B68" s="51"/>
      <c r="C68" s="66"/>
      <c r="D68" s="48"/>
      <c r="E68" s="139"/>
      <c r="F68" s="49"/>
    </row>
    <row r="69" spans="1:6" x14ac:dyDescent="0.2">
      <c r="A69" s="114">
        <f>COUNT($A$7:A67)+1</f>
        <v>13</v>
      </c>
      <c r="B69" s="50" t="s">
        <v>28</v>
      </c>
      <c r="C69" s="66"/>
      <c r="D69" s="28"/>
      <c r="E69" s="79"/>
      <c r="F69" s="47"/>
    </row>
    <row r="70" spans="1:6" ht="38.25" x14ac:dyDescent="0.2">
      <c r="A70" s="119"/>
      <c r="B70" s="51" t="s">
        <v>27</v>
      </c>
      <c r="C70" s="66"/>
      <c r="D70" s="28"/>
      <c r="E70" s="79"/>
      <c r="F70" s="47"/>
    </row>
    <row r="71" spans="1:6" x14ac:dyDescent="0.2">
      <c r="A71" s="119"/>
      <c r="B71" s="51" t="s">
        <v>56</v>
      </c>
      <c r="C71" s="66">
        <v>1</v>
      </c>
      <c r="D71" s="28" t="s">
        <v>1</v>
      </c>
      <c r="E71" s="57"/>
      <c r="F71" s="46">
        <f>C71*E71</f>
        <v>0</v>
      </c>
    </row>
    <row r="72" spans="1:6" x14ac:dyDescent="0.2">
      <c r="A72" s="120"/>
      <c r="B72" s="83"/>
      <c r="C72" s="67"/>
      <c r="D72" s="68"/>
      <c r="E72" s="88"/>
      <c r="F72" s="69"/>
    </row>
    <row r="73" spans="1:6" x14ac:dyDescent="0.2">
      <c r="A73" s="121"/>
      <c r="B73" s="89"/>
      <c r="C73" s="40"/>
      <c r="D73" s="41"/>
      <c r="E73" s="244"/>
      <c r="F73" s="40"/>
    </row>
    <row r="74" spans="1:6" x14ac:dyDescent="0.2">
      <c r="A74" s="114">
        <f>COUNT($A$7:A73)+1</f>
        <v>14</v>
      </c>
      <c r="B74" s="50" t="s">
        <v>29</v>
      </c>
      <c r="C74" s="47"/>
      <c r="D74" s="28"/>
      <c r="E74" s="248"/>
      <c r="F74" s="47"/>
    </row>
    <row r="75" spans="1:6" ht="76.5" x14ac:dyDescent="0.2">
      <c r="A75" s="117"/>
      <c r="B75" s="51" t="s">
        <v>77</v>
      </c>
      <c r="C75" s="47"/>
      <c r="D75" s="28"/>
      <c r="E75" s="79"/>
      <c r="F75" s="47"/>
    </row>
    <row r="76" spans="1:6" x14ac:dyDescent="0.2">
      <c r="A76" s="114"/>
      <c r="B76" s="108"/>
      <c r="C76" s="76"/>
      <c r="D76" s="77">
        <v>0.02</v>
      </c>
      <c r="E76" s="204"/>
      <c r="F76" s="46">
        <f>SUM(F7:F75)*D76</f>
        <v>0</v>
      </c>
    </row>
    <row r="77" spans="1:6" x14ac:dyDescent="0.2">
      <c r="A77" s="116"/>
      <c r="B77" s="109"/>
      <c r="C77" s="110"/>
      <c r="D77" s="111"/>
      <c r="E77" s="206"/>
      <c r="F77" s="69"/>
    </row>
    <row r="78" spans="1:6" x14ac:dyDescent="0.2">
      <c r="A78" s="117"/>
      <c r="B78" s="51"/>
      <c r="C78" s="47"/>
      <c r="D78" s="28"/>
      <c r="E78" s="204"/>
      <c r="F78" s="47"/>
    </row>
    <row r="79" spans="1:6" x14ac:dyDescent="0.2">
      <c r="A79" s="114">
        <f>COUNT($A$7:A77)+1</f>
        <v>15</v>
      </c>
      <c r="B79" s="50" t="s">
        <v>78</v>
      </c>
      <c r="C79" s="47"/>
      <c r="D79" s="28"/>
      <c r="E79" s="204"/>
      <c r="F79" s="47"/>
    </row>
    <row r="80" spans="1:6" ht="38.25" x14ac:dyDescent="0.2">
      <c r="A80" s="117"/>
      <c r="B80" s="51" t="s">
        <v>32</v>
      </c>
      <c r="C80" s="76"/>
      <c r="D80" s="77">
        <v>0.1</v>
      </c>
      <c r="E80" s="204"/>
      <c r="F80" s="46">
        <f>SUM(F7:F74)*D80</f>
        <v>0</v>
      </c>
    </row>
    <row r="81" spans="1:6" x14ac:dyDescent="0.2">
      <c r="A81" s="122"/>
      <c r="B81" s="85"/>
      <c r="C81" s="47"/>
      <c r="D81" s="28"/>
      <c r="E81" s="248"/>
      <c r="F81" s="47"/>
    </row>
    <row r="82" spans="1:6" x14ac:dyDescent="0.2">
      <c r="A82" s="52"/>
      <c r="B82" s="86" t="s">
        <v>2</v>
      </c>
      <c r="C82" s="53"/>
      <c r="D82" s="54"/>
      <c r="E82" s="250" t="s">
        <v>42</v>
      </c>
      <c r="F82" s="55">
        <f>SUM(F9:F81)</f>
        <v>0</v>
      </c>
    </row>
  </sheetData>
  <sheetProtection algorithmName="SHA-512" hashValue="n8GD5A93IUvotMaxH7gHBkB8SyHkm2O1GAjcFtR31WQOEOcAHjRsJ/BzdWu429M07UqCcZEQMZJyj2ivIm3ncQ==" saltValue="I9TSZG+/QWMkK6FZtWM8R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2" manualBreakCount="2">
    <brk id="37" max="5" man="1"/>
    <brk id="7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5"/>
  <sheetViews>
    <sheetView zoomScaleNormal="100" zoomScaleSheetLayoutView="100" workbookViewId="0">
      <selection activeCell="D33" sqref="D33"/>
    </sheetView>
  </sheetViews>
  <sheetFormatPr defaultColWidth="9.140625" defaultRowHeight="12.75" x14ac:dyDescent="0.2"/>
  <cols>
    <col min="1" max="1" width="5.7109375" style="34" customWidth="1"/>
    <col min="2" max="2" width="50.7109375" style="87" customWidth="1"/>
    <col min="3" max="3" width="7.7109375" style="37" customWidth="1"/>
    <col min="4" max="4" width="4.7109375" style="38" customWidth="1"/>
    <col min="5" max="5" width="11.7109375" style="202" customWidth="1"/>
    <col min="6" max="6" width="12.7109375" style="37" customWidth="1"/>
    <col min="7" max="16384" width="9.140625" style="38"/>
  </cols>
  <sheetData>
    <row r="1" spans="1:6" x14ac:dyDescent="0.2">
      <c r="A1" s="33" t="s">
        <v>52</v>
      </c>
      <c r="B1" s="80" t="s">
        <v>8</v>
      </c>
      <c r="C1" s="34"/>
      <c r="D1" s="35"/>
    </row>
    <row r="2" spans="1:6" x14ac:dyDescent="0.2">
      <c r="A2" s="33" t="s">
        <v>53</v>
      </c>
      <c r="B2" s="80" t="s">
        <v>9</v>
      </c>
      <c r="C2" s="34"/>
      <c r="D2" s="35"/>
    </row>
    <row r="3" spans="1:6" x14ac:dyDescent="0.2">
      <c r="A3" s="33" t="s">
        <v>51</v>
      </c>
      <c r="B3" s="80" t="s">
        <v>121</v>
      </c>
      <c r="C3" s="34"/>
      <c r="D3" s="35"/>
    </row>
    <row r="4" spans="1:6" x14ac:dyDescent="0.2">
      <c r="A4" s="33"/>
      <c r="B4" s="80" t="s">
        <v>120</v>
      </c>
      <c r="C4" s="34"/>
      <c r="D4" s="35"/>
    </row>
    <row r="5" spans="1:6" ht="76.5" x14ac:dyDescent="0.2">
      <c r="A5" s="134" t="s">
        <v>0</v>
      </c>
      <c r="B5" s="135" t="s">
        <v>36</v>
      </c>
      <c r="C5" s="136" t="s">
        <v>10</v>
      </c>
      <c r="D5" s="136" t="s">
        <v>11</v>
      </c>
      <c r="E5" s="243" t="s">
        <v>39</v>
      </c>
      <c r="F5" s="137" t="s">
        <v>40</v>
      </c>
    </row>
    <row r="6" spans="1:6" x14ac:dyDescent="0.2">
      <c r="A6" s="113">
        <v>1</v>
      </c>
      <c r="B6" s="81"/>
      <c r="C6" s="40"/>
      <c r="D6" s="41"/>
      <c r="E6" s="244"/>
      <c r="F6" s="40"/>
    </row>
    <row r="7" spans="1:6" x14ac:dyDescent="0.2">
      <c r="A7" s="114">
        <f>COUNT(A6+1)</f>
        <v>1</v>
      </c>
      <c r="B7" s="145" t="s">
        <v>12</v>
      </c>
      <c r="C7" s="43"/>
      <c r="D7" s="23"/>
      <c r="E7" s="160"/>
      <c r="F7" s="2"/>
    </row>
    <row r="8" spans="1:6" ht="38.25" x14ac:dyDescent="0.2">
      <c r="A8" s="114"/>
      <c r="B8" s="3" t="s">
        <v>58</v>
      </c>
      <c r="C8" s="43"/>
      <c r="D8" s="23"/>
      <c r="E8" s="160"/>
      <c r="F8" s="2"/>
    </row>
    <row r="9" spans="1:6" ht="14.25" x14ac:dyDescent="0.2">
      <c r="A9" s="114"/>
      <c r="B9" s="3"/>
      <c r="C9" s="44">
        <v>8</v>
      </c>
      <c r="D9" s="23" t="s">
        <v>38</v>
      </c>
      <c r="E9" s="57"/>
      <c r="F9" s="2">
        <f>C9*E9</f>
        <v>0</v>
      </c>
    </row>
    <row r="10" spans="1:6" x14ac:dyDescent="0.2">
      <c r="A10" s="140"/>
      <c r="B10" s="143"/>
      <c r="C10" s="23"/>
      <c r="D10" s="23"/>
      <c r="E10" s="144"/>
      <c r="F10" s="142"/>
    </row>
    <row r="11" spans="1:6" x14ac:dyDescent="0.2">
      <c r="A11" s="121"/>
      <c r="B11" s="82"/>
      <c r="C11" s="70"/>
      <c r="D11" s="64"/>
      <c r="E11" s="97"/>
      <c r="F11" s="63"/>
    </row>
    <row r="12" spans="1:6" x14ac:dyDescent="0.2">
      <c r="A12" s="114">
        <f>COUNT($A$7:A11)+1</f>
        <v>2</v>
      </c>
      <c r="B12" s="141" t="s">
        <v>63</v>
      </c>
      <c r="C12" s="23"/>
      <c r="D12" s="23"/>
      <c r="E12" s="144"/>
      <c r="F12" s="23"/>
    </row>
    <row r="13" spans="1:6" ht="63.75" x14ac:dyDescent="0.2">
      <c r="A13" s="140"/>
      <c r="B13" s="3" t="s">
        <v>64</v>
      </c>
      <c r="C13" s="23"/>
      <c r="D13" s="23"/>
      <c r="E13" s="144"/>
      <c r="F13" s="23"/>
    </row>
    <row r="14" spans="1:6" ht="14.25" x14ac:dyDescent="0.2">
      <c r="A14" s="140"/>
      <c r="B14" s="143"/>
      <c r="C14" s="23">
        <v>4</v>
      </c>
      <c r="D14" s="23" t="s">
        <v>38</v>
      </c>
      <c r="E14" s="57"/>
      <c r="F14" s="142">
        <f>+E14*C14</f>
        <v>0</v>
      </c>
    </row>
    <row r="15" spans="1:6" x14ac:dyDescent="0.2">
      <c r="A15" s="140"/>
      <c r="B15" s="143"/>
      <c r="C15" s="23"/>
      <c r="D15" s="23"/>
      <c r="E15" s="144"/>
      <c r="F15" s="142"/>
    </row>
    <row r="16" spans="1:6" x14ac:dyDescent="0.2">
      <c r="A16" s="121"/>
      <c r="B16" s="82"/>
      <c r="C16" s="70"/>
      <c r="D16" s="64"/>
      <c r="E16" s="97"/>
      <c r="F16" s="63"/>
    </row>
    <row r="17" spans="1:6" x14ac:dyDescent="0.2">
      <c r="A17" s="114">
        <f>COUNT($A$7:A16)+1</f>
        <v>3</v>
      </c>
      <c r="B17" s="50" t="s">
        <v>13</v>
      </c>
      <c r="C17" s="66"/>
      <c r="D17" s="28"/>
      <c r="E17" s="79"/>
      <c r="F17" s="47"/>
    </row>
    <row r="18" spans="1:6" ht="38.25" x14ac:dyDescent="0.2">
      <c r="A18" s="119"/>
      <c r="B18" s="51" t="s">
        <v>15</v>
      </c>
      <c r="C18" s="66"/>
      <c r="D18" s="28"/>
      <c r="E18" s="79"/>
      <c r="F18" s="47"/>
    </row>
    <row r="19" spans="1:6" ht="14.25" x14ac:dyDescent="0.2">
      <c r="A19" s="119"/>
      <c r="B19" s="51"/>
      <c r="C19" s="66">
        <v>3</v>
      </c>
      <c r="D19" s="28" t="s">
        <v>44</v>
      </c>
      <c r="E19" s="57"/>
      <c r="F19" s="46">
        <f>C19*E19</f>
        <v>0</v>
      </c>
    </row>
    <row r="20" spans="1:6" x14ac:dyDescent="0.2">
      <c r="A20" s="120"/>
      <c r="B20" s="83"/>
      <c r="C20" s="67"/>
      <c r="D20" s="68"/>
      <c r="E20" s="88"/>
      <c r="F20" s="69"/>
    </row>
    <row r="21" spans="1:6" x14ac:dyDescent="0.2">
      <c r="A21" s="121"/>
      <c r="B21" s="82"/>
      <c r="C21" s="70"/>
      <c r="D21" s="64"/>
      <c r="E21" s="97"/>
      <c r="F21" s="63"/>
    </row>
    <row r="22" spans="1:6" x14ac:dyDescent="0.2">
      <c r="A22" s="114">
        <f>COUNT($A$7:A21)+1</f>
        <v>4</v>
      </c>
      <c r="B22" s="50" t="s">
        <v>14</v>
      </c>
      <c r="C22" s="66"/>
      <c r="D22" s="28"/>
      <c r="E22" s="79"/>
      <c r="F22" s="47"/>
    </row>
    <row r="23" spans="1:6" ht="38.25" x14ac:dyDescent="0.2">
      <c r="A23" s="119"/>
      <c r="B23" s="51" t="s">
        <v>33</v>
      </c>
      <c r="C23" s="66"/>
      <c r="D23" s="28"/>
      <c r="E23" s="79"/>
      <c r="F23" s="47"/>
    </row>
    <row r="24" spans="1:6" ht="14.25" x14ac:dyDescent="0.2">
      <c r="A24" s="119"/>
      <c r="B24" s="51"/>
      <c r="C24" s="66">
        <v>8</v>
      </c>
      <c r="D24" s="28" t="s">
        <v>44</v>
      </c>
      <c r="E24" s="57"/>
      <c r="F24" s="46">
        <f>C24*E24</f>
        <v>0</v>
      </c>
    </row>
    <row r="25" spans="1:6" x14ac:dyDescent="0.2">
      <c r="A25" s="120"/>
      <c r="B25" s="83"/>
      <c r="C25" s="67"/>
      <c r="D25" s="68"/>
      <c r="E25" s="88"/>
      <c r="F25" s="69"/>
    </row>
    <row r="26" spans="1:6" ht="14.25" x14ac:dyDescent="0.2">
      <c r="A26" s="121"/>
      <c r="B26" s="105"/>
      <c r="C26" s="70"/>
      <c r="D26" s="64"/>
      <c r="E26" s="97"/>
      <c r="F26" s="63"/>
    </row>
    <row r="27" spans="1:6" x14ac:dyDescent="0.2">
      <c r="A27" s="114">
        <f>COUNT($A$7:A26)+1</f>
        <v>5</v>
      </c>
      <c r="B27" s="50" t="s">
        <v>67</v>
      </c>
      <c r="C27" s="66"/>
      <c r="D27" s="28"/>
      <c r="E27" s="79"/>
      <c r="F27" s="47"/>
    </row>
    <row r="28" spans="1:6" ht="76.5" x14ac:dyDescent="0.2">
      <c r="A28" s="119"/>
      <c r="B28" s="51" t="s">
        <v>68</v>
      </c>
      <c r="C28" s="66"/>
      <c r="D28" s="28"/>
      <c r="E28" s="79"/>
      <c r="F28" s="47"/>
    </row>
    <row r="29" spans="1:6" ht="14.25" x14ac:dyDescent="0.2">
      <c r="A29" s="119"/>
      <c r="B29" s="84"/>
      <c r="C29" s="66">
        <v>11</v>
      </c>
      <c r="D29" s="48" t="s">
        <v>44</v>
      </c>
      <c r="E29" s="57"/>
      <c r="F29" s="49">
        <f>+E29*C29</f>
        <v>0</v>
      </c>
    </row>
    <row r="30" spans="1:6" ht="14.25" x14ac:dyDescent="0.2">
      <c r="A30" s="120"/>
      <c r="B30" s="106"/>
      <c r="C30" s="67"/>
      <c r="D30" s="93"/>
      <c r="E30" s="88"/>
      <c r="F30" s="95"/>
    </row>
    <row r="31" spans="1:6" x14ac:dyDescent="0.2">
      <c r="A31" s="121"/>
      <c r="B31" s="89"/>
      <c r="C31" s="70"/>
      <c r="D31" s="64"/>
      <c r="E31" s="97"/>
      <c r="F31" s="65"/>
    </row>
    <row r="32" spans="1:6" x14ac:dyDescent="0.2">
      <c r="A32" s="114">
        <f>COUNT($A$7:A31)+1</f>
        <v>6</v>
      </c>
      <c r="B32" s="50" t="s">
        <v>18</v>
      </c>
      <c r="C32" s="66"/>
      <c r="D32" s="28"/>
      <c r="E32" s="79"/>
      <c r="F32" s="46"/>
    </row>
    <row r="33" spans="1:6" x14ac:dyDescent="0.2">
      <c r="A33" s="119"/>
      <c r="B33" s="51" t="s">
        <v>17</v>
      </c>
      <c r="C33" s="66"/>
      <c r="D33" s="28"/>
      <c r="E33" s="79"/>
      <c r="F33" s="47"/>
    </row>
    <row r="34" spans="1:6" ht="14.25" x14ac:dyDescent="0.2">
      <c r="A34" s="119"/>
      <c r="B34" s="51"/>
      <c r="C34" s="66">
        <v>6</v>
      </c>
      <c r="D34" s="28" t="s">
        <v>44</v>
      </c>
      <c r="E34" s="57"/>
      <c r="F34" s="46">
        <f>C34*E34</f>
        <v>0</v>
      </c>
    </row>
    <row r="35" spans="1:6" x14ac:dyDescent="0.2">
      <c r="A35" s="120"/>
      <c r="B35" s="83"/>
      <c r="C35" s="67"/>
      <c r="D35" s="68"/>
      <c r="E35" s="88"/>
      <c r="F35" s="69"/>
    </row>
    <row r="36" spans="1:6" x14ac:dyDescent="0.2">
      <c r="A36" s="121"/>
      <c r="B36" s="82"/>
      <c r="C36" s="70"/>
      <c r="D36" s="64"/>
      <c r="E36" s="97"/>
      <c r="F36" s="65"/>
    </row>
    <row r="37" spans="1:6" x14ac:dyDescent="0.2">
      <c r="A37" s="114">
        <f>COUNT($A$7:A36)+1</f>
        <v>7</v>
      </c>
      <c r="B37" s="50" t="s">
        <v>70</v>
      </c>
      <c r="C37" s="66"/>
      <c r="D37" s="28"/>
      <c r="E37" s="79"/>
      <c r="F37" s="47"/>
    </row>
    <row r="38" spans="1:6" ht="38.25" x14ac:dyDescent="0.2">
      <c r="A38" s="119"/>
      <c r="B38" s="51" t="s">
        <v>85</v>
      </c>
      <c r="C38" s="66"/>
      <c r="D38" s="28"/>
      <c r="E38" s="79"/>
      <c r="F38" s="47"/>
    </row>
    <row r="39" spans="1:6" ht="14.25" x14ac:dyDescent="0.2">
      <c r="A39" s="119"/>
      <c r="B39" s="51" t="s">
        <v>34</v>
      </c>
      <c r="C39" s="66">
        <v>7</v>
      </c>
      <c r="D39" s="28" t="s">
        <v>43</v>
      </c>
      <c r="E39" s="57"/>
      <c r="F39" s="46">
        <f>C39*E39</f>
        <v>0</v>
      </c>
    </row>
    <row r="40" spans="1:6" ht="14.25" x14ac:dyDescent="0.2">
      <c r="A40" s="119"/>
      <c r="B40" s="51" t="s">
        <v>35</v>
      </c>
      <c r="C40" s="66">
        <v>2</v>
      </c>
      <c r="D40" s="28" t="s">
        <v>43</v>
      </c>
      <c r="E40" s="57"/>
      <c r="F40" s="46">
        <f>C40*E40</f>
        <v>0</v>
      </c>
    </row>
    <row r="41" spans="1:6" x14ac:dyDescent="0.2">
      <c r="A41" s="120"/>
      <c r="B41" s="83"/>
      <c r="C41" s="67"/>
      <c r="D41" s="68"/>
      <c r="E41" s="88"/>
      <c r="F41" s="69"/>
    </row>
    <row r="42" spans="1:6" x14ac:dyDescent="0.2">
      <c r="A42" s="121"/>
      <c r="B42" s="82"/>
      <c r="C42" s="70"/>
      <c r="D42" s="64"/>
      <c r="E42" s="97"/>
      <c r="F42" s="65"/>
    </row>
    <row r="43" spans="1:6" x14ac:dyDescent="0.2">
      <c r="A43" s="114">
        <f>COUNT($A$7:A42)+1</f>
        <v>8</v>
      </c>
      <c r="B43" s="50" t="s">
        <v>21</v>
      </c>
      <c r="C43" s="66"/>
      <c r="D43" s="28"/>
      <c r="E43" s="79"/>
      <c r="F43" s="46"/>
    </row>
    <row r="44" spans="1:6" ht="51" x14ac:dyDescent="0.2">
      <c r="A44" s="119"/>
      <c r="B44" s="51" t="s">
        <v>72</v>
      </c>
      <c r="C44" s="66"/>
      <c r="D44" s="28"/>
      <c r="E44" s="79"/>
      <c r="F44" s="46"/>
    </row>
    <row r="45" spans="1:6" ht="14.25" x14ac:dyDescent="0.2">
      <c r="A45" s="119"/>
      <c r="B45" s="51"/>
      <c r="C45" s="66">
        <v>2</v>
      </c>
      <c r="D45" s="28" t="s">
        <v>43</v>
      </c>
      <c r="E45" s="57"/>
      <c r="F45" s="46">
        <f>C45*E45</f>
        <v>0</v>
      </c>
    </row>
    <row r="46" spans="1:6" x14ac:dyDescent="0.2">
      <c r="A46" s="120"/>
      <c r="B46" s="83"/>
      <c r="C46" s="67"/>
      <c r="D46" s="68"/>
      <c r="E46" s="88"/>
      <c r="F46" s="69"/>
    </row>
    <row r="47" spans="1:6" x14ac:dyDescent="0.2">
      <c r="A47" s="121"/>
      <c r="B47" s="82"/>
      <c r="C47" s="70"/>
      <c r="D47" s="64"/>
      <c r="E47" s="97"/>
      <c r="F47" s="65"/>
    </row>
    <row r="48" spans="1:6" x14ac:dyDescent="0.2">
      <c r="A48" s="114">
        <f>COUNT($A$7:A47)+1</f>
        <v>9</v>
      </c>
      <c r="B48" s="50" t="s">
        <v>73</v>
      </c>
      <c r="C48" s="66"/>
      <c r="D48" s="28"/>
      <c r="E48" s="79"/>
      <c r="F48" s="46"/>
    </row>
    <row r="49" spans="1:6" ht="63.75" x14ac:dyDescent="0.2">
      <c r="A49" s="119"/>
      <c r="B49" s="51" t="s">
        <v>110</v>
      </c>
      <c r="C49" s="66"/>
      <c r="D49" s="28"/>
      <c r="E49" s="79"/>
      <c r="F49" s="46"/>
    </row>
    <row r="50" spans="1:6" ht="14.25" x14ac:dyDescent="0.2">
      <c r="A50" s="119"/>
      <c r="B50" s="51"/>
      <c r="C50" s="66">
        <v>4</v>
      </c>
      <c r="D50" s="28" t="s">
        <v>43</v>
      </c>
      <c r="E50" s="57"/>
      <c r="F50" s="46">
        <f>C50*E50</f>
        <v>0</v>
      </c>
    </row>
    <row r="51" spans="1:6" x14ac:dyDescent="0.2">
      <c r="A51" s="120"/>
      <c r="B51" s="83"/>
      <c r="C51" s="67"/>
      <c r="D51" s="68"/>
      <c r="E51" s="88"/>
      <c r="F51" s="69"/>
    </row>
    <row r="52" spans="1:6" x14ac:dyDescent="0.2">
      <c r="A52" s="121"/>
      <c r="B52" s="82"/>
      <c r="C52" s="70"/>
      <c r="D52" s="64"/>
      <c r="E52" s="97"/>
      <c r="F52" s="65"/>
    </row>
    <row r="53" spans="1:6" x14ac:dyDescent="0.2">
      <c r="A53" s="114">
        <f>COUNT($A$7:A52)+1</f>
        <v>10</v>
      </c>
      <c r="B53" s="50" t="s">
        <v>74</v>
      </c>
      <c r="C53" s="66"/>
      <c r="D53" s="28"/>
      <c r="E53" s="79"/>
      <c r="F53" s="47"/>
    </row>
    <row r="54" spans="1:6" ht="51" x14ac:dyDescent="0.2">
      <c r="A54" s="119"/>
      <c r="B54" s="51" t="s">
        <v>111</v>
      </c>
      <c r="C54" s="66"/>
      <c r="D54" s="28"/>
      <c r="E54" s="79"/>
      <c r="F54" s="47"/>
    </row>
    <row r="55" spans="1:6" ht="14.25" x14ac:dyDescent="0.2">
      <c r="A55" s="119"/>
      <c r="B55" s="51"/>
      <c r="C55" s="66">
        <v>4</v>
      </c>
      <c r="D55" s="28" t="s">
        <v>43</v>
      </c>
      <c r="E55" s="57"/>
      <c r="F55" s="46">
        <f>C55*E55</f>
        <v>0</v>
      </c>
    </row>
    <row r="56" spans="1:6" x14ac:dyDescent="0.2">
      <c r="A56" s="120"/>
      <c r="B56" s="83"/>
      <c r="C56" s="67"/>
      <c r="D56" s="68"/>
      <c r="E56" s="88"/>
      <c r="F56" s="69"/>
    </row>
    <row r="57" spans="1:6" x14ac:dyDescent="0.2">
      <c r="A57" s="121"/>
      <c r="B57" s="89"/>
      <c r="C57" s="70"/>
      <c r="D57" s="107"/>
      <c r="E57" s="246"/>
      <c r="F57" s="90"/>
    </row>
    <row r="58" spans="1:6" x14ac:dyDescent="0.2">
      <c r="A58" s="114">
        <f>COUNT($A$7:A57)+1</f>
        <v>11</v>
      </c>
      <c r="B58" s="50" t="s">
        <v>20</v>
      </c>
      <c r="C58" s="66"/>
      <c r="D58" s="28"/>
      <c r="E58" s="79"/>
      <c r="F58" s="46"/>
    </row>
    <row r="59" spans="1:6" ht="25.5" x14ac:dyDescent="0.2">
      <c r="A59" s="119"/>
      <c r="B59" s="51" t="s">
        <v>19</v>
      </c>
      <c r="C59" s="66"/>
      <c r="D59" s="28"/>
      <c r="E59" s="79"/>
      <c r="F59" s="47"/>
    </row>
    <row r="60" spans="1:6" ht="14.25" x14ac:dyDescent="0.2">
      <c r="A60" s="119"/>
      <c r="B60" s="51"/>
      <c r="C60" s="66">
        <v>12</v>
      </c>
      <c r="D60" s="28" t="s">
        <v>43</v>
      </c>
      <c r="E60" s="57"/>
      <c r="F60" s="46">
        <f>C60*E60</f>
        <v>0</v>
      </c>
    </row>
    <row r="61" spans="1:6" x14ac:dyDescent="0.2">
      <c r="A61" s="120"/>
      <c r="B61" s="83"/>
      <c r="C61" s="67"/>
      <c r="D61" s="68"/>
      <c r="E61" s="88"/>
      <c r="F61" s="69"/>
    </row>
    <row r="62" spans="1:6" x14ac:dyDescent="0.2">
      <c r="A62" s="121"/>
      <c r="B62" s="82"/>
      <c r="C62" s="70"/>
      <c r="D62" s="64"/>
      <c r="E62" s="97"/>
      <c r="F62" s="65"/>
    </row>
    <row r="63" spans="1:6" x14ac:dyDescent="0.2">
      <c r="A63" s="114">
        <f>COUNT($A$7:A62)+1</f>
        <v>12</v>
      </c>
      <c r="B63" s="50" t="s">
        <v>22</v>
      </c>
      <c r="C63" s="66"/>
      <c r="D63" s="28"/>
      <c r="E63" s="79"/>
      <c r="F63" s="46"/>
    </row>
    <row r="64" spans="1:6" ht="25.5" x14ac:dyDescent="0.2">
      <c r="A64" s="119"/>
      <c r="B64" s="51" t="s">
        <v>37</v>
      </c>
      <c r="C64" s="66"/>
      <c r="D64" s="28"/>
      <c r="E64" s="79"/>
      <c r="F64" s="47"/>
    </row>
    <row r="65" spans="1:6" ht="14.25" x14ac:dyDescent="0.2">
      <c r="A65" s="119"/>
      <c r="B65" s="51"/>
      <c r="C65" s="66">
        <v>8</v>
      </c>
      <c r="D65" s="28" t="s">
        <v>38</v>
      </c>
      <c r="E65" s="57"/>
      <c r="F65" s="46">
        <f>C65*E65</f>
        <v>0</v>
      </c>
    </row>
    <row r="66" spans="1:6" x14ac:dyDescent="0.2">
      <c r="A66" s="120"/>
      <c r="B66" s="83"/>
      <c r="C66" s="67"/>
      <c r="D66" s="68"/>
      <c r="E66" s="88"/>
      <c r="F66" s="69"/>
    </row>
    <row r="67" spans="1:6" x14ac:dyDescent="0.2">
      <c r="A67" s="121"/>
      <c r="B67" s="82"/>
      <c r="C67" s="70"/>
      <c r="D67" s="64"/>
      <c r="E67" s="97"/>
      <c r="F67" s="65"/>
    </row>
    <row r="68" spans="1:6" x14ac:dyDescent="0.2">
      <c r="A68" s="114">
        <f>COUNT($A$7:A67)+1</f>
        <v>13</v>
      </c>
      <c r="B68" s="50" t="s">
        <v>24</v>
      </c>
      <c r="C68" s="66"/>
      <c r="D68" s="28"/>
      <c r="E68" s="79"/>
      <c r="F68" s="47"/>
    </row>
    <row r="69" spans="1:6" ht="25.5" x14ac:dyDescent="0.2">
      <c r="A69" s="119"/>
      <c r="B69" s="51" t="s">
        <v>75</v>
      </c>
      <c r="C69" s="66"/>
      <c r="D69" s="28"/>
      <c r="E69" s="79"/>
      <c r="F69" s="47"/>
    </row>
    <row r="70" spans="1:6" x14ac:dyDescent="0.2">
      <c r="A70" s="119"/>
      <c r="B70" s="51"/>
      <c r="C70" s="66">
        <v>1</v>
      </c>
      <c r="D70" s="28" t="s">
        <v>1</v>
      </c>
      <c r="E70" s="57"/>
      <c r="F70" s="46">
        <f>C70*E70</f>
        <v>0</v>
      </c>
    </row>
    <row r="71" spans="1:6" x14ac:dyDescent="0.2">
      <c r="A71" s="120"/>
      <c r="B71" s="83"/>
      <c r="C71" s="67"/>
      <c r="D71" s="68"/>
      <c r="E71" s="88"/>
      <c r="F71" s="69"/>
    </row>
    <row r="72" spans="1:6" x14ac:dyDescent="0.2">
      <c r="A72" s="121"/>
      <c r="B72" s="82"/>
      <c r="C72" s="70"/>
      <c r="D72" s="64"/>
      <c r="E72" s="97"/>
      <c r="F72" s="65"/>
    </row>
    <row r="73" spans="1:6" x14ac:dyDescent="0.2">
      <c r="A73" s="114">
        <f>COUNT($A$7:A72)+1</f>
        <v>14</v>
      </c>
      <c r="B73" s="50" t="s">
        <v>26</v>
      </c>
      <c r="C73" s="66"/>
      <c r="D73" s="28"/>
      <c r="E73" s="79"/>
      <c r="F73" s="46"/>
    </row>
    <row r="74" spans="1:6" x14ac:dyDescent="0.2">
      <c r="A74" s="119"/>
      <c r="B74" s="51" t="s">
        <v>25</v>
      </c>
      <c r="C74" s="66"/>
      <c r="D74" s="28"/>
      <c r="E74" s="79"/>
      <c r="F74" s="47"/>
    </row>
    <row r="75" spans="1:6" x14ac:dyDescent="0.2">
      <c r="A75" s="119"/>
      <c r="B75" s="51"/>
      <c r="C75" s="66">
        <v>1</v>
      </c>
      <c r="D75" s="28" t="s">
        <v>1</v>
      </c>
      <c r="E75" s="57"/>
      <c r="F75" s="46">
        <f>C75*E75</f>
        <v>0</v>
      </c>
    </row>
    <row r="76" spans="1:6" x14ac:dyDescent="0.2">
      <c r="A76" s="120"/>
      <c r="B76" s="83"/>
      <c r="C76" s="67"/>
      <c r="D76" s="68"/>
      <c r="E76" s="88"/>
      <c r="F76" s="69"/>
    </row>
    <row r="77" spans="1:6" x14ac:dyDescent="0.2">
      <c r="A77" s="121"/>
      <c r="B77" s="82"/>
      <c r="C77" s="70"/>
      <c r="D77" s="91"/>
      <c r="E77" s="247"/>
      <c r="F77" s="92"/>
    </row>
    <row r="78" spans="1:6" ht="25.5" x14ac:dyDescent="0.2">
      <c r="A78" s="114">
        <f>COUNT($A$7:A77)+1</f>
        <v>15</v>
      </c>
      <c r="B78" s="50" t="s">
        <v>76</v>
      </c>
      <c r="C78" s="66"/>
      <c r="D78" s="48"/>
      <c r="E78" s="139"/>
      <c r="F78" s="49"/>
    </row>
    <row r="79" spans="1:6" ht="38.25" x14ac:dyDescent="0.2">
      <c r="A79" s="119"/>
      <c r="B79" s="51" t="s">
        <v>87</v>
      </c>
      <c r="C79" s="66"/>
      <c r="D79" s="48"/>
      <c r="E79" s="139"/>
      <c r="F79" s="49"/>
    </row>
    <row r="80" spans="1:6" ht="14.25" x14ac:dyDescent="0.2">
      <c r="A80" s="119"/>
      <c r="B80" s="51" t="s">
        <v>122</v>
      </c>
      <c r="C80" s="66">
        <v>8</v>
      </c>
      <c r="D80" s="48" t="s">
        <v>38</v>
      </c>
      <c r="E80" s="58"/>
      <c r="F80" s="49">
        <f>+E80*C80</f>
        <v>0</v>
      </c>
    </row>
    <row r="81" spans="1:6" x14ac:dyDescent="0.2">
      <c r="A81" s="120"/>
      <c r="B81" s="83"/>
      <c r="C81" s="67"/>
      <c r="D81" s="93"/>
      <c r="E81" s="94"/>
      <c r="F81" s="95"/>
    </row>
    <row r="82" spans="1:6" x14ac:dyDescent="0.2">
      <c r="A82" s="114">
        <f>COUNT($A$7:A81)+1</f>
        <v>16</v>
      </c>
      <c r="B82" s="50" t="s">
        <v>28</v>
      </c>
      <c r="C82" s="66"/>
      <c r="D82" s="28"/>
      <c r="E82" s="79"/>
      <c r="F82" s="47"/>
    </row>
    <row r="83" spans="1:6" ht="38.25" x14ac:dyDescent="0.2">
      <c r="A83" s="119"/>
      <c r="B83" s="51" t="s">
        <v>27</v>
      </c>
      <c r="C83" s="66"/>
      <c r="D83" s="28"/>
      <c r="E83" s="79"/>
      <c r="F83" s="47"/>
    </row>
    <row r="84" spans="1:6" x14ac:dyDescent="0.2">
      <c r="A84" s="119"/>
      <c r="B84" s="51" t="s">
        <v>56</v>
      </c>
      <c r="C84" s="66">
        <v>1</v>
      </c>
      <c r="D84" s="28" t="s">
        <v>1</v>
      </c>
      <c r="E84" s="57"/>
      <c r="F84" s="46">
        <f>C84*E84</f>
        <v>0</v>
      </c>
    </row>
    <row r="85" spans="1:6" x14ac:dyDescent="0.2">
      <c r="A85" s="120"/>
      <c r="B85" s="83"/>
      <c r="C85" s="67"/>
      <c r="D85" s="68"/>
      <c r="E85" s="88"/>
      <c r="F85" s="69"/>
    </row>
    <row r="86" spans="1:6" x14ac:dyDescent="0.2">
      <c r="A86" s="121"/>
      <c r="B86" s="89"/>
      <c r="C86" s="40"/>
      <c r="D86" s="41"/>
      <c r="E86" s="244"/>
      <c r="F86" s="40"/>
    </row>
    <row r="87" spans="1:6" x14ac:dyDescent="0.2">
      <c r="A87" s="114">
        <f>COUNT($A$7:A86)+1</f>
        <v>17</v>
      </c>
      <c r="B87" s="50" t="s">
        <v>29</v>
      </c>
      <c r="C87" s="47"/>
      <c r="D87" s="28"/>
      <c r="E87" s="248"/>
      <c r="F87" s="47"/>
    </row>
    <row r="88" spans="1:6" ht="76.5" x14ac:dyDescent="0.2">
      <c r="A88" s="117"/>
      <c r="B88" s="51" t="s">
        <v>77</v>
      </c>
      <c r="C88" s="47"/>
      <c r="D88" s="28"/>
      <c r="E88" s="79"/>
      <c r="F88" s="47"/>
    </row>
    <row r="89" spans="1:6" x14ac:dyDescent="0.2">
      <c r="A89" s="114"/>
      <c r="B89" s="108"/>
      <c r="C89" s="76"/>
      <c r="D89" s="77">
        <v>0.02</v>
      </c>
      <c r="E89" s="204"/>
      <c r="F89" s="46">
        <f>SUM(F7:F88)*D89</f>
        <v>0</v>
      </c>
    </row>
    <row r="90" spans="1:6" x14ac:dyDescent="0.2">
      <c r="A90" s="116"/>
      <c r="B90" s="109"/>
      <c r="C90" s="110"/>
      <c r="D90" s="111"/>
      <c r="E90" s="206"/>
      <c r="F90" s="69"/>
    </row>
    <row r="91" spans="1:6" x14ac:dyDescent="0.2">
      <c r="A91" s="117"/>
      <c r="B91" s="51"/>
      <c r="C91" s="47"/>
      <c r="D91" s="28"/>
      <c r="E91" s="204"/>
      <c r="F91" s="47"/>
    </row>
    <row r="92" spans="1:6" x14ac:dyDescent="0.2">
      <c r="A92" s="114">
        <f>COUNT($A$7:A90)+1</f>
        <v>18</v>
      </c>
      <c r="B92" s="50" t="s">
        <v>78</v>
      </c>
      <c r="C92" s="47"/>
      <c r="D92" s="28"/>
      <c r="E92" s="204"/>
      <c r="F92" s="47"/>
    </row>
    <row r="93" spans="1:6" ht="38.25" x14ac:dyDescent="0.2">
      <c r="A93" s="117"/>
      <c r="B93" s="51" t="s">
        <v>32</v>
      </c>
      <c r="C93" s="76"/>
      <c r="D93" s="77">
        <v>0.1</v>
      </c>
      <c r="E93" s="204"/>
      <c r="F93" s="46">
        <f>SUM(F7:F87)*D93</f>
        <v>0</v>
      </c>
    </row>
    <row r="94" spans="1:6" x14ac:dyDescent="0.2">
      <c r="A94" s="122"/>
      <c r="B94" s="85"/>
      <c r="C94" s="47"/>
      <c r="D94" s="28"/>
      <c r="E94" s="248"/>
      <c r="F94" s="47"/>
    </row>
    <row r="95" spans="1:6" x14ac:dyDescent="0.2">
      <c r="A95" s="52"/>
      <c r="B95" s="86" t="s">
        <v>2</v>
      </c>
      <c r="C95" s="53"/>
      <c r="D95" s="54"/>
      <c r="E95" s="250" t="s">
        <v>42</v>
      </c>
      <c r="F95" s="55">
        <f>SUM(F9:F94)</f>
        <v>0</v>
      </c>
    </row>
  </sheetData>
  <sheetProtection algorithmName="SHA-512" hashValue="yZTopbVzG9H70rDRGT9TxWPrpgHLuUxJ+PMhdO7aecfKi7eiDeGkqotwGAZSaj+zbeSn8+Tdm7v7/k0b6D3McA==" saltValue="nAnMOJVQtmI3hWYYlKm2H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2" manualBreakCount="2">
    <brk id="35" max="5" man="1"/>
    <brk id="70"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
  <sheetViews>
    <sheetView showGridLines="0" zoomScaleNormal="100" zoomScaleSheetLayoutView="100" workbookViewId="0">
      <selection activeCell="E8" sqref="E8"/>
    </sheetView>
  </sheetViews>
  <sheetFormatPr defaultColWidth="9.140625" defaultRowHeight="12.75" x14ac:dyDescent="0.2"/>
  <cols>
    <col min="1" max="1" width="5.7109375" style="34" customWidth="1"/>
    <col min="2" max="2" width="50.7109375" style="56" customWidth="1"/>
    <col min="3" max="3" width="7.7109375" style="37" customWidth="1"/>
    <col min="4" max="4" width="4.7109375" style="38" customWidth="1"/>
    <col min="5" max="5" width="11.7109375" style="36" customWidth="1"/>
    <col min="6" max="6" width="12.7109375" style="37" customWidth="1"/>
    <col min="7" max="16384" width="9.140625" style="38"/>
  </cols>
  <sheetData>
    <row r="1" spans="1:6" x14ac:dyDescent="0.2">
      <c r="A1" s="33" t="s">
        <v>52</v>
      </c>
      <c r="B1" s="10" t="s">
        <v>8</v>
      </c>
      <c r="C1" s="34"/>
      <c r="D1" s="35"/>
    </row>
    <row r="2" spans="1:6" x14ac:dyDescent="0.2">
      <c r="A2" s="33" t="s">
        <v>53</v>
      </c>
      <c r="B2" s="10" t="s">
        <v>9</v>
      </c>
      <c r="C2" s="34"/>
      <c r="D2" s="35"/>
    </row>
    <row r="3" spans="1:6" x14ac:dyDescent="0.2">
      <c r="A3" s="33" t="s">
        <v>130</v>
      </c>
      <c r="B3" s="10" t="s">
        <v>302</v>
      </c>
      <c r="C3" s="34"/>
      <c r="D3" s="35"/>
    </row>
    <row r="4" spans="1:6" x14ac:dyDescent="0.2">
      <c r="A4" s="33"/>
      <c r="B4" s="10"/>
      <c r="C4" s="34"/>
      <c r="D4" s="35"/>
    </row>
    <row r="5" spans="1:6" ht="76.5" x14ac:dyDescent="0.2">
      <c r="A5" s="134" t="s">
        <v>0</v>
      </c>
      <c r="B5" s="138" t="s">
        <v>36</v>
      </c>
      <c r="C5" s="136" t="s">
        <v>10</v>
      </c>
      <c r="D5" s="136" t="s">
        <v>11</v>
      </c>
      <c r="E5" s="137" t="s">
        <v>39</v>
      </c>
      <c r="F5" s="137" t="s">
        <v>40</v>
      </c>
    </row>
    <row r="6" spans="1:6" x14ac:dyDescent="0.2">
      <c r="A6" s="113">
        <v>1</v>
      </c>
      <c r="B6" s="39"/>
      <c r="C6" s="40"/>
      <c r="D6" s="41"/>
      <c r="E6" s="42"/>
      <c r="F6" s="40"/>
    </row>
    <row r="7" spans="1:6" s="11" customFormat="1" ht="25.5" x14ac:dyDescent="0.2">
      <c r="A7" s="126"/>
      <c r="B7" s="127" t="s">
        <v>302</v>
      </c>
      <c r="C7" s="74">
        <v>8</v>
      </c>
      <c r="D7" s="74" t="s">
        <v>1</v>
      </c>
      <c r="E7" s="261"/>
      <c r="F7" s="128">
        <f>C7*E7</f>
        <v>0</v>
      </c>
    </row>
    <row r="8" spans="1:6" s="11" customFormat="1" x14ac:dyDescent="0.2">
      <c r="A8" s="129"/>
      <c r="B8" s="130"/>
      <c r="C8" s="131"/>
      <c r="D8" s="74"/>
      <c r="E8" s="132"/>
      <c r="F8" s="74"/>
    </row>
    <row r="9" spans="1:6" s="11" customFormat="1" x14ac:dyDescent="0.2">
      <c r="A9" s="124"/>
      <c r="B9" s="59" t="s">
        <v>88</v>
      </c>
      <c r="C9" s="60"/>
      <c r="D9" s="61"/>
      <c r="E9" s="251"/>
      <c r="F9" s="62">
        <f>SUM(F7:F8)</f>
        <v>0</v>
      </c>
    </row>
  </sheetData>
  <sheetProtection algorithmName="SHA-512" hashValue="31X3IHlfoU1DqDtrusUUCQpsqvQ3rUFLXs4Ue4SWC76ykjOpoXAuu1UlKFCNAtYzq41glCaXf7SUHRwGwtV/yw==" saltValue="qkJ/PGA+R3fGOxL34Tqi0Q==" spinCount="100000" sheet="1" objects="1" scenarios="1"/>
  <phoneticPr fontId="0" type="noConversion"/>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65"/>
  <sheetViews>
    <sheetView topLeftCell="A136" zoomScaleNormal="100" zoomScaleSheetLayoutView="100" workbookViewId="0">
      <selection activeCell="E15" sqref="E15"/>
    </sheetView>
  </sheetViews>
  <sheetFormatPr defaultColWidth="9.140625" defaultRowHeight="12.75" x14ac:dyDescent="0.2"/>
  <cols>
    <col min="1" max="1" width="6.7109375" style="34" customWidth="1"/>
    <col min="2" max="2" width="37.7109375" style="87" customWidth="1"/>
    <col min="3" max="3" width="6.7109375" style="37" customWidth="1"/>
    <col min="4" max="4" width="6.7109375" style="38" customWidth="1"/>
    <col min="5" max="5" width="14.7109375" style="36" customWidth="1"/>
    <col min="6" max="6" width="14.7109375" style="37" customWidth="1"/>
    <col min="7" max="7" width="9.140625" style="148"/>
    <col min="8" max="8" width="9.140625" style="38"/>
    <col min="9" max="9" width="9.140625" style="161"/>
    <col min="10" max="16384" width="9.140625" style="38"/>
  </cols>
  <sheetData>
    <row r="1" spans="1:9" s="148" customFormat="1" x14ac:dyDescent="0.2">
      <c r="A1" s="33" t="s">
        <v>153</v>
      </c>
      <c r="B1" s="80" t="s">
        <v>8</v>
      </c>
      <c r="C1" s="34"/>
      <c r="D1" s="35"/>
      <c r="E1" s="36"/>
      <c r="F1" s="37"/>
      <c r="H1" s="38"/>
      <c r="I1" s="161"/>
    </row>
    <row r="2" spans="1:9" s="148" customFormat="1" x14ac:dyDescent="0.2">
      <c r="A2" s="33" t="s">
        <v>154</v>
      </c>
      <c r="B2" s="80" t="s">
        <v>9</v>
      </c>
      <c r="C2" s="34"/>
      <c r="D2" s="35"/>
      <c r="E2" s="36"/>
      <c r="F2" s="37"/>
      <c r="H2" s="38"/>
      <c r="I2" s="161"/>
    </row>
    <row r="3" spans="1:9" s="148" customFormat="1" x14ac:dyDescent="0.2">
      <c r="A3" s="33" t="s">
        <v>141</v>
      </c>
      <c r="B3" s="80" t="s">
        <v>155</v>
      </c>
      <c r="C3" s="34"/>
      <c r="D3" s="35"/>
      <c r="E3" s="36"/>
      <c r="F3" s="37"/>
      <c r="H3" s="38"/>
      <c r="I3" s="161"/>
    </row>
    <row r="4" spans="1:9" s="148" customFormat="1" x14ac:dyDescent="0.2">
      <c r="A4" s="33"/>
      <c r="B4" s="80" t="s">
        <v>142</v>
      </c>
      <c r="C4" s="34"/>
      <c r="D4" s="35"/>
      <c r="E4" s="36"/>
      <c r="F4" s="37"/>
      <c r="H4" s="38"/>
      <c r="I4" s="161"/>
    </row>
    <row r="5" spans="1:9" s="148" customFormat="1" ht="76.5" x14ac:dyDescent="0.2">
      <c r="A5" s="134" t="s">
        <v>0</v>
      </c>
      <c r="B5" s="135" t="s">
        <v>36</v>
      </c>
      <c r="C5" s="136" t="s">
        <v>10</v>
      </c>
      <c r="D5" s="136" t="s">
        <v>11</v>
      </c>
      <c r="E5" s="137" t="s">
        <v>39</v>
      </c>
      <c r="F5" s="137" t="s">
        <v>40</v>
      </c>
      <c r="H5" s="38"/>
      <c r="I5" s="161"/>
    </row>
    <row r="6" spans="1:9" s="148" customFormat="1" x14ac:dyDescent="0.2">
      <c r="A6" s="113">
        <v>1</v>
      </c>
      <c r="B6" s="81"/>
      <c r="C6" s="40"/>
      <c r="D6" s="41"/>
      <c r="E6" s="42"/>
      <c r="F6" s="40"/>
      <c r="H6" s="38"/>
      <c r="I6" s="161"/>
    </row>
    <row r="7" spans="1:9" s="148" customFormat="1" x14ac:dyDescent="0.2">
      <c r="A7" s="149"/>
      <c r="B7" s="150" t="s">
        <v>156</v>
      </c>
      <c r="C7" s="151"/>
      <c r="D7" s="152"/>
      <c r="E7" s="153"/>
      <c r="F7" s="151"/>
      <c r="H7" s="38"/>
      <c r="I7" s="161"/>
    </row>
    <row r="8" spans="1:9" s="148" customFormat="1" x14ac:dyDescent="0.2">
      <c r="A8" s="149"/>
      <c r="B8" s="300" t="s">
        <v>157</v>
      </c>
      <c r="C8" s="300"/>
      <c r="D8" s="300"/>
      <c r="E8" s="300"/>
      <c r="F8" s="300"/>
      <c r="H8" s="38"/>
      <c r="I8" s="161"/>
    </row>
    <row r="9" spans="1:9" s="148" customFormat="1" x14ac:dyDescent="0.2">
      <c r="A9" s="149"/>
      <c r="B9" s="300"/>
      <c r="C9" s="300"/>
      <c r="D9" s="300"/>
      <c r="E9" s="300"/>
      <c r="F9" s="300"/>
      <c r="H9" s="38"/>
      <c r="I9" s="161"/>
    </row>
    <row r="10" spans="1:9" s="148" customFormat="1" x14ac:dyDescent="0.2">
      <c r="A10" s="154"/>
      <c r="B10" s="155"/>
      <c r="C10" s="155"/>
      <c r="D10" s="155"/>
      <c r="E10" s="155"/>
      <c r="F10" s="155"/>
      <c r="H10" s="38"/>
      <c r="I10" s="161"/>
    </row>
    <row r="11" spans="1:9" s="148" customFormat="1" x14ac:dyDescent="0.2">
      <c r="A11" s="149"/>
      <c r="B11" s="156"/>
      <c r="C11" s="151"/>
      <c r="D11" s="152"/>
      <c r="E11" s="153"/>
      <c r="F11" s="151"/>
      <c r="H11" s="38"/>
      <c r="I11" s="161"/>
    </row>
    <row r="12" spans="1:9" s="148" customFormat="1" x14ac:dyDescent="0.2">
      <c r="A12" s="140">
        <f>COUNT(A11+1)</f>
        <v>1</v>
      </c>
      <c r="B12" s="157" t="s">
        <v>12</v>
      </c>
      <c r="C12" s="23"/>
      <c r="D12" s="23"/>
      <c r="E12" s="2"/>
      <c r="F12" s="2"/>
      <c r="H12" s="38"/>
      <c r="I12" s="161"/>
    </row>
    <row r="13" spans="1:9" s="148" customFormat="1" ht="51" x14ac:dyDescent="0.2">
      <c r="A13" s="140"/>
      <c r="B13" s="3" t="s">
        <v>58</v>
      </c>
      <c r="C13" s="38"/>
      <c r="D13" s="38"/>
      <c r="E13" s="38"/>
      <c r="F13" s="38"/>
      <c r="H13" s="38"/>
      <c r="I13" s="161"/>
    </row>
    <row r="14" spans="1:9" s="148" customFormat="1" ht="14.25" x14ac:dyDescent="0.2">
      <c r="A14" s="140"/>
      <c r="B14" s="158"/>
      <c r="C14" s="159">
        <v>42</v>
      </c>
      <c r="D14" s="23" t="s">
        <v>38</v>
      </c>
      <c r="E14" s="57"/>
      <c r="F14" s="2">
        <f>C14*E14</f>
        <v>0</v>
      </c>
      <c r="H14" s="38"/>
      <c r="I14" s="161"/>
    </row>
    <row r="15" spans="1:9" s="148" customFormat="1" x14ac:dyDescent="0.2">
      <c r="A15" s="116"/>
      <c r="B15" s="123"/>
      <c r="C15" s="68"/>
      <c r="D15" s="68"/>
      <c r="E15" s="69"/>
      <c r="F15" s="69"/>
      <c r="H15" s="38"/>
      <c r="I15" s="161"/>
    </row>
    <row r="16" spans="1:9" s="148" customFormat="1" x14ac:dyDescent="0.2">
      <c r="A16" s="140"/>
      <c r="B16" s="158"/>
      <c r="C16" s="23"/>
      <c r="D16" s="23"/>
      <c r="E16" s="2"/>
      <c r="F16" s="2"/>
      <c r="H16" s="38"/>
      <c r="I16" s="161"/>
    </row>
    <row r="17" spans="1:9" x14ac:dyDescent="0.2">
      <c r="A17" s="140">
        <f>COUNT($A$7:A14)+1</f>
        <v>2</v>
      </c>
      <c r="B17" s="157" t="s">
        <v>158</v>
      </c>
      <c r="C17" s="23"/>
      <c r="D17" s="23"/>
      <c r="E17" s="2"/>
      <c r="F17" s="43"/>
    </row>
    <row r="18" spans="1:9" ht="63.75" x14ac:dyDescent="0.2">
      <c r="A18" s="140"/>
      <c r="B18" s="3" t="s">
        <v>159</v>
      </c>
      <c r="C18" s="38"/>
      <c r="E18" s="38"/>
      <c r="F18" s="38"/>
    </row>
    <row r="19" spans="1:9" ht="14.25" x14ac:dyDescent="0.2">
      <c r="A19" s="114"/>
      <c r="B19" s="162"/>
      <c r="C19" s="28">
        <v>20</v>
      </c>
      <c r="D19" s="28" t="s">
        <v>38</v>
      </c>
      <c r="E19" s="57"/>
      <c r="F19" s="46">
        <f>C19*E19</f>
        <v>0</v>
      </c>
    </row>
    <row r="20" spans="1:9" x14ac:dyDescent="0.2">
      <c r="A20" s="116"/>
      <c r="B20" s="123"/>
      <c r="C20" s="68"/>
      <c r="D20" s="68"/>
      <c r="E20" s="69"/>
      <c r="F20" s="69"/>
    </row>
    <row r="21" spans="1:9" x14ac:dyDescent="0.2">
      <c r="A21" s="115"/>
      <c r="B21" s="82"/>
      <c r="C21" s="70"/>
      <c r="D21" s="64"/>
      <c r="E21" s="65"/>
      <c r="F21" s="63"/>
      <c r="G21" s="38"/>
      <c r="I21" s="38"/>
    </row>
    <row r="22" spans="1:9" ht="25.5" x14ac:dyDescent="0.2">
      <c r="A22" s="114">
        <f>COUNT($A$12:A21)+1</f>
        <v>3</v>
      </c>
      <c r="B22" s="50" t="s">
        <v>160</v>
      </c>
      <c r="C22" s="66"/>
      <c r="D22" s="48"/>
      <c r="E22" s="49"/>
      <c r="F22" s="47"/>
      <c r="G22" s="38"/>
      <c r="I22" s="38"/>
    </row>
    <row r="23" spans="1:9" ht="76.5" x14ac:dyDescent="0.2">
      <c r="A23" s="114"/>
      <c r="B23" s="51" t="s">
        <v>161</v>
      </c>
      <c r="C23" s="66"/>
      <c r="D23" s="48"/>
      <c r="E23" s="49"/>
      <c r="F23" s="47"/>
      <c r="G23" s="38"/>
      <c r="I23" s="38"/>
    </row>
    <row r="24" spans="1:9" ht="14.25" x14ac:dyDescent="0.2">
      <c r="A24" s="114"/>
      <c r="B24" s="51"/>
      <c r="C24" s="66">
        <v>10</v>
      </c>
      <c r="D24" s="48" t="s">
        <v>44</v>
      </c>
      <c r="E24" s="58"/>
      <c r="F24" s="46">
        <f>C24*E24</f>
        <v>0</v>
      </c>
      <c r="G24" s="38"/>
      <c r="I24" s="38"/>
    </row>
    <row r="25" spans="1:9" x14ac:dyDescent="0.2">
      <c r="A25" s="116"/>
      <c r="B25" s="123"/>
      <c r="C25" s="68"/>
      <c r="D25" s="68"/>
      <c r="E25" s="69"/>
      <c r="F25" s="69"/>
    </row>
    <row r="26" spans="1:9" x14ac:dyDescent="0.2">
      <c r="A26" s="140"/>
      <c r="B26" s="158"/>
      <c r="C26" s="23"/>
      <c r="D26" s="23"/>
      <c r="E26" s="2"/>
      <c r="F26" s="43"/>
    </row>
    <row r="27" spans="1:9" x14ac:dyDescent="0.2">
      <c r="A27" s="140">
        <f>COUNT($A$7:A19)+1</f>
        <v>3</v>
      </c>
      <c r="B27" s="145" t="s">
        <v>162</v>
      </c>
      <c r="C27" s="23"/>
      <c r="D27" s="23"/>
      <c r="E27" s="2"/>
      <c r="F27" s="43"/>
    </row>
    <row r="28" spans="1:9" ht="38.25" x14ac:dyDescent="0.2">
      <c r="A28" s="140"/>
      <c r="B28" s="3" t="s">
        <v>163</v>
      </c>
      <c r="C28" s="38"/>
      <c r="E28" s="38"/>
      <c r="F28" s="38"/>
    </row>
    <row r="29" spans="1:9" x14ac:dyDescent="0.2">
      <c r="A29" s="140"/>
      <c r="B29" s="3"/>
      <c r="C29" s="23">
        <v>44</v>
      </c>
      <c r="D29" s="163" t="s">
        <v>164</v>
      </c>
      <c r="E29" s="57"/>
      <c r="F29" s="2">
        <f>+C29*E29</f>
        <v>0</v>
      </c>
    </row>
    <row r="30" spans="1:9" x14ac:dyDescent="0.2">
      <c r="A30" s="116"/>
      <c r="B30" s="123"/>
      <c r="C30" s="68"/>
      <c r="D30" s="68"/>
      <c r="E30" s="69"/>
      <c r="F30" s="78"/>
    </row>
    <row r="31" spans="1:9" x14ac:dyDescent="0.2">
      <c r="A31" s="140"/>
      <c r="B31" s="158"/>
      <c r="C31" s="23"/>
      <c r="D31" s="23"/>
      <c r="E31" s="2"/>
      <c r="F31" s="43"/>
    </row>
    <row r="32" spans="1:9" x14ac:dyDescent="0.2">
      <c r="A32" s="140">
        <f>COUNT($A$7:A30)+1</f>
        <v>5</v>
      </c>
      <c r="B32" s="164" t="s">
        <v>61</v>
      </c>
      <c r="C32" s="23"/>
      <c r="D32" s="23"/>
      <c r="E32" s="2"/>
      <c r="F32" s="43"/>
    </row>
    <row r="33" spans="1:9" s="148" customFormat="1" ht="76.5" x14ac:dyDescent="0.2">
      <c r="A33" s="140"/>
      <c r="B33" s="3" t="s">
        <v>62</v>
      </c>
      <c r="C33" s="38"/>
      <c r="D33" s="38"/>
      <c r="E33" s="38"/>
      <c r="F33" s="38"/>
      <c r="H33" s="38"/>
      <c r="I33" s="161"/>
    </row>
    <row r="34" spans="1:9" s="148" customFormat="1" ht="14.25" x14ac:dyDescent="0.2">
      <c r="A34" s="140"/>
      <c r="B34" s="143"/>
      <c r="C34" s="23">
        <v>18</v>
      </c>
      <c r="D34" s="23" t="s">
        <v>38</v>
      </c>
      <c r="E34" s="57"/>
      <c r="F34" s="2">
        <f>+E34*C34</f>
        <v>0</v>
      </c>
      <c r="H34" s="38"/>
      <c r="I34" s="161"/>
    </row>
    <row r="35" spans="1:9" s="148" customFormat="1" x14ac:dyDescent="0.2">
      <c r="A35" s="116"/>
      <c r="B35" s="165"/>
      <c r="C35" s="68"/>
      <c r="D35" s="68"/>
      <c r="E35" s="69"/>
      <c r="F35" s="69"/>
      <c r="H35" s="38"/>
      <c r="I35" s="161"/>
    </row>
    <row r="36" spans="1:9" s="148" customFormat="1" x14ac:dyDescent="0.2">
      <c r="A36" s="140"/>
      <c r="B36" s="143"/>
      <c r="C36" s="159"/>
      <c r="D36" s="38"/>
      <c r="E36" s="2"/>
      <c r="F36" s="38"/>
      <c r="H36" s="38"/>
      <c r="I36" s="161"/>
    </row>
    <row r="37" spans="1:9" s="148" customFormat="1" x14ac:dyDescent="0.2">
      <c r="A37" s="140">
        <f>COUNT($A$7:A34)+1</f>
        <v>6</v>
      </c>
      <c r="B37" s="166" t="s">
        <v>59</v>
      </c>
      <c r="C37" s="23"/>
      <c r="D37" s="23"/>
      <c r="E37" s="2"/>
      <c r="F37" s="43"/>
      <c r="H37" s="38"/>
      <c r="I37" s="161"/>
    </row>
    <row r="38" spans="1:9" s="148" customFormat="1" ht="76.5" x14ac:dyDescent="0.2">
      <c r="A38" s="140"/>
      <c r="B38" s="3" t="s">
        <v>165</v>
      </c>
      <c r="C38" s="38"/>
      <c r="D38" s="38"/>
      <c r="E38" s="38"/>
      <c r="F38" s="38"/>
      <c r="H38" s="38"/>
      <c r="I38" s="161"/>
    </row>
    <row r="39" spans="1:9" s="148" customFormat="1" ht="14.25" x14ac:dyDescent="0.2">
      <c r="A39" s="140"/>
      <c r="B39" s="158"/>
      <c r="C39" s="23">
        <v>22</v>
      </c>
      <c r="D39" s="23" t="s">
        <v>38</v>
      </c>
      <c r="E39" s="57"/>
      <c r="F39" s="2">
        <f>+E39*C39</f>
        <v>0</v>
      </c>
      <c r="H39" s="38"/>
      <c r="I39" s="161"/>
    </row>
    <row r="40" spans="1:9" s="148" customFormat="1" x14ac:dyDescent="0.2">
      <c r="A40" s="116"/>
      <c r="B40" s="123"/>
      <c r="C40" s="68"/>
      <c r="D40" s="68"/>
      <c r="E40" s="69"/>
      <c r="F40" s="69"/>
      <c r="H40" s="38"/>
      <c r="I40" s="161"/>
    </row>
    <row r="41" spans="1:9" s="148" customFormat="1" x14ac:dyDescent="0.2">
      <c r="A41" s="140"/>
      <c r="B41" s="158"/>
      <c r="C41" s="159"/>
      <c r="D41" s="38"/>
      <c r="E41" s="2"/>
      <c r="F41" s="38"/>
      <c r="H41" s="38"/>
      <c r="I41" s="161"/>
    </row>
    <row r="42" spans="1:9" s="148" customFormat="1" x14ac:dyDescent="0.2">
      <c r="A42" s="140">
        <f>COUNT($A$7:A39)+1</f>
        <v>7</v>
      </c>
      <c r="B42" s="167" t="s">
        <v>166</v>
      </c>
      <c r="C42" s="23"/>
      <c r="D42" s="23"/>
      <c r="E42" s="2"/>
      <c r="F42" s="43"/>
      <c r="H42" s="38"/>
      <c r="I42" s="161"/>
    </row>
    <row r="43" spans="1:9" s="148" customFormat="1" ht="51" x14ac:dyDescent="0.2">
      <c r="A43" s="140"/>
      <c r="B43" s="3" t="s">
        <v>167</v>
      </c>
      <c r="C43" s="38"/>
      <c r="D43" s="38"/>
      <c r="E43" s="38"/>
      <c r="F43" s="38"/>
      <c r="H43" s="38"/>
      <c r="I43" s="161"/>
    </row>
    <row r="44" spans="1:9" s="148" customFormat="1" ht="14.25" x14ac:dyDescent="0.2">
      <c r="A44" s="140"/>
      <c r="B44" s="143"/>
      <c r="C44" s="23">
        <v>2</v>
      </c>
      <c r="D44" s="23" t="s">
        <v>38</v>
      </c>
      <c r="E44" s="57"/>
      <c r="F44" s="2">
        <f>+E44*C44</f>
        <v>0</v>
      </c>
      <c r="H44" s="38"/>
      <c r="I44" s="161"/>
    </row>
    <row r="45" spans="1:9" s="148" customFormat="1" x14ac:dyDescent="0.2">
      <c r="A45" s="116"/>
      <c r="B45" s="165"/>
      <c r="C45" s="68"/>
      <c r="D45" s="68"/>
      <c r="E45" s="69"/>
      <c r="F45" s="69"/>
      <c r="H45" s="38"/>
      <c r="I45" s="161"/>
    </row>
    <row r="46" spans="1:9" s="148" customFormat="1" x14ac:dyDescent="0.2">
      <c r="A46" s="140"/>
      <c r="B46" s="143"/>
      <c r="C46" s="159"/>
      <c r="D46" s="38"/>
      <c r="E46" s="2"/>
      <c r="F46" s="38"/>
      <c r="H46" s="38"/>
      <c r="I46" s="161"/>
    </row>
    <row r="47" spans="1:9" s="148" customFormat="1" x14ac:dyDescent="0.2">
      <c r="A47" s="140">
        <f>COUNT($A$7:A44)+1</f>
        <v>8</v>
      </c>
      <c r="B47" s="45" t="s">
        <v>67</v>
      </c>
      <c r="C47" s="28"/>
      <c r="D47" s="28"/>
      <c r="E47" s="2"/>
      <c r="F47" s="47"/>
      <c r="H47" s="38"/>
      <c r="I47" s="161"/>
    </row>
    <row r="48" spans="1:9" s="148" customFormat="1" ht="76.5" x14ac:dyDescent="0.2">
      <c r="A48" s="168"/>
      <c r="B48" s="3" t="s">
        <v>168</v>
      </c>
      <c r="C48" s="38"/>
      <c r="D48" s="38"/>
      <c r="E48" s="38"/>
      <c r="F48" s="38"/>
      <c r="H48" s="38"/>
      <c r="I48" s="161"/>
    </row>
    <row r="49" spans="1:9" ht="14.25" x14ac:dyDescent="0.2">
      <c r="A49" s="168"/>
      <c r="B49" s="3"/>
      <c r="C49" s="28">
        <v>126</v>
      </c>
      <c r="D49" s="169" t="s">
        <v>44</v>
      </c>
      <c r="E49" s="57"/>
      <c r="F49" s="49">
        <f>+E49*C49</f>
        <v>0</v>
      </c>
    </row>
    <row r="50" spans="1:9" x14ac:dyDescent="0.2">
      <c r="A50" s="120"/>
      <c r="B50" s="123"/>
      <c r="C50" s="68"/>
      <c r="D50" s="68"/>
      <c r="E50" s="69"/>
      <c r="F50" s="95"/>
    </row>
    <row r="51" spans="1:9" x14ac:dyDescent="0.2">
      <c r="A51" s="168"/>
      <c r="B51" s="162"/>
      <c r="C51" s="28"/>
      <c r="D51" s="28"/>
      <c r="E51" s="2"/>
      <c r="F51" s="49"/>
    </row>
    <row r="52" spans="1:9" x14ac:dyDescent="0.2">
      <c r="A52" s="140">
        <f>COUNT($A$7:A50)+1</f>
        <v>9</v>
      </c>
      <c r="B52" s="157" t="s">
        <v>18</v>
      </c>
      <c r="C52" s="23"/>
      <c r="D52" s="23"/>
      <c r="E52" s="2"/>
      <c r="F52" s="2"/>
    </row>
    <row r="53" spans="1:9" ht="25.5" x14ac:dyDescent="0.2">
      <c r="A53" s="168"/>
      <c r="B53" s="3" t="s">
        <v>17</v>
      </c>
      <c r="C53" s="38"/>
      <c r="E53" s="2"/>
      <c r="F53" s="38"/>
    </row>
    <row r="54" spans="1:9" ht="14.25" x14ac:dyDescent="0.2">
      <c r="A54" s="168"/>
      <c r="B54" s="3"/>
      <c r="C54" s="23">
        <v>63</v>
      </c>
      <c r="D54" s="23" t="s">
        <v>44</v>
      </c>
      <c r="E54" s="57"/>
      <c r="F54" s="2">
        <f>C54*E54</f>
        <v>0</v>
      </c>
    </row>
    <row r="55" spans="1:9" x14ac:dyDescent="0.2">
      <c r="A55" s="120"/>
      <c r="B55" s="123"/>
      <c r="C55" s="68"/>
      <c r="D55" s="68"/>
      <c r="E55" s="69"/>
      <c r="F55" s="69"/>
    </row>
    <row r="56" spans="1:9" x14ac:dyDescent="0.2">
      <c r="A56" s="119"/>
      <c r="B56" s="162"/>
      <c r="C56" s="28"/>
      <c r="D56" s="28"/>
      <c r="E56" s="46"/>
      <c r="F56" s="46"/>
    </row>
    <row r="57" spans="1:9" x14ac:dyDescent="0.2">
      <c r="A57" s="140">
        <f>COUNT($A$7:A55)+1</f>
        <v>10</v>
      </c>
      <c r="B57" s="50" t="s">
        <v>70</v>
      </c>
      <c r="C57" s="28"/>
      <c r="D57" s="28"/>
      <c r="E57" s="2"/>
      <c r="F57" s="47"/>
    </row>
    <row r="58" spans="1:9" ht="38.25" x14ac:dyDescent="0.2">
      <c r="A58" s="168"/>
      <c r="B58" s="3" t="s">
        <v>169</v>
      </c>
      <c r="C58" s="28"/>
      <c r="D58" s="28"/>
      <c r="E58" s="2"/>
      <c r="F58" s="47"/>
    </row>
    <row r="59" spans="1:9" ht="14.25" x14ac:dyDescent="0.2">
      <c r="A59" s="168"/>
      <c r="B59" s="162" t="s">
        <v>34</v>
      </c>
      <c r="C59" s="28">
        <v>64</v>
      </c>
      <c r="D59" s="28" t="s">
        <v>43</v>
      </c>
      <c r="E59" s="57"/>
      <c r="F59" s="46">
        <f>C59*E59</f>
        <v>0</v>
      </c>
    </row>
    <row r="60" spans="1:9" ht="14.25" x14ac:dyDescent="0.2">
      <c r="A60" s="119"/>
      <c r="B60" s="162" t="s">
        <v>35</v>
      </c>
      <c r="C60" s="28">
        <v>36</v>
      </c>
      <c r="D60" s="28" t="s">
        <v>43</v>
      </c>
      <c r="E60" s="57"/>
      <c r="F60" s="46">
        <f>C60*E60</f>
        <v>0</v>
      </c>
    </row>
    <row r="61" spans="1:9" x14ac:dyDescent="0.2">
      <c r="A61" s="119"/>
      <c r="B61" s="162"/>
      <c r="C61" s="28"/>
      <c r="D61" s="28"/>
      <c r="E61" s="46"/>
      <c r="F61" s="46"/>
    </row>
    <row r="62" spans="1:9" x14ac:dyDescent="0.2">
      <c r="A62" s="121"/>
      <c r="B62" s="82"/>
      <c r="C62" s="70"/>
      <c r="D62" s="64"/>
      <c r="E62" s="65"/>
      <c r="F62" s="65"/>
      <c r="G62" s="38"/>
      <c r="I62" s="38"/>
    </row>
    <row r="63" spans="1:9" x14ac:dyDescent="0.2">
      <c r="A63" s="114">
        <f>COUNT($A$12:A62)+1</f>
        <v>11</v>
      </c>
      <c r="B63" s="50" t="s">
        <v>71</v>
      </c>
      <c r="C63" s="66"/>
      <c r="D63" s="28"/>
      <c r="E63" s="46"/>
      <c r="F63" s="46"/>
      <c r="G63" s="38"/>
      <c r="I63" s="38"/>
    </row>
    <row r="64" spans="1:9" ht="51" x14ac:dyDescent="0.2">
      <c r="A64" s="119"/>
      <c r="B64" s="51" t="s">
        <v>86</v>
      </c>
      <c r="C64" s="66"/>
      <c r="D64" s="28"/>
      <c r="E64" s="46"/>
      <c r="F64" s="46"/>
      <c r="G64" s="38"/>
      <c r="I64" s="38"/>
    </row>
    <row r="65" spans="1:9" ht="14.25" x14ac:dyDescent="0.2">
      <c r="A65" s="119"/>
      <c r="B65" s="51" t="s">
        <v>34</v>
      </c>
      <c r="C65" s="66">
        <v>18</v>
      </c>
      <c r="D65" s="28" t="s">
        <v>43</v>
      </c>
      <c r="E65" s="57"/>
      <c r="F65" s="46">
        <f>C65*E65</f>
        <v>0</v>
      </c>
      <c r="G65" s="38"/>
      <c r="I65" s="38"/>
    </row>
    <row r="66" spans="1:9" ht="14.25" x14ac:dyDescent="0.2">
      <c r="A66" s="119"/>
      <c r="B66" s="51" t="s">
        <v>35</v>
      </c>
      <c r="C66" s="66">
        <v>8</v>
      </c>
      <c r="D66" s="28" t="s">
        <v>43</v>
      </c>
      <c r="E66" s="57"/>
      <c r="F66" s="46">
        <f>C66*E66</f>
        <v>0</v>
      </c>
      <c r="G66" s="38"/>
      <c r="I66" s="38"/>
    </row>
    <row r="67" spans="1:9" x14ac:dyDescent="0.2">
      <c r="A67" s="120"/>
      <c r="B67" s="83"/>
      <c r="C67" s="67"/>
      <c r="D67" s="68"/>
      <c r="E67" s="69"/>
      <c r="F67" s="69"/>
      <c r="G67" s="38"/>
      <c r="I67" s="38"/>
    </row>
    <row r="68" spans="1:9" x14ac:dyDescent="0.2">
      <c r="A68" s="168"/>
      <c r="B68" s="162"/>
      <c r="C68" s="28"/>
      <c r="D68" s="28"/>
      <c r="E68" s="2"/>
      <c r="F68" s="46"/>
    </row>
    <row r="69" spans="1:9" x14ac:dyDescent="0.2">
      <c r="A69" s="140">
        <f>COUNT($A$7:A67)+1</f>
        <v>12</v>
      </c>
      <c r="B69" s="45" t="s">
        <v>170</v>
      </c>
      <c r="C69" s="28"/>
      <c r="D69" s="28"/>
      <c r="E69" s="2"/>
      <c r="F69" s="47"/>
    </row>
    <row r="70" spans="1:9" ht="38.25" x14ac:dyDescent="0.2">
      <c r="A70" s="168"/>
      <c r="B70" s="3" t="s">
        <v>171</v>
      </c>
      <c r="C70" s="38"/>
      <c r="E70" s="38"/>
      <c r="F70" s="38"/>
    </row>
    <row r="71" spans="1:9" ht="14.25" x14ac:dyDescent="0.2">
      <c r="A71" s="168"/>
      <c r="B71" s="162"/>
      <c r="C71" s="28">
        <v>5</v>
      </c>
      <c r="D71" s="28" t="s">
        <v>43</v>
      </c>
      <c r="E71" s="57"/>
      <c r="F71" s="46">
        <f>C71*E71</f>
        <v>0</v>
      </c>
    </row>
    <row r="72" spans="1:9" x14ac:dyDescent="0.2">
      <c r="A72" s="120"/>
      <c r="B72" s="123"/>
      <c r="C72" s="68"/>
      <c r="D72" s="68"/>
      <c r="E72" s="69"/>
      <c r="F72" s="69"/>
    </row>
    <row r="73" spans="1:9" x14ac:dyDescent="0.2">
      <c r="A73" s="168"/>
      <c r="B73" s="162"/>
      <c r="C73" s="28"/>
      <c r="D73" s="28"/>
      <c r="E73" s="2"/>
      <c r="F73" s="46"/>
    </row>
    <row r="74" spans="1:9" x14ac:dyDescent="0.2">
      <c r="A74" s="140">
        <f>COUNT($A$7:A71)+1</f>
        <v>13</v>
      </c>
      <c r="B74" s="170" t="s">
        <v>172</v>
      </c>
      <c r="C74" s="23"/>
      <c r="D74" s="171"/>
      <c r="E74" s="2"/>
      <c r="F74" s="2"/>
    </row>
    <row r="75" spans="1:9" ht="51" x14ac:dyDescent="0.2">
      <c r="A75" s="168"/>
      <c r="B75" s="172" t="s">
        <v>173</v>
      </c>
      <c r="C75" s="38"/>
      <c r="E75" s="38"/>
      <c r="F75" s="38"/>
    </row>
    <row r="76" spans="1:9" ht="14.25" x14ac:dyDescent="0.2">
      <c r="A76" s="168"/>
      <c r="B76" s="172"/>
      <c r="C76" s="23">
        <v>38</v>
      </c>
      <c r="D76" s="1" t="s">
        <v>43</v>
      </c>
      <c r="E76" s="57"/>
      <c r="F76" s="2">
        <f>C76*E76</f>
        <v>0</v>
      </c>
    </row>
    <row r="77" spans="1:9" x14ac:dyDescent="0.2">
      <c r="A77" s="120"/>
      <c r="B77" s="173"/>
      <c r="C77" s="68"/>
      <c r="D77" s="174"/>
      <c r="E77" s="69"/>
      <c r="F77" s="69"/>
    </row>
    <row r="78" spans="1:9" x14ac:dyDescent="0.2">
      <c r="A78" s="168"/>
      <c r="B78" s="172"/>
      <c r="C78" s="23"/>
      <c r="D78" s="1"/>
      <c r="E78" s="2"/>
      <c r="F78" s="2"/>
    </row>
    <row r="79" spans="1:9" x14ac:dyDescent="0.2">
      <c r="A79" s="140">
        <f>COUNT($A$7:A76)+1</f>
        <v>14</v>
      </c>
      <c r="B79" s="157" t="s">
        <v>23</v>
      </c>
      <c r="C79" s="28"/>
      <c r="D79" s="28"/>
      <c r="E79" s="2"/>
      <c r="F79" s="46"/>
    </row>
    <row r="80" spans="1:9" ht="63.75" x14ac:dyDescent="0.2">
      <c r="A80" s="168"/>
      <c r="B80" s="3" t="s">
        <v>174</v>
      </c>
      <c r="C80" s="38"/>
      <c r="E80" s="38"/>
      <c r="F80" s="38"/>
    </row>
    <row r="81" spans="1:9" ht="14.25" x14ac:dyDescent="0.2">
      <c r="A81" s="168"/>
      <c r="B81" s="162"/>
      <c r="C81" s="28">
        <v>28</v>
      </c>
      <c r="D81" s="23" t="s">
        <v>43</v>
      </c>
      <c r="E81" s="57"/>
      <c r="F81" s="2">
        <f>C81*E81</f>
        <v>0</v>
      </c>
    </row>
    <row r="82" spans="1:9" x14ac:dyDescent="0.2">
      <c r="A82" s="120"/>
      <c r="B82" s="123"/>
      <c r="C82" s="68"/>
      <c r="D82" s="68"/>
      <c r="E82" s="69"/>
      <c r="F82" s="69"/>
    </row>
    <row r="83" spans="1:9" x14ac:dyDescent="0.2">
      <c r="A83" s="168"/>
      <c r="B83" s="162"/>
      <c r="C83" s="28"/>
      <c r="D83" s="28"/>
      <c r="E83" s="2"/>
      <c r="F83" s="46"/>
    </row>
    <row r="84" spans="1:9" x14ac:dyDescent="0.2">
      <c r="A84" s="140">
        <f>COUNT($A$7:A81)+1</f>
        <v>15</v>
      </c>
      <c r="B84" s="157" t="s">
        <v>74</v>
      </c>
      <c r="C84" s="23"/>
      <c r="D84" s="23"/>
      <c r="E84" s="2"/>
      <c r="F84" s="43"/>
    </row>
    <row r="85" spans="1:9" ht="63.75" x14ac:dyDescent="0.2">
      <c r="A85" s="168"/>
      <c r="B85" s="3" t="s">
        <v>175</v>
      </c>
      <c r="C85" s="38"/>
      <c r="E85" s="38"/>
      <c r="F85" s="38"/>
    </row>
    <row r="86" spans="1:9" ht="14.25" x14ac:dyDescent="0.2">
      <c r="A86" s="168"/>
      <c r="B86" s="158"/>
      <c r="C86" s="23">
        <v>60</v>
      </c>
      <c r="D86" s="23" t="s">
        <v>43</v>
      </c>
      <c r="E86" s="57"/>
      <c r="F86" s="2">
        <f>C86*E86</f>
        <v>0</v>
      </c>
    </row>
    <row r="87" spans="1:9" x14ac:dyDescent="0.2">
      <c r="A87" s="120"/>
      <c r="B87" s="123"/>
      <c r="C87" s="68"/>
      <c r="D87" s="68"/>
      <c r="E87" s="69"/>
      <c r="F87" s="69"/>
    </row>
    <row r="88" spans="1:9" x14ac:dyDescent="0.2">
      <c r="A88" s="168"/>
      <c r="B88" s="158"/>
      <c r="C88" s="23"/>
      <c r="D88" s="23"/>
      <c r="E88" s="2"/>
      <c r="F88" s="2"/>
    </row>
    <row r="89" spans="1:9" x14ac:dyDescent="0.2">
      <c r="A89" s="140">
        <f>COUNT($A$7:A86)+1</f>
        <v>16</v>
      </c>
      <c r="B89" s="157" t="s">
        <v>176</v>
      </c>
      <c r="C89" s="23"/>
      <c r="D89" s="23"/>
      <c r="E89" s="2"/>
      <c r="F89" s="43"/>
    </row>
    <row r="90" spans="1:9" ht="38.25" x14ac:dyDescent="0.2">
      <c r="A90" s="168"/>
      <c r="B90" s="3" t="s">
        <v>177</v>
      </c>
      <c r="C90" s="38"/>
      <c r="E90" s="38"/>
      <c r="F90" s="38"/>
    </row>
    <row r="91" spans="1:9" ht="14.25" x14ac:dyDescent="0.2">
      <c r="A91" s="119"/>
      <c r="B91" s="51"/>
      <c r="C91" s="28">
        <v>125</v>
      </c>
      <c r="D91" s="28" t="s">
        <v>43</v>
      </c>
      <c r="E91" s="57"/>
      <c r="F91" s="46">
        <f>C91*E91</f>
        <v>0</v>
      </c>
    </row>
    <row r="92" spans="1:9" x14ac:dyDescent="0.2">
      <c r="A92" s="120"/>
      <c r="B92" s="83"/>
      <c r="C92" s="68"/>
      <c r="D92" s="68"/>
      <c r="E92" s="69"/>
      <c r="F92" s="69"/>
    </row>
    <row r="93" spans="1:9" x14ac:dyDescent="0.2">
      <c r="A93" s="119"/>
      <c r="B93" s="51"/>
      <c r="C93" s="28"/>
      <c r="D93" s="28"/>
      <c r="E93" s="46"/>
      <c r="F93" s="46"/>
    </row>
    <row r="94" spans="1:9" x14ac:dyDescent="0.2">
      <c r="A94" s="114">
        <f>COUNT($A$12:A92)+1</f>
        <v>17</v>
      </c>
      <c r="B94" s="50" t="s">
        <v>178</v>
      </c>
      <c r="C94" s="66"/>
      <c r="D94" s="28"/>
      <c r="E94" s="46"/>
      <c r="F94" s="46"/>
      <c r="G94" s="38"/>
      <c r="I94" s="38"/>
    </row>
    <row r="95" spans="1:9" ht="89.25" x14ac:dyDescent="0.2">
      <c r="A95" s="119"/>
      <c r="B95" s="51" t="s">
        <v>179</v>
      </c>
      <c r="C95" s="66"/>
      <c r="D95" s="28"/>
      <c r="E95" s="46"/>
      <c r="F95" s="46"/>
      <c r="G95" s="38"/>
      <c r="I95" s="38"/>
    </row>
    <row r="96" spans="1:9" ht="14.25" x14ac:dyDescent="0.2">
      <c r="A96" s="119"/>
      <c r="B96" s="50" t="s">
        <v>180</v>
      </c>
      <c r="C96" s="66">
        <v>15</v>
      </c>
      <c r="D96" s="28" t="s">
        <v>38</v>
      </c>
      <c r="E96" s="57"/>
      <c r="F96" s="46">
        <f t="shared" ref="F96" si="0">C96*E96</f>
        <v>0</v>
      </c>
      <c r="G96" s="38"/>
      <c r="I96" s="38"/>
    </row>
    <row r="97" spans="1:7" s="161" customFormat="1" x14ac:dyDescent="0.2">
      <c r="A97" s="175"/>
      <c r="B97" s="176"/>
      <c r="C97" s="177"/>
      <c r="D97" s="177"/>
      <c r="E97" s="179"/>
      <c r="F97" s="179"/>
      <c r="G97" s="180"/>
    </row>
    <row r="98" spans="1:7" x14ac:dyDescent="0.2">
      <c r="A98" s="168"/>
      <c r="B98" s="158"/>
      <c r="C98" s="23"/>
      <c r="D98" s="23"/>
      <c r="E98" s="2"/>
      <c r="F98" s="2"/>
    </row>
    <row r="99" spans="1:7" x14ac:dyDescent="0.2">
      <c r="A99" s="140">
        <f>COUNT($A$7:A97)+1</f>
        <v>18</v>
      </c>
      <c r="B99" s="145" t="s">
        <v>181</v>
      </c>
      <c r="C99" s="23"/>
      <c r="D99" s="181"/>
      <c r="E99" s="2"/>
      <c r="F99" s="2"/>
    </row>
    <row r="100" spans="1:7" ht="51" x14ac:dyDescent="0.2">
      <c r="A100" s="182"/>
      <c r="B100" s="172" t="s">
        <v>182</v>
      </c>
      <c r="C100" s="23"/>
      <c r="D100" s="181"/>
      <c r="E100" s="2"/>
      <c r="F100" s="2"/>
    </row>
    <row r="101" spans="1:7" x14ac:dyDescent="0.2">
      <c r="A101" s="182"/>
      <c r="B101" s="3" t="s">
        <v>183</v>
      </c>
      <c r="C101" s="23"/>
      <c r="D101" s="181"/>
      <c r="E101" s="2"/>
      <c r="F101" s="2"/>
    </row>
    <row r="102" spans="1:7" x14ac:dyDescent="0.2">
      <c r="A102" s="183"/>
      <c r="B102" s="50" t="s">
        <v>184</v>
      </c>
      <c r="C102" s="28">
        <v>84</v>
      </c>
      <c r="D102" s="184" t="s">
        <v>1</v>
      </c>
      <c r="E102" s="57"/>
      <c r="F102" s="46">
        <f>C102*E102</f>
        <v>0</v>
      </c>
    </row>
    <row r="103" spans="1:7" x14ac:dyDescent="0.2">
      <c r="A103" s="185"/>
      <c r="B103" s="173"/>
      <c r="C103" s="68"/>
      <c r="D103" s="186"/>
      <c r="E103" s="69"/>
      <c r="F103" s="69"/>
    </row>
    <row r="104" spans="1:7" x14ac:dyDescent="0.2">
      <c r="A104" s="182"/>
      <c r="B104" s="172"/>
      <c r="C104" s="23"/>
      <c r="D104" s="181"/>
      <c r="E104" s="2"/>
      <c r="F104" s="2"/>
    </row>
    <row r="105" spans="1:7" x14ac:dyDescent="0.2">
      <c r="A105" s="140">
        <f>COUNT($A$7:A103)+1</f>
        <v>19</v>
      </c>
      <c r="B105" s="145" t="s">
        <v>185</v>
      </c>
      <c r="C105" s="23"/>
      <c r="D105" s="181"/>
      <c r="E105" s="2"/>
      <c r="F105" s="2"/>
    </row>
    <row r="106" spans="1:7" ht="191.25" x14ac:dyDescent="0.2">
      <c r="A106" s="182"/>
      <c r="B106" s="172" t="s">
        <v>186</v>
      </c>
      <c r="C106" s="159"/>
      <c r="E106" s="2"/>
      <c r="F106" s="38"/>
    </row>
    <row r="107" spans="1:7" ht="38.25" x14ac:dyDescent="0.2">
      <c r="A107" s="182"/>
      <c r="B107" s="3" t="s">
        <v>187</v>
      </c>
      <c r="C107" s="23"/>
      <c r="D107" s="1"/>
      <c r="E107" s="2"/>
      <c r="F107" s="2"/>
    </row>
    <row r="108" spans="1:7" x14ac:dyDescent="0.2">
      <c r="A108" s="182"/>
      <c r="B108" s="170" t="s">
        <v>188</v>
      </c>
      <c r="C108" s="23">
        <v>2</v>
      </c>
      <c r="D108" s="181" t="s">
        <v>1</v>
      </c>
      <c r="E108" s="57"/>
      <c r="F108" s="2">
        <f>C108*E108</f>
        <v>0</v>
      </c>
    </row>
    <row r="109" spans="1:7" x14ac:dyDescent="0.2">
      <c r="A109" s="185"/>
      <c r="B109" s="187"/>
      <c r="C109" s="68"/>
      <c r="D109" s="186"/>
      <c r="E109" s="69"/>
      <c r="F109" s="69"/>
    </row>
    <row r="110" spans="1:7" x14ac:dyDescent="0.2">
      <c r="A110" s="182"/>
      <c r="B110" s="170"/>
      <c r="C110" s="23"/>
      <c r="D110" s="181"/>
      <c r="E110" s="2"/>
      <c r="F110" s="2"/>
    </row>
    <row r="111" spans="1:7" x14ac:dyDescent="0.2">
      <c r="A111" s="140">
        <f>COUNT($A$7:A109)+1</f>
        <v>20</v>
      </c>
      <c r="B111" s="188" t="s">
        <v>189</v>
      </c>
      <c r="C111" s="23"/>
      <c r="D111" s="171"/>
      <c r="E111" s="2"/>
      <c r="F111" s="2"/>
    </row>
    <row r="112" spans="1:7" ht="114.75" x14ac:dyDescent="0.2">
      <c r="A112" s="140"/>
      <c r="B112" s="189" t="s">
        <v>190</v>
      </c>
      <c r="C112" s="38"/>
      <c r="E112" s="38"/>
      <c r="F112" s="38"/>
    </row>
    <row r="113" spans="1:9" x14ac:dyDescent="0.2">
      <c r="A113" s="183"/>
      <c r="B113" s="190"/>
      <c r="C113" s="28">
        <v>2</v>
      </c>
      <c r="D113" s="29" t="s">
        <v>191</v>
      </c>
      <c r="E113" s="57"/>
      <c r="F113" s="46">
        <f>+E113*C113</f>
        <v>0</v>
      </c>
    </row>
    <row r="114" spans="1:9" x14ac:dyDescent="0.2">
      <c r="A114" s="185"/>
      <c r="B114" s="173"/>
      <c r="C114" s="68"/>
      <c r="D114" s="174"/>
      <c r="E114" s="69"/>
      <c r="F114" s="69"/>
    </row>
    <row r="115" spans="1:9" x14ac:dyDescent="0.2">
      <c r="A115" s="183"/>
      <c r="B115" s="190"/>
      <c r="C115" s="28"/>
      <c r="D115" s="29"/>
      <c r="E115" s="46"/>
      <c r="F115" s="46"/>
    </row>
    <row r="116" spans="1:9" x14ac:dyDescent="0.2">
      <c r="A116" s="140">
        <f>COUNT($A$7:A113)+1</f>
        <v>21</v>
      </c>
      <c r="B116" s="170" t="s">
        <v>192</v>
      </c>
      <c r="C116" s="23"/>
      <c r="D116" s="171"/>
      <c r="E116" s="2"/>
      <c r="F116" s="2"/>
    </row>
    <row r="117" spans="1:9" ht="153" x14ac:dyDescent="0.2">
      <c r="A117" s="191"/>
      <c r="B117" s="172" t="s">
        <v>193</v>
      </c>
      <c r="C117" s="23"/>
      <c r="D117" s="1"/>
      <c r="E117" s="2"/>
      <c r="F117" s="2"/>
    </row>
    <row r="118" spans="1:9" x14ac:dyDescent="0.2">
      <c r="A118" s="192"/>
      <c r="B118" s="193" t="s">
        <v>194</v>
      </c>
      <c r="C118" s="28">
        <v>1</v>
      </c>
      <c r="D118" s="29" t="s">
        <v>195</v>
      </c>
      <c r="E118" s="57"/>
      <c r="F118" s="46">
        <f>C118*E118</f>
        <v>0</v>
      </c>
    </row>
    <row r="119" spans="1:9" x14ac:dyDescent="0.2">
      <c r="A119" s="194"/>
      <c r="B119" s="187"/>
      <c r="C119" s="68"/>
      <c r="D119" s="174"/>
      <c r="E119" s="69"/>
      <c r="F119" s="69"/>
    </row>
    <row r="120" spans="1:9" x14ac:dyDescent="0.2">
      <c r="A120" s="191"/>
      <c r="B120" s="170"/>
      <c r="C120" s="23"/>
      <c r="D120" s="1"/>
      <c r="E120" s="2"/>
      <c r="F120" s="2"/>
    </row>
    <row r="121" spans="1:9" x14ac:dyDescent="0.2">
      <c r="A121" s="140">
        <f>COUNT($A$7:A119)+1</f>
        <v>22</v>
      </c>
      <c r="B121" s="170" t="s">
        <v>196</v>
      </c>
      <c r="C121" s="23"/>
      <c r="D121" s="1"/>
      <c r="E121" s="2"/>
      <c r="F121" s="2"/>
    </row>
    <row r="122" spans="1:9" ht="38.25" x14ac:dyDescent="0.2">
      <c r="A122" s="191"/>
      <c r="B122" s="172" t="s">
        <v>197</v>
      </c>
      <c r="C122" s="38"/>
      <c r="E122" s="38"/>
      <c r="F122" s="38"/>
    </row>
    <row r="123" spans="1:9" x14ac:dyDescent="0.2">
      <c r="A123" s="192"/>
      <c r="B123" s="190"/>
      <c r="C123" s="28">
        <v>14</v>
      </c>
      <c r="D123" s="29" t="s">
        <v>1</v>
      </c>
      <c r="E123" s="57"/>
      <c r="F123" s="46">
        <f>C123*E123</f>
        <v>0</v>
      </c>
    </row>
    <row r="124" spans="1:9" x14ac:dyDescent="0.2">
      <c r="A124" s="194"/>
      <c r="B124" s="173"/>
      <c r="C124" s="68"/>
      <c r="D124" s="174"/>
      <c r="E124" s="69"/>
      <c r="F124" s="69"/>
    </row>
    <row r="125" spans="1:9" x14ac:dyDescent="0.2">
      <c r="A125" s="121"/>
      <c r="B125" s="82"/>
      <c r="C125" s="70"/>
      <c r="D125" s="64"/>
      <c r="E125" s="65"/>
      <c r="F125" s="63"/>
      <c r="G125" s="38"/>
      <c r="I125" s="38"/>
    </row>
    <row r="126" spans="1:9" x14ac:dyDescent="0.2">
      <c r="A126" s="114">
        <f>COUNT($A$12:A125)+1</f>
        <v>23</v>
      </c>
      <c r="B126" s="50" t="s">
        <v>198</v>
      </c>
      <c r="C126" s="66"/>
      <c r="D126" s="28"/>
      <c r="E126" s="46"/>
      <c r="F126" s="47"/>
      <c r="G126" s="38"/>
      <c r="I126" s="38"/>
    </row>
    <row r="127" spans="1:9" ht="51" x14ac:dyDescent="0.2">
      <c r="A127" s="119"/>
      <c r="B127" s="51" t="s">
        <v>199</v>
      </c>
      <c r="C127" s="66"/>
      <c r="D127" s="28"/>
      <c r="E127" s="46"/>
      <c r="F127" s="47"/>
      <c r="G127" s="38"/>
      <c r="I127" s="38"/>
    </row>
    <row r="128" spans="1:9" x14ac:dyDescent="0.2">
      <c r="A128" s="119"/>
      <c r="B128" s="51"/>
      <c r="C128" s="66">
        <v>1</v>
      </c>
      <c r="D128" s="28" t="s">
        <v>1</v>
      </c>
      <c r="E128" s="57"/>
      <c r="F128" s="46">
        <f>C128*E128</f>
        <v>0</v>
      </c>
      <c r="G128" s="38"/>
      <c r="I128" s="38"/>
    </row>
    <row r="129" spans="1:9" x14ac:dyDescent="0.2">
      <c r="A129" s="120"/>
      <c r="B129" s="83"/>
      <c r="C129" s="67"/>
      <c r="D129" s="68"/>
      <c r="E129" s="69"/>
      <c r="F129" s="69"/>
      <c r="G129" s="38"/>
      <c r="I129" s="38"/>
    </row>
    <row r="130" spans="1:9" x14ac:dyDescent="0.2">
      <c r="A130" s="168"/>
      <c r="B130" s="158"/>
      <c r="C130" s="23"/>
      <c r="D130" s="23"/>
      <c r="E130" s="2"/>
      <c r="F130" s="2"/>
    </row>
    <row r="131" spans="1:9" x14ac:dyDescent="0.2">
      <c r="A131" s="140">
        <f>COUNT($A$7:A129)+1</f>
        <v>24</v>
      </c>
      <c r="B131" s="157" t="s">
        <v>22</v>
      </c>
      <c r="C131" s="23"/>
      <c r="D131" s="23"/>
      <c r="E131" s="2"/>
      <c r="F131" s="2"/>
    </row>
    <row r="132" spans="1:9" ht="25.5" x14ac:dyDescent="0.2">
      <c r="A132" s="168"/>
      <c r="B132" s="172" t="s">
        <v>200</v>
      </c>
      <c r="C132" s="38"/>
      <c r="E132" s="38"/>
      <c r="F132" s="38"/>
    </row>
    <row r="133" spans="1:9" ht="14.25" x14ac:dyDescent="0.2">
      <c r="A133" s="119"/>
      <c r="B133" s="51"/>
      <c r="C133" s="28">
        <v>84</v>
      </c>
      <c r="D133" s="28" t="s">
        <v>38</v>
      </c>
      <c r="E133" s="57"/>
      <c r="F133" s="46">
        <f>C133*E133</f>
        <v>0</v>
      </c>
    </row>
    <row r="134" spans="1:9" x14ac:dyDescent="0.2">
      <c r="A134" s="120"/>
      <c r="B134" s="83"/>
      <c r="C134" s="68"/>
      <c r="D134" s="68"/>
      <c r="E134" s="69"/>
      <c r="F134" s="69"/>
    </row>
    <row r="135" spans="1:9" x14ac:dyDescent="0.2">
      <c r="A135" s="168"/>
      <c r="B135" s="3"/>
      <c r="C135" s="23"/>
      <c r="D135" s="23"/>
      <c r="E135" s="2"/>
      <c r="F135" s="2"/>
    </row>
    <row r="136" spans="1:9" x14ac:dyDescent="0.2">
      <c r="A136" s="140">
        <f>COUNT($A$7:A132)+1</f>
        <v>25</v>
      </c>
      <c r="B136" s="195" t="s">
        <v>201</v>
      </c>
      <c r="C136" s="23"/>
      <c r="D136" s="23"/>
      <c r="E136" s="2"/>
      <c r="F136" s="2"/>
    </row>
    <row r="137" spans="1:9" ht="89.25" x14ac:dyDescent="0.2">
      <c r="A137" s="117"/>
      <c r="B137" s="196" t="s">
        <v>202</v>
      </c>
      <c r="C137" s="152"/>
      <c r="D137" s="152"/>
      <c r="E137" s="152"/>
      <c r="F137" s="152"/>
    </row>
    <row r="138" spans="1:9" ht="14.25" x14ac:dyDescent="0.2">
      <c r="A138" s="117"/>
      <c r="B138" s="196"/>
      <c r="C138" s="28">
        <v>50</v>
      </c>
      <c r="D138" s="28" t="s">
        <v>38</v>
      </c>
      <c r="E138" s="57"/>
      <c r="F138" s="46">
        <f>C138*E138</f>
        <v>0</v>
      </c>
    </row>
    <row r="139" spans="1:9" x14ac:dyDescent="0.2">
      <c r="A139" s="122"/>
      <c r="B139" s="197"/>
      <c r="C139" s="68"/>
      <c r="D139" s="68"/>
      <c r="E139" s="69"/>
      <c r="F139" s="69"/>
    </row>
    <row r="140" spans="1:9" x14ac:dyDescent="0.2">
      <c r="A140" s="198"/>
      <c r="B140" s="199"/>
      <c r="C140" s="23"/>
      <c r="D140" s="23"/>
      <c r="E140" s="2"/>
      <c r="F140" s="2"/>
    </row>
    <row r="141" spans="1:9" x14ac:dyDescent="0.2">
      <c r="A141" s="140">
        <f>COUNT($A$7:A138)+1</f>
        <v>26</v>
      </c>
      <c r="B141" s="170" t="s">
        <v>203</v>
      </c>
      <c r="C141" s="23"/>
      <c r="D141" s="23"/>
      <c r="E141" s="2"/>
      <c r="F141" s="2"/>
    </row>
    <row r="142" spans="1:9" ht="38.25" x14ac:dyDescent="0.2">
      <c r="A142" s="117"/>
      <c r="B142" s="190" t="s">
        <v>204</v>
      </c>
      <c r="C142" s="152"/>
      <c r="D142" s="152"/>
      <c r="E142" s="152"/>
      <c r="F142" s="152"/>
    </row>
    <row r="143" spans="1:9" ht="14.25" x14ac:dyDescent="0.2">
      <c r="A143" s="117"/>
      <c r="B143" s="196"/>
      <c r="C143" s="28">
        <v>50</v>
      </c>
      <c r="D143" s="28" t="s">
        <v>38</v>
      </c>
      <c r="E143" s="57"/>
      <c r="F143" s="46">
        <f>C143*E143</f>
        <v>0</v>
      </c>
    </row>
    <row r="144" spans="1:9" x14ac:dyDescent="0.2">
      <c r="A144" s="122"/>
      <c r="B144" s="197"/>
      <c r="C144" s="68"/>
      <c r="D144" s="68"/>
      <c r="E144" s="69"/>
      <c r="F144" s="69"/>
    </row>
    <row r="145" spans="1:9" x14ac:dyDescent="0.2">
      <c r="A145" s="198"/>
      <c r="B145" s="199"/>
      <c r="C145" s="23"/>
      <c r="D145" s="23"/>
      <c r="E145" s="2"/>
      <c r="F145" s="2"/>
    </row>
    <row r="146" spans="1:9" x14ac:dyDescent="0.2">
      <c r="A146" s="114">
        <f>COUNT($A$7:A143)+1</f>
        <v>27</v>
      </c>
      <c r="B146" s="193" t="s">
        <v>205</v>
      </c>
      <c r="C146" s="28"/>
      <c r="D146" s="200"/>
      <c r="E146" s="46"/>
      <c r="F146" s="47"/>
    </row>
    <row r="147" spans="1:9" ht="63.75" x14ac:dyDescent="0.2">
      <c r="A147" s="183"/>
      <c r="B147" s="190" t="s">
        <v>206</v>
      </c>
      <c r="C147" s="152"/>
      <c r="D147" s="152"/>
      <c r="E147" s="152"/>
      <c r="F147" s="152"/>
    </row>
    <row r="148" spans="1:9" ht="14.25" x14ac:dyDescent="0.2">
      <c r="A148" s="183"/>
      <c r="B148" s="190"/>
      <c r="C148" s="28">
        <v>3</v>
      </c>
      <c r="D148" s="200" t="s">
        <v>43</v>
      </c>
      <c r="E148" s="57"/>
      <c r="F148" s="46">
        <f>C148*E148</f>
        <v>0</v>
      </c>
    </row>
    <row r="149" spans="1:9" x14ac:dyDescent="0.2">
      <c r="A149" s="185"/>
      <c r="B149" s="173"/>
      <c r="C149" s="68"/>
      <c r="D149" s="201"/>
      <c r="E149" s="69"/>
      <c r="F149" s="69"/>
    </row>
    <row r="150" spans="1:9" x14ac:dyDescent="0.2">
      <c r="A150" s="168"/>
      <c r="B150" s="181"/>
      <c r="C150" s="159"/>
    </row>
    <row r="151" spans="1:9" ht="25.5" x14ac:dyDescent="0.2">
      <c r="A151" s="140">
        <f>COUNT($A$7:A149)+1</f>
        <v>28</v>
      </c>
      <c r="B151" s="157" t="s">
        <v>29</v>
      </c>
      <c r="C151" s="23"/>
      <c r="D151" s="23"/>
      <c r="E151" s="207"/>
      <c r="F151" s="43"/>
    </row>
    <row r="152" spans="1:9" ht="102" x14ac:dyDescent="0.2">
      <c r="A152" s="117"/>
      <c r="B152" s="190" t="s">
        <v>77</v>
      </c>
      <c r="C152" s="152"/>
      <c r="D152" s="152"/>
      <c r="E152" s="152"/>
      <c r="F152" s="152"/>
    </row>
    <row r="153" spans="1:9" x14ac:dyDescent="0.2">
      <c r="A153" s="117"/>
      <c r="B153" s="162"/>
      <c r="C153" s="203"/>
      <c r="D153" s="77">
        <v>0.05</v>
      </c>
      <c r="E153" s="47"/>
      <c r="F153" s="46">
        <f>D153*SUM(F10:F149)</f>
        <v>0</v>
      </c>
    </row>
    <row r="154" spans="1:9" x14ac:dyDescent="0.2">
      <c r="A154" s="122"/>
      <c r="B154" s="123"/>
      <c r="C154" s="205"/>
      <c r="D154" s="111"/>
      <c r="E154" s="78"/>
      <c r="F154" s="69"/>
    </row>
    <row r="155" spans="1:9" x14ac:dyDescent="0.2">
      <c r="A155" s="118"/>
      <c r="B155" s="82"/>
      <c r="C155" s="64"/>
      <c r="D155" s="64"/>
      <c r="E155" s="112"/>
      <c r="F155" s="65"/>
      <c r="G155" s="38"/>
      <c r="I155" s="38"/>
    </row>
    <row r="156" spans="1:9" x14ac:dyDescent="0.2">
      <c r="A156" s="140">
        <f>COUNT($A$7:A153)+1</f>
        <v>29</v>
      </c>
      <c r="B156" s="50" t="s">
        <v>207</v>
      </c>
      <c r="C156" s="28"/>
      <c r="D156" s="28"/>
      <c r="E156" s="75"/>
      <c r="F156" s="46"/>
      <c r="G156" s="38"/>
      <c r="I156" s="38"/>
    </row>
    <row r="157" spans="1:9" ht="38.25" x14ac:dyDescent="0.2">
      <c r="A157" s="117"/>
      <c r="B157" s="51" t="s">
        <v>30</v>
      </c>
      <c r="C157" s="28"/>
      <c r="D157" s="28"/>
      <c r="E157" s="47"/>
      <c r="F157" s="46"/>
      <c r="G157" s="38"/>
      <c r="I157" s="38"/>
    </row>
    <row r="158" spans="1:9" x14ac:dyDescent="0.2">
      <c r="A158" s="117"/>
      <c r="B158" s="51"/>
      <c r="C158" s="203"/>
      <c r="D158" s="77">
        <v>0.05</v>
      </c>
      <c r="E158" s="47"/>
      <c r="F158" s="46">
        <f>SUM(F12:F150)*D158</f>
        <v>0</v>
      </c>
      <c r="G158" s="38"/>
      <c r="I158" s="38"/>
    </row>
    <row r="159" spans="1:9" x14ac:dyDescent="0.2">
      <c r="A159" s="122"/>
      <c r="B159" s="83"/>
      <c r="C159" s="68"/>
      <c r="D159" s="68"/>
      <c r="E159" s="78"/>
      <c r="F159" s="78"/>
      <c r="G159" s="38"/>
      <c r="I159" s="38"/>
    </row>
    <row r="160" spans="1:9" x14ac:dyDescent="0.2">
      <c r="A160" s="198"/>
      <c r="B160" s="158"/>
      <c r="C160" s="23"/>
      <c r="D160" s="23"/>
      <c r="E160" s="207"/>
      <c r="F160" s="2"/>
    </row>
    <row r="161" spans="1:6" x14ac:dyDescent="0.2">
      <c r="A161" s="140">
        <f>COUNT($A$7:A158)+1</f>
        <v>30</v>
      </c>
      <c r="B161" s="157" t="s">
        <v>208</v>
      </c>
      <c r="C161" s="23"/>
      <c r="D161" s="23"/>
      <c r="E161" s="43"/>
      <c r="F161" s="43"/>
    </row>
    <row r="162" spans="1:6" ht="38.25" x14ac:dyDescent="0.2">
      <c r="A162" s="198"/>
      <c r="B162" s="172" t="s">
        <v>32</v>
      </c>
      <c r="C162" s="38"/>
      <c r="E162" s="38"/>
      <c r="F162" s="38"/>
    </row>
    <row r="163" spans="1:6" x14ac:dyDescent="0.2">
      <c r="A163" s="198"/>
      <c r="B163" s="172"/>
      <c r="C163" s="208"/>
      <c r="D163" s="209">
        <v>0.1</v>
      </c>
      <c r="E163" s="43"/>
      <c r="F163" s="2">
        <f>SUM(F12:F151)*D163</f>
        <v>0</v>
      </c>
    </row>
    <row r="164" spans="1:6" x14ac:dyDescent="0.2">
      <c r="A164" s="210"/>
      <c r="B164" s="186"/>
      <c r="C164" s="68"/>
      <c r="D164" s="68"/>
      <c r="E164" s="211"/>
      <c r="F164" s="78"/>
    </row>
    <row r="165" spans="1:6" x14ac:dyDescent="0.2">
      <c r="A165" s="212"/>
      <c r="B165" s="213" t="s">
        <v>2</v>
      </c>
      <c r="C165" s="54"/>
      <c r="D165" s="54"/>
      <c r="E165" s="55" t="s">
        <v>42</v>
      </c>
      <c r="F165" s="55">
        <f>SUM(F12:F164)</f>
        <v>0</v>
      </c>
    </row>
  </sheetData>
  <sheetProtection algorithmName="SHA-512" hashValue="ojz/+q6Ebjh03NDG129m1bxTnxVe/FzAHhQsFkY2+QYtoIbjIJA0M2Pk5BR0cpaXabGsbcGwhsnvw0h48kdoRA==" saltValue="Q27rFzS4vq1RElnbg7+vCA==" spinCount="100000"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1" manualBreakCount="1">
    <brk id="1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20"/>
  <sheetViews>
    <sheetView topLeftCell="A7" zoomScaleNormal="100" zoomScaleSheetLayoutView="100" workbookViewId="0">
      <selection activeCell="E15" sqref="E15"/>
    </sheetView>
  </sheetViews>
  <sheetFormatPr defaultColWidth="9.140625" defaultRowHeight="12.75" x14ac:dyDescent="0.2"/>
  <cols>
    <col min="1" max="1" width="6.7109375" style="34" customWidth="1"/>
    <col min="2" max="2" width="37.7109375" style="87" customWidth="1"/>
    <col min="3" max="3" width="6.7109375" style="159" customWidth="1"/>
    <col min="4" max="4" width="6.7109375" style="38" customWidth="1"/>
    <col min="5" max="5" width="14.7109375" style="36" customWidth="1"/>
    <col min="6" max="6" width="14.7109375" style="37" customWidth="1"/>
    <col min="7" max="16384" width="9.140625" style="38"/>
  </cols>
  <sheetData>
    <row r="1" spans="1:6" x14ac:dyDescent="0.2">
      <c r="A1" s="33" t="s">
        <v>153</v>
      </c>
      <c r="B1" s="80" t="s">
        <v>8</v>
      </c>
      <c r="C1" s="168"/>
      <c r="D1" s="35"/>
    </row>
    <row r="2" spans="1:6" x14ac:dyDescent="0.2">
      <c r="A2" s="33" t="s">
        <v>154</v>
      </c>
      <c r="B2" s="80" t="s">
        <v>9</v>
      </c>
      <c r="C2" s="168"/>
      <c r="D2" s="35"/>
    </row>
    <row r="3" spans="1:6" x14ac:dyDescent="0.2">
      <c r="A3" s="33" t="s">
        <v>144</v>
      </c>
      <c r="B3" s="80" t="s">
        <v>209</v>
      </c>
      <c r="C3" s="168"/>
      <c r="D3" s="35"/>
    </row>
    <row r="4" spans="1:6" x14ac:dyDescent="0.2">
      <c r="A4" s="33"/>
      <c r="B4" s="80" t="s">
        <v>210</v>
      </c>
      <c r="C4" s="168"/>
      <c r="D4" s="35"/>
    </row>
    <row r="5" spans="1:6" ht="76.5" x14ac:dyDescent="0.2">
      <c r="A5" s="134" t="s">
        <v>0</v>
      </c>
      <c r="B5" s="135" t="s">
        <v>36</v>
      </c>
      <c r="C5" s="136" t="s">
        <v>10</v>
      </c>
      <c r="D5" s="136" t="s">
        <v>11</v>
      </c>
      <c r="E5" s="137" t="s">
        <v>39</v>
      </c>
      <c r="F5" s="137" t="s">
        <v>40</v>
      </c>
    </row>
    <row r="6" spans="1:6" x14ac:dyDescent="0.2">
      <c r="A6" s="113">
        <v>1</v>
      </c>
      <c r="B6" s="81"/>
      <c r="C6" s="133"/>
      <c r="D6" s="41"/>
      <c r="E6" s="42"/>
      <c r="F6" s="40"/>
    </row>
    <row r="7" spans="1:6" x14ac:dyDescent="0.2">
      <c r="A7" s="149"/>
      <c r="B7" s="150" t="s">
        <v>156</v>
      </c>
      <c r="C7" s="125"/>
      <c r="D7" s="152"/>
      <c r="E7" s="153"/>
      <c r="F7" s="151"/>
    </row>
    <row r="8" spans="1:6" x14ac:dyDescent="0.2">
      <c r="A8" s="149"/>
      <c r="B8" s="300" t="s">
        <v>157</v>
      </c>
      <c r="C8" s="300"/>
      <c r="D8" s="300"/>
      <c r="E8" s="300"/>
      <c r="F8" s="300"/>
    </row>
    <row r="9" spans="1:6" x14ac:dyDescent="0.2">
      <c r="A9" s="149"/>
      <c r="B9" s="300"/>
      <c r="C9" s="300"/>
      <c r="D9" s="300"/>
      <c r="E9" s="300"/>
      <c r="F9" s="300"/>
    </row>
    <row r="10" spans="1:6" x14ac:dyDescent="0.2">
      <c r="A10" s="149"/>
      <c r="B10" s="156"/>
      <c r="C10" s="125"/>
      <c r="D10" s="152"/>
      <c r="E10" s="153"/>
      <c r="F10" s="151"/>
    </row>
    <row r="11" spans="1:6" x14ac:dyDescent="0.2">
      <c r="A11" s="113"/>
      <c r="B11" s="81"/>
      <c r="C11" s="133"/>
      <c r="D11" s="41"/>
      <c r="E11" s="244"/>
      <c r="F11" s="40"/>
    </row>
    <row r="12" spans="1:6" x14ac:dyDescent="0.2">
      <c r="A12" s="114">
        <f>COUNT(A6+1)</f>
        <v>1</v>
      </c>
      <c r="B12" s="50" t="s">
        <v>12</v>
      </c>
      <c r="C12" s="28"/>
      <c r="D12" s="28"/>
      <c r="E12" s="79"/>
      <c r="F12" s="46"/>
    </row>
    <row r="13" spans="1:6" ht="51" x14ac:dyDescent="0.2">
      <c r="A13" s="114"/>
      <c r="B13" s="51" t="s">
        <v>58</v>
      </c>
      <c r="C13" s="28"/>
      <c r="D13" s="28"/>
      <c r="E13" s="79"/>
      <c r="F13" s="46"/>
    </row>
    <row r="14" spans="1:6" ht="14.25" x14ac:dyDescent="0.2">
      <c r="A14" s="114"/>
      <c r="B14" s="51"/>
      <c r="C14" s="214">
        <v>2</v>
      </c>
      <c r="D14" s="28" t="s">
        <v>38</v>
      </c>
      <c r="E14" s="57"/>
      <c r="F14" s="46">
        <f>C14*E14</f>
        <v>0</v>
      </c>
    </row>
    <row r="15" spans="1:6" x14ac:dyDescent="0.2">
      <c r="A15" s="116"/>
      <c r="B15" s="83"/>
      <c r="C15" s="215"/>
      <c r="D15" s="68"/>
      <c r="E15" s="88"/>
      <c r="F15" s="69"/>
    </row>
    <row r="16" spans="1:6" x14ac:dyDescent="0.2">
      <c r="A16" s="121"/>
      <c r="B16" s="82"/>
      <c r="C16" s="216"/>
      <c r="D16" s="64"/>
      <c r="E16" s="97"/>
      <c r="F16" s="65"/>
    </row>
    <row r="17" spans="1:6" x14ac:dyDescent="0.2">
      <c r="A17" s="114">
        <f>COUNT($A$12:A16)+1</f>
        <v>2</v>
      </c>
      <c r="B17" s="217" t="s">
        <v>211</v>
      </c>
      <c r="C17" s="214"/>
      <c r="D17" s="28"/>
      <c r="E17" s="79"/>
      <c r="F17" s="46"/>
    </row>
    <row r="18" spans="1:6" ht="38.25" x14ac:dyDescent="0.2">
      <c r="A18" s="119"/>
      <c r="B18" s="51" t="s">
        <v>212</v>
      </c>
      <c r="C18" s="214"/>
      <c r="D18" s="28"/>
      <c r="E18" s="79"/>
      <c r="F18" s="46"/>
    </row>
    <row r="19" spans="1:6" x14ac:dyDescent="0.2">
      <c r="A19" s="119"/>
      <c r="B19" s="218"/>
      <c r="C19" s="214">
        <v>1</v>
      </c>
      <c r="D19" s="28" t="s">
        <v>1</v>
      </c>
      <c r="E19" s="57"/>
      <c r="F19" s="46">
        <f>+E19*C19</f>
        <v>0</v>
      </c>
    </row>
    <row r="20" spans="1:6" x14ac:dyDescent="0.2">
      <c r="A20" s="120"/>
      <c r="B20" s="219"/>
      <c r="C20" s="215"/>
      <c r="D20" s="68"/>
      <c r="E20" s="88"/>
      <c r="F20" s="69"/>
    </row>
    <row r="21" spans="1:6" x14ac:dyDescent="0.2">
      <c r="A21" s="115"/>
      <c r="B21" s="82"/>
      <c r="C21" s="216"/>
      <c r="D21" s="64"/>
      <c r="E21" s="97"/>
      <c r="F21" s="63"/>
    </row>
    <row r="22" spans="1:6" x14ac:dyDescent="0.2">
      <c r="A22" s="114">
        <f>COUNT($A$12:A21)+1</f>
        <v>3</v>
      </c>
      <c r="B22" s="50" t="s">
        <v>213</v>
      </c>
      <c r="C22" s="214"/>
      <c r="D22" s="28"/>
      <c r="E22" s="79"/>
      <c r="F22" s="47"/>
    </row>
    <row r="23" spans="1:6" ht="63.75" x14ac:dyDescent="0.2">
      <c r="A23" s="114"/>
      <c r="B23" s="51" t="s">
        <v>214</v>
      </c>
      <c r="C23" s="214"/>
      <c r="D23" s="28"/>
      <c r="E23" s="79"/>
      <c r="F23" s="47"/>
    </row>
    <row r="24" spans="1:6" x14ac:dyDescent="0.2">
      <c r="A24" s="114"/>
      <c r="B24" s="51"/>
      <c r="C24" s="214">
        <v>1</v>
      </c>
      <c r="D24" s="48" t="s">
        <v>1</v>
      </c>
      <c r="E24" s="58"/>
      <c r="F24" s="46">
        <f>C24*E24</f>
        <v>0</v>
      </c>
    </row>
    <row r="25" spans="1:6" x14ac:dyDescent="0.2">
      <c r="A25" s="116"/>
      <c r="B25" s="83"/>
      <c r="C25" s="215"/>
      <c r="D25" s="93"/>
      <c r="E25" s="94"/>
      <c r="F25" s="69"/>
    </row>
    <row r="26" spans="1:6" x14ac:dyDescent="0.2">
      <c r="A26" s="121"/>
      <c r="B26" s="82"/>
      <c r="C26" s="216"/>
      <c r="D26" s="64"/>
      <c r="E26" s="97"/>
      <c r="F26" s="63"/>
    </row>
    <row r="27" spans="1:6" ht="25.5" x14ac:dyDescent="0.2">
      <c r="A27" s="114">
        <f>COUNT($A$12:A26)+1</f>
        <v>4</v>
      </c>
      <c r="B27" s="50" t="s">
        <v>215</v>
      </c>
      <c r="C27" s="214"/>
      <c r="D27" s="28"/>
      <c r="E27" s="79"/>
      <c r="F27" s="47"/>
    </row>
    <row r="28" spans="1:6" ht="51" x14ac:dyDescent="0.2">
      <c r="A28" s="119"/>
      <c r="B28" s="51" t="s">
        <v>33</v>
      </c>
      <c r="C28" s="214"/>
      <c r="D28" s="28"/>
      <c r="E28" s="79"/>
      <c r="F28" s="47"/>
    </row>
    <row r="29" spans="1:6" ht="14.25" x14ac:dyDescent="0.2">
      <c r="A29" s="119"/>
      <c r="B29" s="51"/>
      <c r="C29" s="214">
        <v>6</v>
      </c>
      <c r="D29" s="28" t="s">
        <v>44</v>
      </c>
      <c r="E29" s="57"/>
      <c r="F29" s="46">
        <f>C29*E29</f>
        <v>0</v>
      </c>
    </row>
    <row r="30" spans="1:6" x14ac:dyDescent="0.2">
      <c r="A30" s="120"/>
      <c r="B30" s="83"/>
      <c r="C30" s="215"/>
      <c r="D30" s="68"/>
      <c r="E30" s="88"/>
      <c r="F30" s="69"/>
    </row>
    <row r="31" spans="1:6" x14ac:dyDescent="0.2">
      <c r="A31" s="121"/>
      <c r="B31" s="82"/>
      <c r="C31" s="216"/>
      <c r="D31" s="64"/>
      <c r="E31" s="97"/>
      <c r="F31" s="63"/>
    </row>
    <row r="32" spans="1:6" x14ac:dyDescent="0.2">
      <c r="A32" s="114">
        <f>COUNT($A$12:A31)+1</f>
        <v>5</v>
      </c>
      <c r="B32" s="50" t="s">
        <v>216</v>
      </c>
      <c r="C32" s="214"/>
      <c r="D32" s="28"/>
      <c r="E32" s="79"/>
      <c r="F32" s="47"/>
    </row>
    <row r="33" spans="1:6" ht="89.25" x14ac:dyDescent="0.2">
      <c r="A33" s="119"/>
      <c r="B33" s="51" t="s">
        <v>80</v>
      </c>
      <c r="C33" s="214"/>
      <c r="D33" s="28"/>
      <c r="E33" s="79"/>
      <c r="F33" s="47"/>
    </row>
    <row r="34" spans="1:6" x14ac:dyDescent="0.2">
      <c r="A34" s="119"/>
      <c r="B34" s="50" t="s">
        <v>217</v>
      </c>
      <c r="C34" s="214"/>
      <c r="D34" s="28"/>
      <c r="E34" s="79"/>
      <c r="F34" s="47"/>
    </row>
    <row r="35" spans="1:6" ht="25.5" x14ac:dyDescent="0.2">
      <c r="A35" s="119"/>
      <c r="B35" s="51" t="s">
        <v>218</v>
      </c>
      <c r="C35" s="214">
        <v>6</v>
      </c>
      <c r="D35" s="48" t="s">
        <v>44</v>
      </c>
      <c r="E35" s="58"/>
      <c r="F35" s="49">
        <f>C35*E35</f>
        <v>0</v>
      </c>
    </row>
    <row r="36" spans="1:6" ht="25.5" x14ac:dyDescent="0.2">
      <c r="A36" s="119"/>
      <c r="B36" s="51" t="s">
        <v>81</v>
      </c>
      <c r="C36" s="214">
        <v>6</v>
      </c>
      <c r="D36" s="48" t="s">
        <v>44</v>
      </c>
      <c r="E36" s="58"/>
      <c r="F36" s="49">
        <f>C36*E36</f>
        <v>0</v>
      </c>
    </row>
    <row r="37" spans="1:6" x14ac:dyDescent="0.2">
      <c r="A37" s="120"/>
      <c r="B37" s="83"/>
      <c r="C37" s="215"/>
      <c r="D37" s="93"/>
      <c r="E37" s="94"/>
      <c r="F37" s="95"/>
    </row>
    <row r="38" spans="1:6" ht="14.25" x14ac:dyDescent="0.2">
      <c r="A38" s="121"/>
      <c r="B38" s="105"/>
      <c r="C38" s="216"/>
      <c r="D38" s="64"/>
      <c r="E38" s="97"/>
      <c r="F38" s="63"/>
    </row>
    <row r="39" spans="1:6" x14ac:dyDescent="0.2">
      <c r="A39" s="114">
        <f>COUNT($A$12:A38)+1</f>
        <v>6</v>
      </c>
      <c r="B39" s="50" t="s">
        <v>67</v>
      </c>
      <c r="C39" s="214"/>
      <c r="D39" s="28"/>
      <c r="E39" s="79"/>
      <c r="F39" s="47"/>
    </row>
    <row r="40" spans="1:6" ht="76.5" x14ac:dyDescent="0.2">
      <c r="A40" s="119"/>
      <c r="B40" s="51" t="s">
        <v>168</v>
      </c>
      <c r="C40" s="214"/>
      <c r="D40" s="28"/>
      <c r="E40" s="79"/>
      <c r="F40" s="47"/>
    </row>
    <row r="41" spans="1:6" ht="14.25" x14ac:dyDescent="0.2">
      <c r="A41" s="119"/>
      <c r="B41" s="84"/>
      <c r="C41" s="214">
        <v>6</v>
      </c>
      <c r="D41" s="48" t="s">
        <v>44</v>
      </c>
      <c r="E41" s="57"/>
      <c r="F41" s="49">
        <f>+E41*C41</f>
        <v>0</v>
      </c>
    </row>
    <row r="42" spans="1:6" ht="14.25" x14ac:dyDescent="0.2">
      <c r="A42" s="120"/>
      <c r="B42" s="106"/>
      <c r="C42" s="215"/>
      <c r="D42" s="93"/>
      <c r="E42" s="88"/>
      <c r="F42" s="95"/>
    </row>
    <row r="43" spans="1:6" x14ac:dyDescent="0.2">
      <c r="A43" s="121"/>
      <c r="B43" s="82"/>
      <c r="C43" s="216"/>
      <c r="D43" s="64"/>
      <c r="E43" s="97"/>
      <c r="F43" s="63"/>
    </row>
    <row r="44" spans="1:6" x14ac:dyDescent="0.2">
      <c r="A44" s="114">
        <f>COUNT($A$12:A43)+1</f>
        <v>7</v>
      </c>
      <c r="B44" s="50" t="s">
        <v>16</v>
      </c>
      <c r="C44" s="214"/>
      <c r="D44" s="28"/>
      <c r="E44" s="79"/>
      <c r="F44" s="47"/>
    </row>
    <row r="45" spans="1:6" ht="51" x14ac:dyDescent="0.2">
      <c r="A45" s="119"/>
      <c r="B45" s="51" t="s">
        <v>69</v>
      </c>
      <c r="C45" s="214"/>
      <c r="D45" s="28"/>
      <c r="E45" s="79"/>
      <c r="F45" s="47"/>
    </row>
    <row r="46" spans="1:6" ht="14.25" x14ac:dyDescent="0.2">
      <c r="A46" s="119"/>
      <c r="B46" s="51"/>
      <c r="C46" s="214">
        <v>3</v>
      </c>
      <c r="D46" s="28" t="s">
        <v>38</v>
      </c>
      <c r="E46" s="57"/>
      <c r="F46" s="46">
        <f>C46*E46</f>
        <v>0</v>
      </c>
    </row>
    <row r="47" spans="1:6" x14ac:dyDescent="0.2">
      <c r="A47" s="120"/>
      <c r="B47" s="83"/>
      <c r="C47" s="215"/>
      <c r="D47" s="68"/>
      <c r="E47" s="88"/>
      <c r="F47" s="69"/>
    </row>
    <row r="48" spans="1:6" x14ac:dyDescent="0.2">
      <c r="A48" s="121"/>
      <c r="B48" s="89"/>
      <c r="C48" s="216"/>
      <c r="D48" s="64"/>
      <c r="E48" s="97"/>
      <c r="F48" s="65"/>
    </row>
    <row r="49" spans="1:6" x14ac:dyDescent="0.2">
      <c r="A49" s="114">
        <f>COUNT($A$12:A48)+1</f>
        <v>8</v>
      </c>
      <c r="B49" s="50" t="s">
        <v>18</v>
      </c>
      <c r="C49" s="214"/>
      <c r="D49" s="28"/>
      <c r="E49" s="79"/>
      <c r="F49" s="46"/>
    </row>
    <row r="50" spans="1:6" ht="25.5" x14ac:dyDescent="0.2">
      <c r="A50" s="119"/>
      <c r="B50" s="51" t="s">
        <v>17</v>
      </c>
      <c r="C50" s="214"/>
      <c r="D50" s="28"/>
      <c r="E50" s="79"/>
      <c r="F50" s="47"/>
    </row>
    <row r="51" spans="1:6" ht="14.25" x14ac:dyDescent="0.2">
      <c r="A51" s="119"/>
      <c r="B51" s="51"/>
      <c r="C51" s="214">
        <v>2</v>
      </c>
      <c r="D51" s="28" t="s">
        <v>44</v>
      </c>
      <c r="E51" s="57"/>
      <c r="F51" s="46">
        <f>C51*E51</f>
        <v>0</v>
      </c>
    </row>
    <row r="52" spans="1:6" x14ac:dyDescent="0.2">
      <c r="A52" s="120"/>
      <c r="B52" s="83"/>
      <c r="C52" s="215"/>
      <c r="D52" s="68"/>
      <c r="E52" s="88"/>
      <c r="F52" s="69"/>
    </row>
    <row r="53" spans="1:6" x14ac:dyDescent="0.2">
      <c r="A53" s="121"/>
      <c r="B53" s="82"/>
      <c r="C53" s="216"/>
      <c r="D53" s="64"/>
      <c r="E53" s="97"/>
      <c r="F53" s="65"/>
    </row>
    <row r="54" spans="1:6" x14ac:dyDescent="0.2">
      <c r="A54" s="114">
        <f>COUNT($A$12:A53)+1</f>
        <v>9</v>
      </c>
      <c r="B54" s="50" t="s">
        <v>70</v>
      </c>
      <c r="C54" s="214"/>
      <c r="D54" s="28"/>
      <c r="E54" s="79"/>
      <c r="F54" s="47"/>
    </row>
    <row r="55" spans="1:6" ht="38.25" x14ac:dyDescent="0.2">
      <c r="A55" s="119"/>
      <c r="B55" s="51" t="s">
        <v>85</v>
      </c>
      <c r="C55" s="214"/>
      <c r="D55" s="28"/>
      <c r="E55" s="79"/>
      <c r="F55" s="47"/>
    </row>
    <row r="56" spans="1:6" ht="14.25" x14ac:dyDescent="0.2">
      <c r="A56" s="119"/>
      <c r="B56" s="51" t="s">
        <v>34</v>
      </c>
      <c r="C56" s="214">
        <v>3</v>
      </c>
      <c r="D56" s="28" t="s">
        <v>43</v>
      </c>
      <c r="E56" s="57"/>
      <c r="F56" s="46">
        <f>C56*E56</f>
        <v>0</v>
      </c>
    </row>
    <row r="57" spans="1:6" ht="14.25" x14ac:dyDescent="0.2">
      <c r="A57" s="119"/>
      <c r="B57" s="51" t="s">
        <v>35</v>
      </c>
      <c r="C57" s="214">
        <v>1</v>
      </c>
      <c r="D57" s="28" t="s">
        <v>43</v>
      </c>
      <c r="E57" s="57"/>
      <c r="F57" s="46">
        <f>C57*E57</f>
        <v>0</v>
      </c>
    </row>
    <row r="58" spans="1:6" x14ac:dyDescent="0.2">
      <c r="A58" s="120"/>
      <c r="B58" s="83"/>
      <c r="C58" s="215"/>
      <c r="D58" s="68"/>
      <c r="E58" s="88"/>
      <c r="F58" s="69"/>
    </row>
    <row r="59" spans="1:6" x14ac:dyDescent="0.2">
      <c r="A59" s="121"/>
      <c r="B59" s="82"/>
      <c r="C59" s="216"/>
      <c r="D59" s="64"/>
      <c r="E59" s="97"/>
      <c r="F59" s="65"/>
    </row>
    <row r="60" spans="1:6" x14ac:dyDescent="0.2">
      <c r="A60" s="114">
        <f>COUNT($A$12:A59)+1</f>
        <v>10</v>
      </c>
      <c r="B60" s="50" t="s">
        <v>71</v>
      </c>
      <c r="C60" s="214"/>
      <c r="D60" s="28"/>
      <c r="E60" s="79"/>
      <c r="F60" s="46"/>
    </row>
    <row r="61" spans="1:6" ht="51" x14ac:dyDescent="0.2">
      <c r="A61" s="119"/>
      <c r="B61" s="51" t="s">
        <v>86</v>
      </c>
      <c r="C61" s="214"/>
      <c r="D61" s="28"/>
      <c r="E61" s="79"/>
      <c r="F61" s="46"/>
    </row>
    <row r="62" spans="1:6" ht="14.25" x14ac:dyDescent="0.2">
      <c r="A62" s="119"/>
      <c r="B62" s="51" t="s">
        <v>34</v>
      </c>
      <c r="C62" s="214">
        <v>1</v>
      </c>
      <c r="D62" s="28" t="s">
        <v>43</v>
      </c>
      <c r="E62" s="57"/>
      <c r="F62" s="46">
        <f>C62*E62</f>
        <v>0</v>
      </c>
    </row>
    <row r="63" spans="1:6" ht="14.25" x14ac:dyDescent="0.2">
      <c r="A63" s="119"/>
      <c r="B63" s="51" t="s">
        <v>35</v>
      </c>
      <c r="C63" s="214">
        <v>1</v>
      </c>
      <c r="D63" s="28" t="s">
        <v>43</v>
      </c>
      <c r="E63" s="57"/>
      <c r="F63" s="46">
        <f>C63*E63</f>
        <v>0</v>
      </c>
    </row>
    <row r="64" spans="1:6" x14ac:dyDescent="0.2">
      <c r="A64" s="120"/>
      <c r="B64" s="83"/>
      <c r="C64" s="215"/>
      <c r="D64" s="68"/>
      <c r="E64" s="88"/>
      <c r="F64" s="69"/>
    </row>
    <row r="65" spans="1:6" x14ac:dyDescent="0.2">
      <c r="A65" s="121"/>
      <c r="B65" s="82"/>
      <c r="C65" s="216"/>
      <c r="D65" s="64"/>
      <c r="E65" s="97"/>
      <c r="F65" s="65"/>
    </row>
    <row r="66" spans="1:6" x14ac:dyDescent="0.2">
      <c r="A66" s="114">
        <f>COUNT($A$12:A65)+1</f>
        <v>11</v>
      </c>
      <c r="B66" s="50" t="s">
        <v>219</v>
      </c>
      <c r="C66" s="214"/>
      <c r="D66" s="28"/>
      <c r="E66" s="79"/>
      <c r="F66" s="47"/>
    </row>
    <row r="67" spans="1:6" ht="51" x14ac:dyDescent="0.2">
      <c r="A67" s="119"/>
      <c r="B67" s="51" t="s">
        <v>220</v>
      </c>
      <c r="C67" s="214"/>
      <c r="D67" s="28"/>
      <c r="E67" s="79"/>
      <c r="F67" s="47"/>
    </row>
    <row r="68" spans="1:6" ht="14.25" x14ac:dyDescent="0.2">
      <c r="A68" s="119"/>
      <c r="B68" s="51"/>
      <c r="C68" s="214">
        <v>1</v>
      </c>
      <c r="D68" s="28" t="s">
        <v>43</v>
      </c>
      <c r="E68" s="57"/>
      <c r="F68" s="46">
        <f>C68*E68</f>
        <v>0</v>
      </c>
    </row>
    <row r="69" spans="1:6" x14ac:dyDescent="0.2">
      <c r="A69" s="120"/>
      <c r="B69" s="83"/>
      <c r="C69" s="215"/>
      <c r="D69" s="68"/>
      <c r="E69" s="88"/>
      <c r="F69" s="69"/>
    </row>
    <row r="70" spans="1:6" x14ac:dyDescent="0.2">
      <c r="A70" s="121"/>
      <c r="B70" s="82"/>
      <c r="C70" s="216"/>
      <c r="D70" s="64"/>
      <c r="E70" s="97"/>
      <c r="F70" s="65"/>
    </row>
    <row r="71" spans="1:6" x14ac:dyDescent="0.2">
      <c r="A71" s="114">
        <f>COUNT($A$12:A70)+1</f>
        <v>12</v>
      </c>
      <c r="B71" s="50" t="s">
        <v>221</v>
      </c>
      <c r="C71" s="214"/>
      <c r="D71" s="28"/>
      <c r="E71" s="79"/>
      <c r="F71" s="46"/>
    </row>
    <row r="72" spans="1:6" ht="51" x14ac:dyDescent="0.2">
      <c r="A72" s="119"/>
      <c r="B72" s="51" t="s">
        <v>173</v>
      </c>
      <c r="C72" s="214"/>
      <c r="D72" s="28"/>
      <c r="E72" s="79"/>
      <c r="F72" s="46"/>
    </row>
    <row r="73" spans="1:6" ht="14.25" x14ac:dyDescent="0.2">
      <c r="A73" s="119"/>
      <c r="B73" s="51"/>
      <c r="C73" s="214">
        <v>0.8</v>
      </c>
      <c r="D73" s="28" t="s">
        <v>43</v>
      </c>
      <c r="E73" s="57"/>
      <c r="F73" s="46">
        <f>C73*E73</f>
        <v>0</v>
      </c>
    </row>
    <row r="74" spans="1:6" x14ac:dyDescent="0.2">
      <c r="A74" s="120"/>
      <c r="B74" s="83"/>
      <c r="C74" s="215"/>
      <c r="D74" s="68"/>
      <c r="E74" s="88"/>
      <c r="F74" s="69"/>
    </row>
    <row r="75" spans="1:6" x14ac:dyDescent="0.2">
      <c r="A75" s="121"/>
      <c r="B75" s="82"/>
      <c r="C75" s="216"/>
      <c r="D75" s="64"/>
      <c r="E75" s="97"/>
      <c r="F75" s="65"/>
    </row>
    <row r="76" spans="1:6" x14ac:dyDescent="0.2">
      <c r="A76" s="114">
        <f>COUNT($A$12:A75)+1</f>
        <v>13</v>
      </c>
      <c r="B76" s="50" t="s">
        <v>23</v>
      </c>
      <c r="C76" s="214"/>
      <c r="D76" s="28"/>
      <c r="E76" s="79"/>
      <c r="F76" s="46"/>
    </row>
    <row r="77" spans="1:6" ht="63.75" x14ac:dyDescent="0.2">
      <c r="A77" s="119"/>
      <c r="B77" s="51" t="s">
        <v>222</v>
      </c>
      <c r="C77" s="214"/>
      <c r="D77" s="28"/>
      <c r="E77" s="79"/>
      <c r="F77" s="46"/>
    </row>
    <row r="78" spans="1:6" ht="14.25" x14ac:dyDescent="0.2">
      <c r="A78" s="119"/>
      <c r="B78" s="51"/>
      <c r="C78" s="214">
        <v>2</v>
      </c>
      <c r="D78" s="28" t="s">
        <v>43</v>
      </c>
      <c r="E78" s="57"/>
      <c r="F78" s="46">
        <f>C78*E78</f>
        <v>0</v>
      </c>
    </row>
    <row r="79" spans="1:6" x14ac:dyDescent="0.2">
      <c r="A79" s="120"/>
      <c r="B79" s="83"/>
      <c r="C79" s="215"/>
      <c r="D79" s="68"/>
      <c r="E79" s="88"/>
      <c r="F79" s="69"/>
    </row>
    <row r="80" spans="1:6" x14ac:dyDescent="0.2">
      <c r="A80" s="121"/>
      <c r="B80" s="82"/>
      <c r="C80" s="216"/>
      <c r="D80" s="64"/>
      <c r="E80" s="97"/>
      <c r="F80" s="65"/>
    </row>
    <row r="81" spans="1:6" x14ac:dyDescent="0.2">
      <c r="A81" s="114">
        <f>COUNT($A$12:A80)+1</f>
        <v>14</v>
      </c>
      <c r="B81" s="50" t="s">
        <v>73</v>
      </c>
      <c r="C81" s="214"/>
      <c r="D81" s="28"/>
      <c r="E81" s="79"/>
      <c r="F81" s="46"/>
    </row>
    <row r="82" spans="1:6" ht="89.25" x14ac:dyDescent="0.2">
      <c r="A82" s="119"/>
      <c r="B82" s="51" t="s">
        <v>110</v>
      </c>
      <c r="C82" s="214"/>
      <c r="D82" s="28"/>
      <c r="E82" s="79"/>
      <c r="F82" s="46"/>
    </row>
    <row r="83" spans="1:6" ht="14.25" x14ac:dyDescent="0.2">
      <c r="A83" s="119"/>
      <c r="B83" s="51"/>
      <c r="C83" s="214">
        <v>2.5</v>
      </c>
      <c r="D83" s="28" t="s">
        <v>43</v>
      </c>
      <c r="E83" s="57"/>
      <c r="F83" s="46">
        <f>C83*E83</f>
        <v>0</v>
      </c>
    </row>
    <row r="84" spans="1:6" x14ac:dyDescent="0.2">
      <c r="A84" s="120"/>
      <c r="B84" s="83"/>
      <c r="C84" s="215"/>
      <c r="D84" s="68"/>
      <c r="E84" s="88"/>
      <c r="F84" s="69"/>
    </row>
    <row r="85" spans="1:6" x14ac:dyDescent="0.2">
      <c r="A85" s="121"/>
      <c r="B85" s="82"/>
      <c r="C85" s="216"/>
      <c r="D85" s="64"/>
      <c r="E85" s="97"/>
      <c r="F85" s="65"/>
    </row>
    <row r="86" spans="1:6" x14ac:dyDescent="0.2">
      <c r="A86" s="114">
        <f>COUNT($A$12:A85)+1</f>
        <v>15</v>
      </c>
      <c r="B86" s="50" t="s">
        <v>74</v>
      </c>
      <c r="C86" s="214"/>
      <c r="D86" s="28"/>
      <c r="E86" s="79"/>
      <c r="F86" s="47"/>
    </row>
    <row r="87" spans="1:6" ht="63.75" x14ac:dyDescent="0.2">
      <c r="A87" s="119"/>
      <c r="B87" s="51" t="s">
        <v>111</v>
      </c>
      <c r="C87" s="214"/>
      <c r="D87" s="28"/>
      <c r="E87" s="79"/>
      <c r="F87" s="47"/>
    </row>
    <row r="88" spans="1:6" ht="14.25" x14ac:dyDescent="0.2">
      <c r="A88" s="119"/>
      <c r="B88" s="51"/>
      <c r="C88" s="214">
        <v>0.7</v>
      </c>
      <c r="D88" s="28" t="s">
        <v>43</v>
      </c>
      <c r="E88" s="57"/>
      <c r="F88" s="46">
        <f>C88*E88</f>
        <v>0</v>
      </c>
    </row>
    <row r="89" spans="1:6" x14ac:dyDescent="0.2">
      <c r="A89" s="120"/>
      <c r="B89" s="83"/>
      <c r="C89" s="215"/>
      <c r="D89" s="68"/>
      <c r="E89" s="88"/>
      <c r="F89" s="69"/>
    </row>
    <row r="90" spans="1:6" x14ac:dyDescent="0.2">
      <c r="A90" s="121"/>
      <c r="B90" s="89"/>
      <c r="C90" s="216"/>
      <c r="D90" s="107"/>
      <c r="E90" s="246"/>
      <c r="F90" s="90"/>
    </row>
    <row r="91" spans="1:6" x14ac:dyDescent="0.2">
      <c r="A91" s="114">
        <f>COUNT($A$12:A90)+1</f>
        <v>16</v>
      </c>
      <c r="B91" s="50" t="s">
        <v>20</v>
      </c>
      <c r="C91" s="214"/>
      <c r="D91" s="28"/>
      <c r="E91" s="79"/>
      <c r="F91" s="46"/>
    </row>
    <row r="92" spans="1:6" ht="38.25" x14ac:dyDescent="0.2">
      <c r="A92" s="119"/>
      <c r="B92" s="51" t="s">
        <v>19</v>
      </c>
      <c r="C92" s="214"/>
      <c r="D92" s="28"/>
      <c r="E92" s="79"/>
      <c r="F92" s="47"/>
    </row>
    <row r="93" spans="1:6" ht="14.25" x14ac:dyDescent="0.2">
      <c r="A93" s="119"/>
      <c r="B93" s="51"/>
      <c r="C93" s="214">
        <v>5</v>
      </c>
      <c r="D93" s="28" t="s">
        <v>43</v>
      </c>
      <c r="E93" s="57"/>
      <c r="F93" s="46">
        <f>C93*E93</f>
        <v>0</v>
      </c>
    </row>
    <row r="94" spans="1:6" x14ac:dyDescent="0.2">
      <c r="A94" s="120"/>
      <c r="B94" s="83"/>
      <c r="C94" s="215"/>
      <c r="D94" s="68"/>
      <c r="E94" s="88"/>
      <c r="F94" s="69"/>
    </row>
    <row r="95" spans="1:6" x14ac:dyDescent="0.2">
      <c r="A95" s="121"/>
      <c r="B95" s="82"/>
      <c r="C95" s="216"/>
      <c r="D95" s="64"/>
      <c r="E95" s="97"/>
      <c r="F95" s="65"/>
    </row>
    <row r="96" spans="1:6" x14ac:dyDescent="0.2">
      <c r="A96" s="114">
        <f>COUNT($A$12:A95)+1</f>
        <v>17</v>
      </c>
      <c r="B96" s="50" t="s">
        <v>22</v>
      </c>
      <c r="C96" s="214"/>
      <c r="D96" s="28"/>
      <c r="E96" s="79"/>
      <c r="F96" s="46"/>
    </row>
    <row r="97" spans="1:6" ht="25.5" x14ac:dyDescent="0.2">
      <c r="A97" s="119"/>
      <c r="B97" s="51" t="s">
        <v>200</v>
      </c>
      <c r="C97" s="214"/>
      <c r="D97" s="28"/>
      <c r="E97" s="79"/>
      <c r="F97" s="47"/>
    </row>
    <row r="98" spans="1:6" ht="14.25" x14ac:dyDescent="0.2">
      <c r="A98" s="119"/>
      <c r="B98" s="51"/>
      <c r="C98" s="214">
        <v>4</v>
      </c>
      <c r="D98" s="28" t="s">
        <v>38</v>
      </c>
      <c r="E98" s="57"/>
      <c r="F98" s="46">
        <f>C98*E98</f>
        <v>0</v>
      </c>
    </row>
    <row r="99" spans="1:6" x14ac:dyDescent="0.2">
      <c r="A99" s="120"/>
      <c r="B99" s="83"/>
      <c r="C99" s="215"/>
      <c r="D99" s="68"/>
      <c r="E99" s="88"/>
      <c r="F99" s="69"/>
    </row>
    <row r="100" spans="1:6" x14ac:dyDescent="0.2">
      <c r="A100" s="121"/>
      <c r="B100" s="82"/>
      <c r="C100" s="216"/>
      <c r="D100" s="64"/>
      <c r="E100" s="97"/>
      <c r="F100" s="65"/>
    </row>
    <row r="101" spans="1:6" x14ac:dyDescent="0.2">
      <c r="A101" s="114">
        <f>COUNT($A$10:A99)+1</f>
        <v>18</v>
      </c>
      <c r="B101" s="50" t="s">
        <v>196</v>
      </c>
      <c r="C101" s="214"/>
      <c r="D101" s="28"/>
      <c r="E101" s="79"/>
      <c r="F101" s="46"/>
    </row>
    <row r="102" spans="1:6" ht="38.25" x14ac:dyDescent="0.2">
      <c r="A102" s="119"/>
      <c r="B102" s="51" t="s">
        <v>223</v>
      </c>
      <c r="C102" s="214"/>
      <c r="D102" s="28"/>
      <c r="E102" s="79"/>
      <c r="F102" s="46"/>
    </row>
    <row r="103" spans="1:6" x14ac:dyDescent="0.2">
      <c r="A103" s="119"/>
      <c r="B103" s="50"/>
      <c r="C103" s="214">
        <v>1</v>
      </c>
      <c r="D103" s="28" t="s">
        <v>1</v>
      </c>
      <c r="E103" s="57"/>
      <c r="F103" s="46">
        <f>C103*E103</f>
        <v>0</v>
      </c>
    </row>
    <row r="104" spans="1:6" x14ac:dyDescent="0.2">
      <c r="A104" s="120"/>
      <c r="B104" s="83"/>
      <c r="C104" s="215"/>
      <c r="D104" s="68"/>
      <c r="E104" s="88"/>
      <c r="F104" s="69"/>
    </row>
    <row r="105" spans="1:6" x14ac:dyDescent="0.2">
      <c r="A105" s="121"/>
      <c r="B105" s="216"/>
      <c r="C105" s="216"/>
      <c r="D105" s="64"/>
      <c r="E105" s="97"/>
      <c r="F105" s="63"/>
    </row>
    <row r="106" spans="1:6" x14ac:dyDescent="0.2">
      <c r="A106" s="114">
        <f>COUNT($A$12:A105)+1</f>
        <v>19</v>
      </c>
      <c r="B106" s="50" t="s">
        <v>198</v>
      </c>
      <c r="C106" s="214"/>
      <c r="D106" s="28"/>
      <c r="E106" s="79"/>
      <c r="F106" s="47"/>
    </row>
    <row r="107" spans="1:6" ht="51" x14ac:dyDescent="0.2">
      <c r="A107" s="119"/>
      <c r="B107" s="51" t="s">
        <v>199</v>
      </c>
      <c r="C107" s="214"/>
      <c r="D107" s="28"/>
      <c r="E107" s="79"/>
      <c r="F107" s="47"/>
    </row>
    <row r="108" spans="1:6" x14ac:dyDescent="0.2">
      <c r="A108" s="119"/>
      <c r="B108" s="51"/>
      <c r="C108" s="214">
        <v>1</v>
      </c>
      <c r="D108" s="28" t="s">
        <v>1</v>
      </c>
      <c r="E108" s="57"/>
      <c r="F108" s="46">
        <f>C108*E108</f>
        <v>0</v>
      </c>
    </row>
    <row r="109" spans="1:6" x14ac:dyDescent="0.2">
      <c r="A109" s="120"/>
      <c r="B109" s="83"/>
      <c r="C109" s="215"/>
      <c r="D109" s="68"/>
      <c r="E109" s="88"/>
      <c r="F109" s="69"/>
    </row>
    <row r="110" spans="1:6" x14ac:dyDescent="0.2">
      <c r="A110" s="121"/>
      <c r="B110" s="89"/>
      <c r="C110" s="133"/>
      <c r="D110" s="41"/>
      <c r="E110" s="244"/>
      <c r="F110" s="40"/>
    </row>
    <row r="111" spans="1:6" ht="25.5" x14ac:dyDescent="0.2">
      <c r="A111" s="114">
        <f>COUNT($A$12:A110)+1</f>
        <v>20</v>
      </c>
      <c r="B111" s="50" t="s">
        <v>29</v>
      </c>
      <c r="C111" s="28"/>
      <c r="D111" s="28"/>
      <c r="E111" s="248"/>
      <c r="F111" s="47"/>
    </row>
    <row r="112" spans="1:6" ht="102" x14ac:dyDescent="0.2">
      <c r="A112" s="117"/>
      <c r="B112" s="51" t="s">
        <v>77</v>
      </c>
      <c r="C112" s="28"/>
      <c r="D112" s="28"/>
      <c r="E112" s="79"/>
      <c r="F112" s="47"/>
    </row>
    <row r="113" spans="1:6" x14ac:dyDescent="0.2">
      <c r="A113" s="114"/>
      <c r="B113" s="108"/>
      <c r="C113" s="203"/>
      <c r="D113" s="77">
        <v>0.02</v>
      </c>
      <c r="E113" s="204"/>
      <c r="F113" s="46">
        <f>SUM(F12:F111)*D113</f>
        <v>0</v>
      </c>
    </row>
    <row r="114" spans="1:6" x14ac:dyDescent="0.2">
      <c r="A114" s="116"/>
      <c r="B114" s="109"/>
      <c r="C114" s="205"/>
      <c r="D114" s="111"/>
      <c r="E114" s="206"/>
      <c r="F114" s="69"/>
    </row>
    <row r="115" spans="1:6" x14ac:dyDescent="0.2">
      <c r="A115" s="117"/>
      <c r="B115" s="51"/>
      <c r="C115" s="28"/>
      <c r="D115" s="28"/>
      <c r="E115" s="204"/>
      <c r="F115" s="47"/>
    </row>
    <row r="116" spans="1:6" x14ac:dyDescent="0.2">
      <c r="A116" s="114">
        <f>COUNT($A$12:A114)+1</f>
        <v>21</v>
      </c>
      <c r="B116" s="50" t="s">
        <v>78</v>
      </c>
      <c r="C116" s="28"/>
      <c r="D116" s="28"/>
      <c r="E116" s="204"/>
      <c r="F116" s="47"/>
    </row>
    <row r="117" spans="1:6" ht="38.25" x14ac:dyDescent="0.2">
      <c r="A117" s="117"/>
      <c r="B117" s="51" t="s">
        <v>32</v>
      </c>
      <c r="C117" s="203"/>
      <c r="D117" s="77">
        <v>0.1</v>
      </c>
      <c r="E117" s="204"/>
      <c r="F117" s="46">
        <f>SUM(F12:F111)*D117</f>
        <v>0</v>
      </c>
    </row>
    <row r="118" spans="1:6" x14ac:dyDescent="0.2">
      <c r="A118" s="122"/>
      <c r="B118" s="85"/>
      <c r="C118" s="28"/>
      <c r="D118" s="28"/>
      <c r="E118" s="248"/>
      <c r="F118" s="47"/>
    </row>
    <row r="119" spans="1:6" x14ac:dyDescent="0.2">
      <c r="A119" s="52"/>
      <c r="B119" s="86" t="s">
        <v>2</v>
      </c>
      <c r="C119" s="54"/>
      <c r="D119" s="54"/>
      <c r="E119" s="250"/>
      <c r="F119" s="55">
        <f>SUM(F14:F118)</f>
        <v>0</v>
      </c>
    </row>
    <row r="120" spans="1:6" x14ac:dyDescent="0.2">
      <c r="E120" s="202"/>
    </row>
  </sheetData>
  <sheetProtection algorithmName="SHA-512" hashValue="TrqxEuMlT3txAnLShV3MZLVC4DLFv1GMnDCMW6kDykSXOuROEWWoDY565Kw47Ti+b2pGkOI0go0M+7qUfNnrMA==" saltValue="mWcpCsDf37uTTxLOPToCig==" spinCount="100000"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d.o.o.&amp;R&amp;8JPE-SIR-275/19</oddHeader>
    <oddFooter>&amp;C&amp;"Arial,Navadno"&amp;8&amp;P / &amp;N</oddFooter>
  </headerFooter>
  <rowBreaks count="2" manualBreakCount="2">
    <brk id="69" max="16383" man="1"/>
    <brk id="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15</vt:i4>
      </vt:variant>
    </vt:vector>
  </HeadingPairs>
  <TitlesOfParts>
    <vt:vector size="30" baseType="lpstr">
      <vt:lpstr>Rekapitulacija</vt:lpstr>
      <vt:lpstr>N-14020_GD</vt:lpstr>
      <vt:lpstr>N-14000_GD</vt:lpstr>
      <vt:lpstr>N-14120_GD</vt:lpstr>
      <vt:lpstr>P-565_GD</vt:lpstr>
      <vt:lpstr>P-2369_GD</vt:lpstr>
      <vt:lpstr>PRIKLJUCKI-Strossmayerjeva</vt:lpstr>
      <vt:lpstr>T1103_GD_VO</vt:lpstr>
      <vt:lpstr>T1112_DN50</vt:lpstr>
      <vt:lpstr>P129_GD_VO</vt:lpstr>
      <vt:lpstr>P1495_DN50</vt:lpstr>
      <vt:lpstr>T1102</vt:lpstr>
      <vt:lpstr>JA500</vt:lpstr>
      <vt:lpstr>P1626</vt:lpstr>
      <vt:lpstr>P716</vt:lpstr>
      <vt:lpstr>'N-14000_GD'!Področje_tiskanja</vt:lpstr>
      <vt:lpstr>'N-14020_GD'!Področje_tiskanja</vt:lpstr>
      <vt:lpstr>'N-14120_GD'!Področje_tiskanja</vt:lpstr>
      <vt:lpstr>P129_GD_VO!Področje_tiskanja</vt:lpstr>
      <vt:lpstr>'P-2369_GD'!Področje_tiskanja</vt:lpstr>
      <vt:lpstr>'P-565_GD'!Področje_tiskanja</vt:lpstr>
      <vt:lpstr>Rekapitulacija!Področje_tiskanja</vt:lpstr>
      <vt:lpstr>'N-14000_GD'!Tiskanje_naslovov</vt:lpstr>
      <vt:lpstr>'N-14020_GD'!Tiskanje_naslovov</vt:lpstr>
      <vt:lpstr>'N-14120_GD'!Tiskanje_naslovov</vt:lpstr>
      <vt:lpstr>P129_GD_VO!Tiskanje_naslovov</vt:lpstr>
      <vt:lpstr>'P-2369_GD'!Tiskanje_naslovov</vt:lpstr>
      <vt:lpstr>'P-565_GD'!Tiskanje_naslovov</vt:lpstr>
      <vt:lpstr>'PRIKLJUCKI-Strossmayerjeva'!Tiskanje_naslovov</vt:lpstr>
      <vt:lpstr>T1103_GD_VO!Tiskanje_naslovov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popisi plin 100mbar</dc:title>
  <dc:creator>Uporabnik sistema Windows</dc:creator>
  <dc:description>izdelan: 31/08-2005</dc:description>
  <cp:lastModifiedBy>test</cp:lastModifiedBy>
  <cp:lastPrinted>2019-08-09T11:14:52Z</cp:lastPrinted>
  <dcterms:created xsi:type="dcterms:W3CDTF">1999-05-03T05:58:28Z</dcterms:created>
  <dcterms:modified xsi:type="dcterms:W3CDTF">2019-09-06T06:01:14Z</dcterms:modified>
</cp:coreProperties>
</file>