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85" windowWidth="14400" windowHeight="14505" tabRatio="956"/>
  </bookViews>
  <sheets>
    <sheet name="REKAP" sheetId="59" r:id="rId1"/>
    <sheet name="1 SKLOP a" sheetId="42" r:id="rId2"/>
    <sheet name="T2011_VO_SD" sheetId="1" r:id="rId3"/>
    <sheet name="T2010_VO_SD" sheetId="52" r:id="rId4"/>
    <sheet name="P2976_P2975_VO_SD" sheetId="49" r:id="rId5"/>
    <sheet name="P4826_VO_SD" sheetId="54" r:id="rId6"/>
    <sheet name="P4790_P4789_VO_SD" sheetId="53" r:id="rId7"/>
    <sheet name="P4791_P4792_VO_SD" sheetId="50" r:id="rId8"/>
    <sheet name="JA1539-SD" sheetId="55" r:id="rId9"/>
    <sheet name="JA1528-SD" sheetId="56" r:id="rId10"/>
    <sheet name="3 SKLOP" sheetId="60" r:id="rId11"/>
    <sheet name="TRASA" sheetId="57" r:id="rId12"/>
    <sheet name="STR-PRIK" sheetId="58" r:id="rId13"/>
  </sheets>
  <externalReferences>
    <externalReference r:id="rId14"/>
    <externalReference r:id="rId15"/>
  </externalReferences>
  <definedNames>
    <definedName name="_A65636" localSheetId="10">#REF!</definedName>
    <definedName name="_A65636" localSheetId="9">#REF!</definedName>
    <definedName name="_A65636" localSheetId="0">#REF!</definedName>
    <definedName name="_A65636">#REF!</definedName>
    <definedName name="_C99392" localSheetId="10">#REF!</definedName>
    <definedName name="_C99392" localSheetId="9">#REF!</definedName>
    <definedName name="_C99392" localSheetId="0">#REF!</definedName>
    <definedName name="_C99392">#REF!</definedName>
    <definedName name="_xlnm._FilterDatabase" localSheetId="4" hidden="1">P2976_P2975_VO_SD!#REF!</definedName>
    <definedName name="_xlnm._FilterDatabase" localSheetId="6" hidden="1">P4790_P4789_VO_SD!$A$6:$F$6</definedName>
    <definedName name="_xlnm._FilterDatabase" localSheetId="7" hidden="1">P4791_P4792_VO_SD!$A$6:$F$6</definedName>
    <definedName name="_xlnm._FilterDatabase" localSheetId="5" hidden="1">P4826_VO_SD!#REF!</definedName>
    <definedName name="_xlnm._FilterDatabase" localSheetId="3" hidden="1">T2010_VO_SD!#REF!</definedName>
    <definedName name="_xlnm._FilterDatabase" localSheetId="2" hidden="1">T2011_VO_SD!$A$6:$F$6</definedName>
    <definedName name="dfdasf" localSheetId="10">#REF!</definedName>
    <definedName name="dfdasf" localSheetId="0">#REF!</definedName>
    <definedName name="dfdasf">#REF!</definedName>
    <definedName name="eh" localSheetId="10">#REF!</definedName>
    <definedName name="eh" localSheetId="0">#REF!</definedName>
    <definedName name="eh">#REF!</definedName>
    <definedName name="investicija" localSheetId="1">'1 SKLOP a'!#REF!</definedName>
    <definedName name="investicija" localSheetId="10">'3 SKLOP'!#REF!</definedName>
    <definedName name="investicija" localSheetId="9">[1]Rekapitulacija_SD!#REF!</definedName>
    <definedName name="investicija" localSheetId="8">[1]Rekapitulacija_SD!#REF!</definedName>
    <definedName name="investicija" localSheetId="4">#REF!</definedName>
    <definedName name="investicija" localSheetId="6">#REF!</definedName>
    <definedName name="investicija" localSheetId="7">#REF!</definedName>
    <definedName name="investicija" localSheetId="5">#REF!</definedName>
    <definedName name="investicija" localSheetId="0">[2]Rekapitulacija_SD!#REF!</definedName>
    <definedName name="investicija" localSheetId="3">#REF!</definedName>
    <definedName name="investicija">#REF!</definedName>
    <definedName name="JEKLO_SD" localSheetId="10">#REF!</definedName>
    <definedName name="JEKLO_SD" localSheetId="9">#REF!</definedName>
    <definedName name="JEKLO_SD" localSheetId="8">#REF!</definedName>
    <definedName name="JEKLO_SD" localSheetId="0">#REF!</definedName>
    <definedName name="JEKLO_SD" localSheetId="12">#REF!</definedName>
    <definedName name="JEKLO_SD" localSheetId="11">#REF!</definedName>
    <definedName name="JEKLO_SD">#REF!</definedName>
    <definedName name="jhvfž" localSheetId="10">#REF!</definedName>
    <definedName name="jhvfž" localSheetId="0">#REF!</definedName>
    <definedName name="jhvfž">#REF!</definedName>
    <definedName name="_xlnm.Print_Area" localSheetId="1">'1 SKLOP a'!$A$1:$G$30</definedName>
    <definedName name="_xlnm.Print_Area" localSheetId="10">'3 SKLOP'!$A$1:$G$8</definedName>
    <definedName name="_xlnm.Print_Area" localSheetId="4">P2976_P2975_VO_SD!$A$1:$F$78</definedName>
    <definedName name="_xlnm.Print_Area" localSheetId="6">P4790_P4789_VO_SD!$A$1:$F$90</definedName>
    <definedName name="_xlnm.Print_Area" localSheetId="7">P4791_P4792_VO_SD!$A$1:$F$97</definedName>
    <definedName name="_xlnm.Print_Area" localSheetId="5">P4826_VO_SD!$A$1:$F$83</definedName>
    <definedName name="_xlnm.Print_Area" localSheetId="0">REKAP!$A$1:$G$10</definedName>
    <definedName name="_xlnm.Print_Area" localSheetId="3">T2010_VO_SD!$A$1:$F$64</definedName>
    <definedName name="_xlnm.Print_Area" localSheetId="2">T2011_VO_SD!$A$1:$F$81</definedName>
    <definedName name="SWD" localSheetId="10">#REF!</definedName>
    <definedName name="SWD" localSheetId="0">#REF!</definedName>
    <definedName name="SWD">#REF!</definedName>
    <definedName name="_xlnm.Print_Titles" localSheetId="4">P2976_P2975_VO_SD!$5:$5</definedName>
    <definedName name="_xlnm.Print_Titles" localSheetId="6">P4790_P4789_VO_SD!$5:$5</definedName>
    <definedName name="_xlnm.Print_Titles" localSheetId="7">P4791_P4792_VO_SD!$5:$5</definedName>
    <definedName name="_xlnm.Print_Titles" localSheetId="5">P4826_VO_SD!$5:$5</definedName>
    <definedName name="_xlnm.Print_Titles" localSheetId="3">T2010_VO_SD!$5:$5</definedName>
    <definedName name="_xlnm.Print_Titles" localSheetId="2">T2011_VO_SD!$5:$5</definedName>
  </definedNames>
  <calcPr calcId="145621"/>
</workbook>
</file>

<file path=xl/calcChain.xml><?xml version="1.0" encoding="utf-8"?>
<calcChain xmlns="http://schemas.openxmlformats.org/spreadsheetml/2006/main">
  <c r="G164" i="58" l="1"/>
  <c r="G163" i="58"/>
  <c r="G162" i="58"/>
  <c r="G159" i="58"/>
  <c r="G156" i="58"/>
  <c r="G153" i="58"/>
  <c r="G149" i="58"/>
  <c r="G146" i="58"/>
  <c r="G143" i="58"/>
  <c r="G140" i="58"/>
  <c r="G136" i="58"/>
  <c r="G135" i="58"/>
  <c r="G134" i="58"/>
  <c r="G128" i="58"/>
  <c r="G124" i="58"/>
  <c r="G115" i="58"/>
  <c r="G109" i="58"/>
  <c r="G108" i="58"/>
  <c r="G102" i="58"/>
  <c r="G101" i="58"/>
  <c r="G96" i="58"/>
  <c r="G91" i="58"/>
  <c r="G90" i="58"/>
  <c r="G85" i="58"/>
  <c r="G80" i="58"/>
  <c r="G79" i="58"/>
  <c r="G74" i="58"/>
  <c r="G73" i="58"/>
  <c r="G68" i="58"/>
  <c r="G61" i="58"/>
  <c r="G60" i="58"/>
  <c r="G59" i="58"/>
  <c r="G52" i="58"/>
  <c r="G45" i="58"/>
  <c r="G44" i="58"/>
  <c r="G43" i="58"/>
  <c r="G39" i="58"/>
  <c r="G38" i="58"/>
  <c r="G34" i="58"/>
  <c r="G33" i="58"/>
  <c r="G29" i="58"/>
  <c r="G23" i="58"/>
  <c r="G22" i="58"/>
  <c r="A18" i="58"/>
  <c r="G16" i="58"/>
  <c r="G15" i="58"/>
  <c r="A5" i="58"/>
  <c r="A25" i="58" s="1"/>
  <c r="G107" i="57"/>
  <c r="G104" i="57"/>
  <c r="G101" i="57"/>
  <c r="G100" i="57"/>
  <c r="G99" i="57"/>
  <c r="G96" i="57"/>
  <c r="G93" i="57"/>
  <c r="G90" i="57"/>
  <c r="G86" i="57"/>
  <c r="G82" i="57"/>
  <c r="G76" i="57"/>
  <c r="G72" i="57"/>
  <c r="G67" i="57"/>
  <c r="G61" i="57"/>
  <c r="G56" i="57"/>
  <c r="G51" i="57"/>
  <c r="G44" i="57"/>
  <c r="G37" i="57"/>
  <c r="G36" i="57"/>
  <c r="G35" i="57"/>
  <c r="G31" i="57"/>
  <c r="G27" i="57"/>
  <c r="G23" i="57"/>
  <c r="G22" i="57"/>
  <c r="G17" i="57"/>
  <c r="G16" i="57"/>
  <c r="G15" i="57"/>
  <c r="A5" i="57"/>
  <c r="F77" i="56"/>
  <c r="F76" i="56"/>
  <c r="F70" i="56"/>
  <c r="F67" i="56"/>
  <c r="F63" i="56"/>
  <c r="F62" i="56"/>
  <c r="F61" i="56"/>
  <c r="F57" i="56"/>
  <c r="F54" i="56"/>
  <c r="F53" i="56"/>
  <c r="F48" i="56"/>
  <c r="F44" i="56"/>
  <c r="F43" i="56"/>
  <c r="F38" i="56"/>
  <c r="F32" i="56"/>
  <c r="F26" i="56"/>
  <c r="F21" i="56"/>
  <c r="F16" i="56"/>
  <c r="F12" i="56"/>
  <c r="F11" i="56"/>
  <c r="F80" i="56" s="1"/>
  <c r="A8" i="56"/>
  <c r="F82" i="56" l="1"/>
  <c r="G117" i="58"/>
  <c r="A31" i="58"/>
  <c r="A47" i="58" s="1"/>
  <c r="G116" i="58"/>
  <c r="A36" i="58"/>
  <c r="A41" i="58"/>
  <c r="G109" i="57"/>
  <c r="G111" i="57" s="1"/>
  <c r="G6" i="60" s="1"/>
  <c r="A19" i="57"/>
  <c r="A29" i="57" s="1"/>
  <c r="A25" i="57"/>
  <c r="A14" i="56"/>
  <c r="A18" i="56" s="1"/>
  <c r="A55" i="58" l="1"/>
  <c r="A63" i="58" s="1"/>
  <c r="A70" i="58" s="1"/>
  <c r="A76" i="58" s="1"/>
  <c r="A82" i="58" s="1"/>
  <c r="A87" i="58" s="1"/>
  <c r="A93" i="58" s="1"/>
  <c r="A98" i="58" s="1"/>
  <c r="A105" i="58" s="1"/>
  <c r="A111" i="58" s="1"/>
  <c r="A122" i="58" s="1"/>
  <c r="A126" i="58" s="1"/>
  <c r="A130" i="58" s="1"/>
  <c r="A138" i="58" s="1"/>
  <c r="A142" i="58" s="1"/>
  <c r="A145" i="58" s="1"/>
  <c r="A148" i="58" s="1"/>
  <c r="A151" i="58" s="1"/>
  <c r="A155" i="58" s="1"/>
  <c r="A158" i="58" s="1"/>
  <c r="A161" i="58" s="1"/>
  <c r="A166" i="58" s="1"/>
  <c r="A54" i="58"/>
  <c r="G118" i="58"/>
  <c r="A33" i="57"/>
  <c r="A28" i="56"/>
  <c r="A23" i="56"/>
  <c r="G120" i="58" l="1"/>
  <c r="G119" i="58"/>
  <c r="A39" i="57"/>
  <c r="A34" i="56"/>
  <c r="G166" i="58" l="1"/>
  <c r="G168" i="58" s="1"/>
  <c r="G7" i="60" s="1"/>
  <c r="G8" i="60" s="1"/>
  <c r="G8" i="59" s="1"/>
  <c r="A46" i="57"/>
  <c r="A69" i="57"/>
  <c r="A53" i="57"/>
  <c r="A58" i="57" s="1"/>
  <c r="A64" i="57" s="1"/>
  <c r="A74" i="57"/>
  <c r="A40" i="56"/>
  <c r="A50" i="56" s="1"/>
  <c r="A46" i="56"/>
  <c r="A84" i="57" l="1"/>
  <c r="A78" i="57"/>
  <c r="A56" i="56"/>
  <c r="A59" i="56" s="1"/>
  <c r="A65" i="56" s="1"/>
  <c r="A69" i="56" s="1"/>
  <c r="A72" i="56" s="1"/>
  <c r="A79" i="56" s="1"/>
  <c r="A88" i="57" l="1"/>
  <c r="A92" i="57" l="1"/>
  <c r="A95" i="57" s="1"/>
  <c r="A98" i="57" s="1"/>
  <c r="A103" i="57" s="1"/>
  <c r="A106" i="57" s="1"/>
  <c r="A109" i="57" s="1"/>
  <c r="F107" i="55" l="1"/>
  <c r="F106" i="55"/>
  <c r="F105" i="55"/>
  <c r="F104" i="55"/>
  <c r="F103" i="55"/>
  <c r="F102" i="55"/>
  <c r="F101" i="55"/>
  <c r="F100" i="55"/>
  <c r="F94" i="55"/>
  <c r="F91" i="55"/>
  <c r="F90" i="55"/>
  <c r="F86" i="55"/>
  <c r="F85" i="55"/>
  <c r="F84" i="55"/>
  <c r="F83" i="55"/>
  <c r="F79" i="55"/>
  <c r="F76" i="55"/>
  <c r="F72" i="55"/>
  <c r="F67" i="55"/>
  <c r="F66" i="55"/>
  <c r="F59" i="55"/>
  <c r="F55" i="55"/>
  <c r="F51" i="55"/>
  <c r="F46" i="55"/>
  <c r="F40" i="55"/>
  <c r="F34" i="55"/>
  <c r="F33" i="55"/>
  <c r="F27" i="55"/>
  <c r="F26" i="55"/>
  <c r="F25" i="55"/>
  <c r="F24" i="55"/>
  <c r="F19" i="55"/>
  <c r="F15" i="55"/>
  <c r="F14" i="55"/>
  <c r="F12" i="55"/>
  <c r="F11" i="55"/>
  <c r="A8" i="55"/>
  <c r="A17" i="55" l="1"/>
  <c r="F110" i="55"/>
  <c r="F112" i="55" s="1"/>
  <c r="G7" i="59" s="1"/>
  <c r="A21" i="55"/>
  <c r="A29" i="55" l="1"/>
  <c r="A36" i="55" l="1"/>
  <c r="A53" i="55" l="1"/>
  <c r="A57" i="55"/>
  <c r="A42" i="55"/>
  <c r="A48" i="55" s="1"/>
  <c r="A61" i="55" l="1"/>
  <c r="A74" i="55" l="1"/>
  <c r="A78" i="55" s="1"/>
  <c r="A81" i="55" s="1"/>
  <c r="A88" i="55" s="1"/>
  <c r="A93" i="55" s="1"/>
  <c r="A96" i="55" s="1"/>
  <c r="A109" i="55" s="1"/>
  <c r="A69" i="55"/>
  <c r="F9" i="50" l="1"/>
  <c r="F10" i="52"/>
  <c r="F39" i="54" l="1"/>
  <c r="F46" i="50"/>
  <c r="A6" i="50"/>
  <c r="F16" i="54"/>
  <c r="F76" i="54"/>
  <c r="F75" i="54"/>
  <c r="F69" i="54"/>
  <c r="F64" i="54"/>
  <c r="F58" i="54"/>
  <c r="F52" i="54"/>
  <c r="F46" i="54"/>
  <c r="F45" i="54"/>
  <c r="F34" i="54"/>
  <c r="F28" i="54"/>
  <c r="F22" i="54"/>
  <c r="F10" i="54"/>
  <c r="A7" i="54"/>
  <c r="A13" i="54" s="1"/>
  <c r="F41" i="53"/>
  <c r="A19" i="54" l="1"/>
  <c r="A37" i="54" s="1"/>
  <c r="A25" i="54"/>
  <c r="A31" i="54" s="1"/>
  <c r="F81" i="54"/>
  <c r="F83" i="54" s="1"/>
  <c r="G26" i="42" s="1"/>
  <c r="F60" i="53"/>
  <c r="F48" i="53"/>
  <c r="F83" i="53"/>
  <c r="F82" i="53"/>
  <c r="F76" i="53"/>
  <c r="F71" i="53"/>
  <c r="F66" i="53"/>
  <c r="F54" i="53"/>
  <c r="F42" i="53"/>
  <c r="F35" i="53"/>
  <c r="F34" i="53"/>
  <c r="F28" i="53"/>
  <c r="F22" i="53"/>
  <c r="F16" i="53"/>
  <c r="F10" i="53"/>
  <c r="A7" i="53"/>
  <c r="F59" i="50"/>
  <c r="F90" i="50"/>
  <c r="F89" i="50"/>
  <c r="F83" i="50"/>
  <c r="F78" i="50"/>
  <c r="F72" i="50"/>
  <c r="F66" i="50"/>
  <c r="F60" i="50"/>
  <c r="F53" i="50"/>
  <c r="F52" i="50"/>
  <c r="F17" i="50"/>
  <c r="F35" i="49"/>
  <c r="F88" i="53" l="1"/>
  <c r="F90" i="53" s="1"/>
  <c r="G27" i="42" s="1"/>
  <c r="F35" i="1"/>
  <c r="F26" i="1"/>
  <c r="A42" i="54" l="1"/>
  <c r="F18" i="1"/>
  <c r="F57" i="52"/>
  <c r="F56" i="52"/>
  <c r="F51" i="52"/>
  <c r="F46" i="52"/>
  <c r="F41" i="52"/>
  <c r="F36" i="52"/>
  <c r="F31" i="52"/>
  <c r="F25" i="52"/>
  <c r="F24" i="52"/>
  <c r="F18" i="52"/>
  <c r="F62" i="52" l="1"/>
  <c r="F64" i="52" s="1"/>
  <c r="G16" i="42" s="1"/>
  <c r="A49" i="54"/>
  <c r="A55" i="54" s="1"/>
  <c r="A7" i="52"/>
  <c r="F71" i="49"/>
  <c r="F70" i="49"/>
  <c r="F64" i="49"/>
  <c r="F59" i="49"/>
  <c r="F53" i="49"/>
  <c r="F47" i="49"/>
  <c r="F41" i="49"/>
  <c r="F34" i="49"/>
  <c r="F28" i="49"/>
  <c r="F22" i="49"/>
  <c r="F16" i="49"/>
  <c r="F10" i="49"/>
  <c r="F76" i="49" s="1"/>
  <c r="A7" i="49"/>
  <c r="F41" i="50"/>
  <c r="F35" i="50"/>
  <c r="F29" i="50"/>
  <c r="F23" i="50"/>
  <c r="F68" i="1"/>
  <c r="F63" i="1"/>
  <c r="F95" i="50" l="1"/>
  <c r="F97" i="50" s="1"/>
  <c r="G28" i="42" s="1"/>
  <c r="A61" i="54"/>
  <c r="F78" i="49"/>
  <c r="G25" i="42" s="1"/>
  <c r="G30" i="42" l="1"/>
  <c r="A67" i="54"/>
  <c r="A72" i="54"/>
  <c r="A79" i="54" s="1"/>
  <c r="A13" i="53" l="1"/>
  <c r="A13" i="52"/>
  <c r="A19" i="53" l="1"/>
  <c r="A25" i="53" s="1"/>
  <c r="A21" i="52" l="1"/>
  <c r="A31" i="53" l="1"/>
  <c r="A28" i="52"/>
  <c r="A38" i="53" l="1"/>
  <c r="A45" i="53"/>
  <c r="A51" i="53" s="1"/>
  <c r="A13" i="49"/>
  <c r="A34" i="52"/>
  <c r="A39" i="52" s="1"/>
  <c r="A57" i="53" l="1"/>
  <c r="A19" i="49"/>
  <c r="A25" i="49" s="1"/>
  <c r="A63" i="53" l="1"/>
  <c r="A69" i="53" s="1"/>
  <c r="A74" i="53" s="1"/>
  <c r="A31" i="49"/>
  <c r="A44" i="52"/>
  <c r="A49" i="52" s="1"/>
  <c r="A54" i="52" s="1"/>
  <c r="A60" i="52" s="1"/>
  <c r="A7" i="1"/>
  <c r="F74" i="1"/>
  <c r="F73" i="1"/>
  <c r="F58" i="1"/>
  <c r="F53" i="1"/>
  <c r="F48" i="1"/>
  <c r="F42" i="1"/>
  <c r="F41" i="1"/>
  <c r="F34" i="1"/>
  <c r="F10" i="1"/>
  <c r="A79" i="53" l="1"/>
  <c r="A86" i="53" s="1"/>
  <c r="A38" i="49"/>
  <c r="A44" i="49" s="1"/>
  <c r="A50" i="49" s="1"/>
  <c r="A56" i="49" s="1"/>
  <c r="A62" i="49" s="1"/>
  <c r="A67" i="49" s="1"/>
  <c r="A74" i="49" s="1"/>
  <c r="F79" i="1"/>
  <c r="F81" i="1" s="1"/>
  <c r="G15" i="42" s="1"/>
  <c r="A13" i="1"/>
  <c r="A21" i="1" l="1"/>
  <c r="A29" i="1" s="1"/>
  <c r="A38" i="1" l="1"/>
  <c r="A45" i="1" s="1"/>
  <c r="A51" i="1" s="1"/>
  <c r="A56" i="1" s="1"/>
  <c r="A61" i="1" l="1"/>
  <c r="A66" i="1" s="1"/>
  <c r="A71" i="1" s="1"/>
  <c r="A77" i="1" s="1"/>
  <c r="G8" i="42" l="1"/>
  <c r="G20" i="42" l="1"/>
  <c r="G7" i="42" s="1"/>
  <c r="G6" i="42" s="1"/>
  <c r="G6" i="59" s="1"/>
  <c r="G10" i="59" s="1"/>
  <c r="A38" i="50"/>
  <c r="A26" i="50"/>
  <c r="A86" i="50"/>
  <c r="A20" i="50"/>
  <c r="A49" i="50"/>
  <c r="A44" i="50"/>
  <c r="A93" i="50"/>
  <c r="A69" i="50"/>
  <c r="A32" i="50"/>
  <c r="A75" i="50"/>
  <c r="A56" i="50"/>
  <c r="A63" i="50"/>
  <c r="A81" i="50"/>
  <c r="A12" i="50"/>
</calcChain>
</file>

<file path=xl/sharedStrings.xml><?xml version="1.0" encoding="utf-8"?>
<sst xmlns="http://schemas.openxmlformats.org/spreadsheetml/2006/main" count="1063" uniqueCount="361">
  <si>
    <t>Z. ŠT.</t>
  </si>
  <si>
    <t>kos</t>
  </si>
  <si>
    <t xml:space="preserve">R E K A P I T U L A C I J A </t>
  </si>
  <si>
    <t>investicija</t>
  </si>
  <si>
    <t>( m )</t>
  </si>
  <si>
    <t xml:space="preserve">POPIS MATERIALA IN DEL S PREDRAČUNOM </t>
  </si>
  <si>
    <t>KOLIČINA</t>
  </si>
  <si>
    <t>ENOTA</t>
  </si>
  <si>
    <t xml:space="preserve">
OPIS POSTAVKE
</t>
  </si>
  <si>
    <r>
      <t>m</t>
    </r>
    <r>
      <rPr>
        <vertAlign val="superscript"/>
        <sz val="10"/>
        <rFont val="Arial"/>
        <family val="2"/>
        <charset val="238"/>
      </rPr>
      <t>1</t>
    </r>
  </si>
  <si>
    <t>CENA/ENOTO [EUR]</t>
  </si>
  <si>
    <t>CENA
[EUR]</t>
  </si>
  <si>
    <t>( EUR )</t>
  </si>
  <si>
    <t>EUR</t>
  </si>
  <si>
    <r>
      <t>m</t>
    </r>
    <r>
      <rPr>
        <vertAlign val="superscript"/>
        <sz val="10"/>
        <rFont val="Arial"/>
        <family val="2"/>
        <charset val="238"/>
      </rPr>
      <t>2</t>
    </r>
  </si>
  <si>
    <t>št.</t>
  </si>
  <si>
    <t>Nepredvidena dela</t>
  </si>
  <si>
    <t>OZN.</t>
  </si>
  <si>
    <t>vrednost
( EUR )</t>
  </si>
  <si>
    <t>Objekt:</t>
  </si>
  <si>
    <t>trasa in lokacija</t>
  </si>
  <si>
    <t>oznaka vročevoda</t>
  </si>
  <si>
    <t>dolžina
vročevoda</t>
  </si>
  <si>
    <t>5.0</t>
  </si>
  <si>
    <t>STROJNA DELA</t>
  </si>
  <si>
    <t>5.2 STROJNA DELA</t>
  </si>
  <si>
    <t>VI</t>
  </si>
  <si>
    <t>V</t>
  </si>
  <si>
    <t>IV</t>
  </si>
  <si>
    <t>SKUPAJ  D + E</t>
  </si>
  <si>
    <t>D - GLAVNI VROČEVODI</t>
  </si>
  <si>
    <t>E - VROČEVODNI PRIKLJUČKI</t>
  </si>
  <si>
    <t xml:space="preserve">S K U P A J - D : </t>
  </si>
  <si>
    <t xml:space="preserve">S K U P A J - E : </t>
  </si>
  <si>
    <t>Predizolirana cev</t>
  </si>
  <si>
    <t>DN 25 (33,7 x 2,6 mm) / 90</t>
  </si>
  <si>
    <t>DN 32 (42,4 x 2,6 mm) / 110</t>
  </si>
  <si>
    <t>Predizolirana fleksibilna cev</t>
  </si>
  <si>
    <t>Predizolirana fleksibilna cev
Predizolirana flesibilna cev za transport vroče vode do 130°C, izdelana po zahtevah SIST EN 15632-4.
Cev za prenos medija:
jeklena varjena cev, izdelana po zahtevah SIST EN 10305, material E195 ali ustrezna.
Izolacijski material:
Delno gibljiva poliuretanska pena (PUR), primerna za delovno temperaturo do 130° C. 
toplotna prevodnost &lt; 0,03 W/mK 
Zaščitna cev:
Cev iz polietilena LPDE, popolnoma nepropustna za vodo, notranjost cevi posebno obdelana za doseganje trdne povezave z izolacijo.
toplotna prevodnost &lt; 0,43 W/mK 
Dobavljena v kolutu dolžine 50 ali 100 m.</t>
  </si>
  <si>
    <t>Dobava - montaža</t>
  </si>
  <si>
    <t>Dimenzija cevi: (28 x 2,0 mm) / 90</t>
  </si>
  <si>
    <t>SERIJA 1</t>
  </si>
  <si>
    <t xml:space="preserve">Sestav materiala enak kot za ravne cevi. </t>
  </si>
  <si>
    <t>Predizolirani cevni lok 90°- enakokrak</t>
  </si>
  <si>
    <t>Predizoliran cevni lok 90° - enakokrak za transport vroče vode do 1300C, izdelan po standardu SIST EN 448 za predizolirane fazonske kose za daljinsko ogrevanje, z vgrajenima žicama za kontrolo vlažnosti in lokacijo napake na cevovodu.</t>
  </si>
  <si>
    <t>Predizoliran paralelni odcep</t>
  </si>
  <si>
    <t>Predizolirani pravokotni odcep</t>
  </si>
  <si>
    <t>DN 25 / 90</t>
  </si>
  <si>
    <t>DN 32 / 110</t>
  </si>
  <si>
    <t>DN 50 / 125</t>
  </si>
  <si>
    <t>Predizoliran reducirni kos</t>
  </si>
  <si>
    <t>Predizoliran reducirni kos za transport vroče vode do 1300C, izdelana po standardu SIST EN 448 za predizolirane fazonske kose za daljinsko ogrevanje, z vgrajenima žicama za kontrolo vlažnosti in lokacijo napake na cevovodu.</t>
  </si>
  <si>
    <t>Dobava in montaža</t>
  </si>
  <si>
    <t>Zaključna kapa</t>
  </si>
  <si>
    <t>Labirintno zidno tesnilo</t>
  </si>
  <si>
    <r>
      <t xml:space="preserve">Labirintno zidno tesnilo za vgradnjo v zid pri prehodu predizolirane cevi skozi zid, izdelano iz profilirane neoprenske gume.
</t>
    </r>
    <r>
      <rPr>
        <b/>
        <sz val="10"/>
        <rFont val="Arial"/>
        <family val="2"/>
        <charset val="238"/>
      </rPr>
      <t>Serija 1</t>
    </r>
  </si>
  <si>
    <t>DN 32 / 110/142</t>
  </si>
  <si>
    <t>Spojka</t>
  </si>
  <si>
    <t>Termostezna spojka za izolacijo in tesnenje varjenih spojev, za zalivanje s PU peno, izdelana po standardu SIST EN489 za spoje predizoliranih cevi za daljinsko ogrevanje. Dodatno tesnenje polnilne izvrtine s tipsko preizkušeno zaplato ali termostezno manšeto.
Serija 1</t>
  </si>
  <si>
    <t>DN 32 (42,4 x 2,6 mm) / 125 - 900</t>
  </si>
  <si>
    <t>DN 50 / 32/140</t>
  </si>
  <si>
    <t>Elastična blazina</t>
  </si>
  <si>
    <t xml:space="preserve">Elastična blazina, izdelana iz polietilenske mehke pene, odporne na kemikalije, za prevzemanje raztezkov predizoliranih cevi. </t>
  </si>
  <si>
    <t>debeline S=40mm</t>
  </si>
  <si>
    <t>Merilna doza</t>
  </si>
  <si>
    <t xml:space="preserve">Merilna doza za povezavo žic za kontrolo vlage, vključno s silikonskim kablom. (ocenjena dolžina kabla je 10m) </t>
  </si>
  <si>
    <t>Izdelava zapisnika</t>
  </si>
  <si>
    <t>a) o meritvi upornosti žic po posameznih 
odsekih trase
b) o lokaciji in dolžini cevi z vgrajenimi
drugačnimi žicami (različne upornosti žic na dolžinski meter)
c) o meritvah vlažnosti v izolaciji cevovoda</t>
  </si>
  <si>
    <t>Jeklena cev iz celega</t>
  </si>
  <si>
    <t>Jeklena cev iz celega, izdelana iz materiala P235TR1 (St. 37.0), dobavljena po SIST EN 10216-1 (DIN 2629/DIN2448), vključno z varilnim materialom.</t>
  </si>
  <si>
    <t xml:space="preserve">DN 20 (26,9 x 2,3 mm) </t>
  </si>
  <si>
    <t xml:space="preserve">DN 25 (33,7 x 2,6 mm) </t>
  </si>
  <si>
    <t>Jekleni lok iz celega, 90°</t>
  </si>
  <si>
    <t>Gladko krivljeni lok po SIST EN 10253 (DIN 2605), izdelan iz jeklene cevi iz celega, iz materiala P235TR1 (St. 37.0), oblika R=5D, vključno z varilnim materialom.</t>
  </si>
  <si>
    <t xml:space="preserve">DN 20 </t>
  </si>
  <si>
    <t>Reducirni kos</t>
  </si>
  <si>
    <t>Reducirni kos po SIST EN 10253 (DIN 2616), izdelan iz jeklene cevi iz celega, material P235TR1 (St. 37.0), vključno z varilnim materialom.</t>
  </si>
  <si>
    <t>T - kos</t>
  </si>
  <si>
    <t>T - kos, izdelan po SIST EN 10253 (DIN 2615), material P235TR1 (St. 37.0), vključno varilni material.</t>
  </si>
  <si>
    <t>DN 32</t>
  </si>
  <si>
    <t>Zaporni ventil</t>
  </si>
  <si>
    <t>Ravni zaporni ventil za vročo vodo temp. 130°C, vključno s protiprirobnicami, tesnili in vijaki, za nazivni tlak PN 16.
Ustreza KLINGER KVN ali ustrezen v skladu s Tehničnimi zahtevami JPE.</t>
  </si>
  <si>
    <t>DN20</t>
  </si>
  <si>
    <t>Priklop</t>
  </si>
  <si>
    <t>Priklop na obstoječe vročevodno omrežje.</t>
  </si>
  <si>
    <t>Tlačni preizkus</t>
  </si>
  <si>
    <t xml:space="preserve">Enkratno tlačno preizkušanje in izpiranje cevovoda. </t>
  </si>
  <si>
    <t>Radiografija</t>
  </si>
  <si>
    <t>DN 25</t>
  </si>
  <si>
    <t>DN 50</t>
  </si>
  <si>
    <t>Površinska zaščita cevovodov</t>
  </si>
  <si>
    <t>Izolacija</t>
  </si>
  <si>
    <t>cevnih razvodov v toplotnih postajah s cevaki iz steklene volne (zdravstveno neoporečna), oblepljenih z armirano Al folijo z vzdolžnim samolepilnim trakom, kompletno s samolepilnim Al trakom za lepljenje prečnih stikov.</t>
  </si>
  <si>
    <t>za cev DN 20, debelina 40 mm</t>
  </si>
  <si>
    <t>za cev DN 25, debelina 40 mm</t>
  </si>
  <si>
    <t>Nepredvidena dela, odobrena s strani nadzora in obračunana po analizi cen v skladu s kalkulativnimi elementi.</t>
  </si>
  <si>
    <t>Skupaj</t>
  </si>
  <si>
    <t>5.2</t>
  </si>
  <si>
    <t>5.2.1</t>
  </si>
  <si>
    <t>5.2.2</t>
  </si>
  <si>
    <t>5.2.3</t>
  </si>
  <si>
    <t>5.2.4</t>
  </si>
  <si>
    <t>GLAVNI VROČEVOD T2011, DN32</t>
  </si>
  <si>
    <r>
      <t xml:space="preserve">Termostezna spojka za izolacijo in tesnenje varjenih spojev, za zalivanje s PU peno, izdelana po standardu SIST EN489 za spoje predizoliranih cevi za daljinsko ogrevanje. Dodatno tesnenje polnilne izvrtine s tipsko preizkušeno zaplato ali termostezno manšeto.
</t>
    </r>
    <r>
      <rPr>
        <b/>
        <sz val="10"/>
        <rFont val="Arial"/>
        <family val="2"/>
        <charset val="238"/>
      </rPr>
      <t>Serija 1</t>
    </r>
  </si>
  <si>
    <r>
      <t xml:space="preserve">Predizolirana cev
Predizolirana cev za transport vroče vode do 130° C, izdelana po standardu SIST EN 253 za daljinsko ogrevanje, z vgrajenima žicama za kontrolo vlažnosti in lokacijo napake na cevovodu.
</t>
    </r>
    <r>
      <rPr>
        <b/>
        <sz val="10"/>
        <rFont val="Arial"/>
        <family val="2"/>
        <charset val="238"/>
      </rPr>
      <t>SERIJA 1</t>
    </r>
    <r>
      <rPr>
        <sz val="10"/>
        <rFont val="Arial"/>
        <family val="2"/>
        <charset val="238"/>
      </rPr>
      <t xml:space="preserve">
Cev za prenos medija:
Jeklena visokofrekvenčno varjena cev iz materiala P235TR1 (St.37.0 BW), dobavljena po SIST EN 10217-1 (DIN 1626, DIN2458) ali ustrezne.
Izolacijski material:
Poliuretanska trdna pena (PUR) izdelana iz poliola in isocianata, primerna za povečano delovno temperaturo do 1300C. Pena je homogena s povprečno velikostjo celic do max. 0,5 mm.
gostota &gt; 60 kg/m3
toplotna prevodnost pri 500C &lt; 0,03 W/mK 
Zaščitna cev:
Cev iz polietilena visoke gostote PEHD, material po DIN 8075, popolnoma nepropustna za vodo, notranjost cevi posebno obdelana za doseganje trdne povezave z izolacijo.
gostota &gt; 940 kg/m3
toplotna prevodnost &lt; 0,43 W/mK 
Dobavljena v palicah dolžine 6 ali 12 m.</t>
    </r>
  </si>
  <si>
    <t xml:space="preserve">DN 32 (42,4 x 2,6 mm) / 110 </t>
  </si>
  <si>
    <t>DN 32 / 25/110</t>
  </si>
  <si>
    <t>Predizoliran paralelni odcep - za transport vroče vode do 130°C, izdelan po standardu SIST EN 448 za predizolirane fazonske kose za daljinsko ogrevanje, z vgrajenima žicama za kontrolo vlažnosti in lokacijo napake na cevovodu.</t>
  </si>
  <si>
    <t>Predizoliran etažirani pravokotni odcep za transport vroče vode do 130°C, izdelana po standardu SIST EN 448 za predizolirane fazonske kose za daljinsko ogrevanje, z vgrajenima žicama za kontrolo vlažnosti in lokacijo napake na cevovodu.</t>
  </si>
  <si>
    <t>DN 50 / DN 25</t>
  </si>
  <si>
    <t>GLAVNI VROČEVOD T2010, 28x2/77</t>
  </si>
  <si>
    <t>Dolomitska ulica 18 in 20</t>
  </si>
  <si>
    <t>Dolomitska ulica 28 in 30</t>
  </si>
  <si>
    <t>za cev 28x2/77</t>
  </si>
  <si>
    <t xml:space="preserve">R DN 25/20 </t>
  </si>
  <si>
    <t>DN 25/20</t>
  </si>
  <si>
    <t>DN 32 (42,4 x 2,6 mm) / 111</t>
  </si>
  <si>
    <r>
      <t>m</t>
    </r>
    <r>
      <rPr>
        <vertAlign val="superscript"/>
        <sz val="10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</si>
  <si>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DN 25/25</t>
  </si>
  <si>
    <t>Dvakratno temeljno barvanje klasičnega dela cevovoda s temeljno barvo, primerno za temperaturo 130°C, po predhodnem čiščenju rje.</t>
  </si>
  <si>
    <t>5.2.5</t>
  </si>
  <si>
    <t>Dolomitska ulica 26 in 26A</t>
  </si>
  <si>
    <t>Drsna podpora - SIKLA</t>
  </si>
  <si>
    <t>Drsna podpora, izdelana po priloženi risbi iz predpisanih materialov.</t>
  </si>
  <si>
    <t xml:space="preserve">DN  20 </t>
  </si>
  <si>
    <t>Dolomitska ulica 24</t>
  </si>
  <si>
    <t>5.2.6</t>
  </si>
  <si>
    <r>
      <t xml:space="preserve">Zaključna kapa za predizolirano cev za transport vroče vode do 130°C, izdelane po standardu SIST EN489 za predizolirane cevne spojke za daljinsko ogrevanje.
</t>
    </r>
    <r>
      <rPr>
        <b/>
        <sz val="10"/>
        <rFont val="Arial"/>
        <family val="2"/>
        <charset val="238"/>
      </rPr>
      <t>Serija 1.</t>
    </r>
  </si>
  <si>
    <t>Radiografska kontrola zvarov (100% - po celotnem obodu).</t>
  </si>
  <si>
    <r>
      <t xml:space="preserve">Predizolirana cev za transport vroče vode do 130°C, izdelana po standardu SIST EN 253 za daljinsko ogrevanje, z vgrajenima žicama za kontrolo vlažnosti in lokacijo napake na cevovodu.
</t>
    </r>
    <r>
      <rPr>
        <b/>
        <sz val="10"/>
        <rFont val="Arial"/>
        <family val="2"/>
        <charset val="238"/>
      </rPr>
      <t>SERIJA 1</t>
    </r>
    <r>
      <rPr>
        <sz val="10"/>
        <rFont val="Arial"/>
        <family val="2"/>
        <charset val="238"/>
      </rPr>
      <t xml:space="preserve">
Cev za prenos medija:
Jeklena visokofrekvenčno varjena cev iz materiala P235TR1 (St.37.0 BW), dobavljena po SIST EN 10217-1 (DIN 1626, DIN2458) ali ustrezne.
Izolacijski material:
Poliuretanska trdna pena (PUR) izdelana iz poliola in isocianata, primerna za povečano delovno temperaturo do 1300C. Pena je homogena s povprečno velikostjo celic do max. 0,5 mm.
gostota &gt; 60 kg/m3
toplotna prevodnost pri 500C &lt; 0,03 W/mK 
Zaščitna cev:
Cev iz polietilena visoke gostote PEHD, material po DIN 8075, popolnoma nepropustna za vodo, notranjost cevi posebno obdelana za doseganje trdne povezave z izolacijo.
gostota &gt; 940 kg/m3
toplotna prevodnost &lt; 0,43 W/mK 
Dobavljena v palicah dolžine 6 ali 12 m.</t>
    </r>
  </si>
  <si>
    <r>
      <t xml:space="preserve">Zaključna kapa za predizolirano cev za transport vroče vode do 130°C, izdelane po standardu SIST EN489 za predizolirane cevne spojke za daljinsko ogrevanje.
</t>
    </r>
    <r>
      <rPr>
        <b/>
        <sz val="10"/>
        <rFont val="Arial"/>
        <family val="2"/>
        <charset val="238"/>
      </rPr>
      <t>Serija 1</t>
    </r>
  </si>
  <si>
    <t>Dolomitska ulica od 24 do 30</t>
  </si>
  <si>
    <t>VROČEVODNI PRIKLJUČEK P2975 in P2976, 28x2/77</t>
  </si>
  <si>
    <r>
      <t xml:space="preserve">VROČEVODNI PRIKLJUČEK P4826, 28x2/77 - </t>
    </r>
    <r>
      <rPr>
        <b/>
        <u/>
        <sz val="10"/>
        <rFont val="Arial"/>
        <family val="2"/>
        <charset val="238"/>
      </rPr>
      <t>ni planiran za izvedbo</t>
    </r>
  </si>
  <si>
    <t>VROČEVODNI PRIKLJUČEK P4790 in P4789, DN25</t>
  </si>
  <si>
    <t>VROČEVODNI PRIKLJUČEK P4792 in P4791, DN32</t>
  </si>
  <si>
    <t>GRADNJA VROČEVODNEGA OMREŽJA NA OBMOČJU DOLOMITSKE ULICE</t>
  </si>
  <si>
    <t>Dolomitska ulica od 24 do 30, T2011</t>
  </si>
  <si>
    <t>Dolomitska ulica 18 in 20, T2010</t>
  </si>
  <si>
    <t>Dolomitska ulica 18 in 20, P2975 in P2976</t>
  </si>
  <si>
    <t>Dolomitska ulica 24, P4826</t>
  </si>
  <si>
    <t>Dolomitska ulica 26 in 26a, P4790 in P4789</t>
  </si>
  <si>
    <t>Dolomitska ulica 28 in 30,  P4792 in P4791</t>
  </si>
  <si>
    <t>od 1 do 4</t>
  </si>
  <si>
    <t>od 5 do 6</t>
  </si>
  <si>
    <t>od 6 do 6.2</t>
  </si>
  <si>
    <t>od 2 do 2.1</t>
  </si>
  <si>
    <t>od 3 do 3.1</t>
  </si>
  <si>
    <t>od 4 do 4.2</t>
  </si>
  <si>
    <t>5.1</t>
  </si>
  <si>
    <t>JA 1539 - SANACIJA JAŠKA</t>
  </si>
  <si>
    <t>Stegne 23</t>
  </si>
  <si>
    <t>CENA/ENOTO
[EUR]</t>
  </si>
  <si>
    <t>Demontaža izolacije</t>
  </si>
  <si>
    <t>Demontaža obstoječe izolacije z vročevoda, vključno oplaščenje iz strešne lepenke ali Al pločevine, pritrdilni material ter transport na deponijo.</t>
  </si>
  <si>
    <t>za cev DN175 in DN 200</t>
  </si>
  <si>
    <t>50 mm</t>
  </si>
  <si>
    <t>90 mm</t>
  </si>
  <si>
    <t>za cev DN100 in DN 125</t>
  </si>
  <si>
    <t>40 mm</t>
  </si>
  <si>
    <t>70 mm</t>
  </si>
  <si>
    <t>Kontrola stanja cevovoda</t>
  </si>
  <si>
    <t>Vizuelna kontrola stanja cevododa vključno s podporami, po demontaži izolacije in čiščenju, merjenje debeline stene na poškodovanih mestih.</t>
  </si>
  <si>
    <r>
      <rPr>
        <b/>
        <sz val="10"/>
        <rFont val="Arial"/>
        <family val="2"/>
        <charset val="238"/>
      </rPr>
      <t>Sanacija ravne cevi</t>
    </r>
    <r>
      <rPr>
        <b/>
        <u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Sanacija odseka ravne cevi:
- ohranitev prednapetja vročevoda
- izrez poškodovanega dela cevovoda
- izdelava nadomestnega kosa cevi, vključno priprava robov za varjenje
- varenje nadomestnega kosa ( 2 zvara ).</t>
    </r>
    <r>
      <rPr>
        <b/>
        <u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
Material nadomestnega kosa je jeklena cev  iz celega izdelana iz materiala St 37.0, dobavljena po DIN 1629/84, dimenzije in teže po DIN 2448, tlačno preizkušena do min. 50 bar. Za nazivni tlak PN16 in temperaturo do 150 °C.
Vključno z varilnim materialom.</t>
    </r>
  </si>
  <si>
    <t>Izvede se po potrebi!</t>
  </si>
  <si>
    <t>Dobava, demontaža in  montaža, odvoz na deponijo</t>
  </si>
  <si>
    <t>DN 100 (108 x 3,6), dolžina odseka 1,0 m</t>
  </si>
  <si>
    <t>DN 125 (133 x 4), dolžina odseka 1,0 m</t>
  </si>
  <si>
    <t>DN 175 (193,1 x 5,4), dolž. odseka 1,0 m</t>
  </si>
  <si>
    <t>DN 200 (219,1 x 5,9), dolž. odseka 1,0 m</t>
  </si>
  <si>
    <r>
      <t xml:space="preserve">Sanacija odcepa
</t>
    </r>
    <r>
      <rPr>
        <sz val="10"/>
        <rFont val="Arial"/>
        <family val="2"/>
        <charset val="238"/>
      </rPr>
      <t xml:space="preserve">- ohranitev prednapetja vročevoda
- izrez poškodovanega odcepa
- dobava in montaža odcepnega kosa, izdelan iz jeklene cevi iz celega, iz materiala St. 37.0, dimenzije in teže po DIN 2605, vključno z varilnim materialom.
</t>
    </r>
  </si>
  <si>
    <t>Navedene dimenzije in standardi cevi so iz projekta za izvedbo obstoječega vročevoda in se lahko od dejansko vgrajenih razlikujejo.</t>
  </si>
  <si>
    <t>DN 175 / DN 175</t>
  </si>
  <si>
    <t>DN 200 / DN 175</t>
  </si>
  <si>
    <t>Nepomične podpore</t>
  </si>
  <si>
    <t>Nepomične podpore, izdelane po priloženih risbah iz predpisanih materialov.</t>
  </si>
  <si>
    <t>Demontaža, dobava in montaža.</t>
  </si>
  <si>
    <t>Izvede se po potrebi.</t>
  </si>
  <si>
    <t>DN 200</t>
  </si>
  <si>
    <t xml:space="preserve">Zaporna pipa </t>
  </si>
  <si>
    <t>Zaporna krogelna pipa za vročo vodo temperature 130 st.C in nazivni tlak PN 16, s priključki za uvaritev, vključno z varilnim materialom.</t>
  </si>
  <si>
    <t>Ustreza KLINGER tip KHM</t>
  </si>
  <si>
    <t xml:space="preserve">DN 125 </t>
  </si>
  <si>
    <t>Ravni zaporni ventil za vročo vodo temp. 130°C, s prirobničnimi priključki, vključno  s protiprirobnicami, tesnili  in vijaki, za nazivni tlak PN 16.
Ustreza KLINGER tip KVN.</t>
  </si>
  <si>
    <t>DN32 PN 16</t>
  </si>
  <si>
    <t>Demontaža zaporne armature DN 125</t>
  </si>
  <si>
    <t>Demontaža obstojče zaporne armature DN 125 v jašku in priprava cevi za vgradnjo nove uvarne pipe DN 125, ob izrezu ohranitev prednapetja cevovoda ter transport na deponijo.</t>
  </si>
  <si>
    <t>Demontaža razvodov v jašku</t>
  </si>
  <si>
    <t>Demontaža obstoječega odvodnjavanja DN 20 in kratke vezi DN 32 z armaturami, razrez in odvoz na stalno deponijo.</t>
  </si>
  <si>
    <t>cevi DN 20 .. DN 32</t>
  </si>
  <si>
    <t>m</t>
  </si>
  <si>
    <t>Reducirni kos po DIN 2616, izdelan iz jeklene cevi iz celega, vključno z varilnim materialom.</t>
  </si>
  <si>
    <t>R DN 125/DN 100</t>
  </si>
  <si>
    <t xml:space="preserve">R DN 200/DN 125 </t>
  </si>
  <si>
    <t>Jeklena cev iz celega, izdelana iz materiala St 37.0, dobavljena po DIN 1629/84, dimenzije in teže po DIN 2448, vključno fazonskimi kosi ter varilnim in pritrdilnim  materialom.</t>
  </si>
  <si>
    <t xml:space="preserve">DN  32 (42,4 x ,6 mm) </t>
  </si>
  <si>
    <t>Odstranitev slepega odcepa</t>
  </si>
  <si>
    <t>Odstranitev slepega odcepa DN 175         ( točna dimenzija cevi ni poznana ) in zaključitev cevi ter vgradnja bombiranega pokrova na mestu odcepa. Odvoz na stalno deponijo.</t>
  </si>
  <si>
    <t>kpl</t>
  </si>
  <si>
    <t>DN 100</t>
  </si>
  <si>
    <t>DN 175</t>
  </si>
  <si>
    <t>Penetracijska kontrola zvara</t>
  </si>
  <si>
    <t>Penetracijska kontrola zvara (100% - po celotnem obodu).</t>
  </si>
  <si>
    <t>Dvakratno temeljno barvanje klasičnega dela cevovoda s temeljno barvo, primerno za temperaturo 130 st. C, po predhodnem čiščenju rje.</t>
  </si>
  <si>
    <t>cevovoda s cevaki iz neomočljivega in negorljivega  izolacijskega materiala, ojačanega z Al folijo. Toplotna prevodnost izolacijskega materiala λ pri 25°C ≤ 0,035 W/mK.</t>
  </si>
  <si>
    <t xml:space="preserve">Zaščitni ovoj je izdelan iz strešne lepenke, pritrjen s pomočjo Al trakov. Površina zaščitnega ovoja se premaže z ibitolom. </t>
  </si>
  <si>
    <t>za cev DN 200, debelina 50 mm</t>
  </si>
  <si>
    <t>za cev DN 200, debelina 80 mm</t>
  </si>
  <si>
    <t>za cev DN 175, debelina 50 mm</t>
  </si>
  <si>
    <t>za cev DN 175, debelina 80 mm</t>
  </si>
  <si>
    <t>za cev DN 125, debelina 40 mm</t>
  </si>
  <si>
    <t>za cev DN 125, debelina 80 mm</t>
  </si>
  <si>
    <t>za cev DN 100, debelina 40 mm</t>
  </si>
  <si>
    <t>za cev DN 100, debelina 60 mm</t>
  </si>
  <si>
    <t xml:space="preserve">OPOMBA: CENE SO OCENJENE - NATANČNA VREDNOST INVESTICIJE  </t>
  </si>
  <si>
    <t xml:space="preserve">                     BO DOLOČENA NA OSNOVI PRIDOBLJENIH PONUDB.</t>
  </si>
  <si>
    <t>SANACIJSKA DELA NA CEVEH IN PODPORAH SE IZVEDEJO PO KONTROLI</t>
  </si>
  <si>
    <t>STANJA V PRIMERU DOTRAJANOSTI OBSTOJEČEGA VROČEVODA.</t>
  </si>
  <si>
    <t>JA 1528 - SANACIJA JAŠKA</t>
  </si>
  <si>
    <t>Pražakova 12</t>
  </si>
  <si>
    <t>za cev DN200</t>
  </si>
  <si>
    <t>DN 200 (216 x 6), dolžina odseka 1,0 m</t>
  </si>
  <si>
    <r>
      <t xml:space="preserve">Sanacija loka
</t>
    </r>
    <r>
      <rPr>
        <sz val="10"/>
        <rFont val="Arial"/>
        <family val="2"/>
        <charset val="238"/>
      </rPr>
      <t xml:space="preserve">- ohranitev prednapetja vročevoda
- izrez poškodovanega dela cevovoda
- izdelava nadomestnega kosa cevi, vključno priprava robov za varjenje
- varenje nadomestnega kosa ( 2 zvara ).
</t>
    </r>
    <r>
      <rPr>
        <b/>
        <u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Material nadomestnega kosa je jekleni lok po DIN 1629, izdelan iz jeklene cevi iz celega, iz materiala St. 37.0, dimenzije in teže po DIN 2605, oblika 5, vključno z varilnim materialom.
</t>
    </r>
  </si>
  <si>
    <t>Dobava, demontaža in montaža, odvoz na deponijo</t>
  </si>
  <si>
    <t>DN 200 (216 x 6,0)</t>
  </si>
  <si>
    <t>Odzračevalna kapa</t>
  </si>
  <si>
    <t>Odzračevalna kapa, izdelana iz jeklene cevi iz celega po DIN 2448, material St.37.0, komplet z bombiranim pokrovom in varilnim materialom.</t>
  </si>
  <si>
    <t xml:space="preserve">DN  200 (216 x 6,0 mm) , H = 150 mm </t>
  </si>
  <si>
    <t>Drsne podpore</t>
  </si>
  <si>
    <t>Drsne podpore, izdelane po priloženih risbah iz predpisanih materialov.</t>
  </si>
  <si>
    <t>DN50 PN 16</t>
  </si>
  <si>
    <t>Demontaža obstoječega odvodnjavanja in odzračevanja z armaturami dimenzije DN 50 oz. DN 15, razrez in odvoz na stalno deponijo.</t>
  </si>
  <si>
    <t>cevi DN 15 .. DN 50</t>
  </si>
  <si>
    <t xml:space="preserve">DN  50 (60,3 x 2,9 mm) </t>
  </si>
  <si>
    <t>5.7.2.1 GLAVNI VROČEVOD - STROJNA DELA</t>
  </si>
  <si>
    <t>m, kos, m3</t>
  </si>
  <si>
    <r>
      <t>Predizolirana cev za transport vroče vode do 130</t>
    </r>
    <r>
      <rPr>
        <vertAlign val="superscript"/>
        <sz val="10"/>
        <color indexed="8"/>
        <rFont val="Arial CE"/>
        <family val="2"/>
        <charset val="238"/>
      </rPr>
      <t>0</t>
    </r>
    <r>
      <rPr>
        <sz val="10"/>
        <color indexed="8"/>
        <rFont val="Arial CE"/>
        <family val="2"/>
        <charset val="238"/>
      </rPr>
      <t>C, izdelana po standardu CEN/TC 107/pr EN 253 za daljinsko ogrevanje, z vgrajenima žicama za kontrolo vlažnosti in lokacijo napake na cevovodu.</t>
    </r>
  </si>
  <si>
    <t>SERIJA 2</t>
  </si>
  <si>
    <r>
      <t xml:space="preserve">Cev za prenos medija:
</t>
    </r>
    <r>
      <rPr>
        <sz val="10"/>
        <color indexed="8"/>
        <rFont val="Arial CE"/>
        <family val="2"/>
        <charset val="238"/>
      </rPr>
      <t xml:space="preserve">Jeklena visokofrekvenčno varjena cev iz St.37.0 BW, dobavljena po DIN 1626, dimenzije in teže po DIN 2458. </t>
    </r>
  </si>
  <si>
    <t>Priprava varilnih koncev po DIN 1626/4, tlačno preizkušena do min. 50 bar, varilne cone do 100 % preizkušene po NDT - SEP1917 s proizvodnim certifikatom po DIN 50049/3.1 B.</t>
  </si>
  <si>
    <r>
      <t xml:space="preserve">Izolacijski material:
</t>
    </r>
    <r>
      <rPr>
        <sz val="10"/>
        <color indexed="8"/>
        <rFont val="Arial CE"/>
        <family val="2"/>
        <charset val="238"/>
      </rPr>
      <t>Poliuretanska trdna pena (PUR) izdelana iz poliola in isocianata, primerna za povečano delovno temperaturo do 130</t>
    </r>
    <r>
      <rPr>
        <vertAlign val="superscript"/>
        <sz val="10"/>
        <color indexed="8"/>
        <rFont val="Arial CE"/>
        <family val="2"/>
        <charset val="238"/>
      </rPr>
      <t>0</t>
    </r>
    <r>
      <rPr>
        <sz val="10"/>
        <color indexed="8"/>
        <rFont val="Arial CE"/>
        <family val="2"/>
        <charset val="238"/>
      </rPr>
      <t>C. Pena je homogena s povprečno velikostjo celic do max. 0,5 mm.</t>
    </r>
  </si>
  <si>
    <r>
      <t>gostota &gt; 60 kg/m3
toplotna prevodnost pri 50</t>
    </r>
    <r>
      <rPr>
        <vertAlign val="superscript"/>
        <sz val="10"/>
        <color indexed="8"/>
        <rFont val="Arial CE"/>
        <family val="2"/>
        <charset val="238"/>
      </rPr>
      <t>0</t>
    </r>
    <r>
      <rPr>
        <sz val="10"/>
        <color indexed="8"/>
        <rFont val="Arial CE"/>
        <family val="2"/>
        <charset val="238"/>
      </rPr>
      <t xml:space="preserve">C &lt; 0,03 W/mK  </t>
    </r>
  </si>
  <si>
    <r>
      <t xml:space="preserve">Zaščitna cev:
</t>
    </r>
    <r>
      <rPr>
        <sz val="10"/>
        <color indexed="8"/>
        <rFont val="Arial CE"/>
        <family val="2"/>
        <charset val="238"/>
      </rPr>
      <t>Cev iz polietilena visoke gostote PEHD, material po DIN 8075, popolnoma nepropustna za vodo, notranjost cevi posebno obdelana za doseganje trdne povezave z izolacijo.</t>
    </r>
  </si>
  <si>
    <t xml:space="preserve">gostota &gt; 940 kg/m3
toplotna prevodnost &lt; 0,43 W/mK </t>
  </si>
  <si>
    <r>
      <t xml:space="preserve">Dobavljena v palicah dolžine </t>
    </r>
    <r>
      <rPr>
        <b/>
        <sz val="10"/>
        <color indexed="8"/>
        <rFont val="Arial CE"/>
        <family val="2"/>
        <charset val="238"/>
      </rPr>
      <t xml:space="preserve">6 </t>
    </r>
    <r>
      <rPr>
        <sz val="10"/>
        <color indexed="8"/>
        <rFont val="Arial CE"/>
        <family val="2"/>
        <charset val="238"/>
      </rPr>
      <t xml:space="preserve">ali </t>
    </r>
    <r>
      <rPr>
        <b/>
        <sz val="10"/>
        <color indexed="8"/>
        <rFont val="Arial CE"/>
        <family val="2"/>
        <charset val="238"/>
      </rPr>
      <t xml:space="preserve">12 </t>
    </r>
    <r>
      <rPr>
        <sz val="10"/>
        <color indexed="8"/>
        <rFont val="Arial CE"/>
        <family val="2"/>
        <charset val="238"/>
      </rPr>
      <t>m.</t>
    </r>
  </si>
  <si>
    <t>DN  50 (60,3 x 2,9 mm) / 140</t>
  </si>
  <si>
    <t>DN  65 (76,1 x 2,9 mm) / 160</t>
  </si>
  <si>
    <t>DN 100 (114,3 x 3,6 mm) / 225</t>
  </si>
  <si>
    <r>
      <t>Predizoliran cevni lok 90</t>
    </r>
    <r>
      <rPr>
        <vertAlign val="superscript"/>
        <sz val="10"/>
        <rFont val="Arial CE"/>
        <family val="2"/>
        <charset val="238"/>
      </rPr>
      <t>0</t>
    </r>
    <r>
      <rPr>
        <sz val="10"/>
        <rFont val="Arial CE"/>
        <family val="2"/>
        <charset val="238"/>
      </rPr>
      <t xml:space="preserve"> - enakokrak za transport vroče vode do 130</t>
    </r>
    <r>
      <rPr>
        <vertAlign val="superscript"/>
        <sz val="10"/>
        <rFont val="Arial CE"/>
        <family val="2"/>
        <charset val="238"/>
      </rPr>
      <t>0</t>
    </r>
    <r>
      <rPr>
        <sz val="10"/>
        <rFont val="Arial CE"/>
        <family val="2"/>
        <charset val="238"/>
      </rPr>
      <t>C, izdelan po standardu EN 448  za predizolirane fazonske kose za daljinsko ogrevanje, z vgrajenima žicama za kontrolo vlažnosti in lokacijo napake.</t>
    </r>
  </si>
  <si>
    <r>
      <t>DN  50 (60,3 x 2,9 mm) / 140 - 90</t>
    </r>
    <r>
      <rPr>
        <vertAlign val="superscript"/>
        <sz val="10"/>
        <rFont val="Arial"/>
        <family val="2"/>
        <charset val="238"/>
      </rPr>
      <t>0</t>
    </r>
  </si>
  <si>
    <r>
      <t>DN  65 (76,1 x 2,9 mm) / 140 - 90</t>
    </r>
    <r>
      <rPr>
        <vertAlign val="superscript"/>
        <sz val="10"/>
        <rFont val="Arial"/>
        <family val="2"/>
        <charset val="238"/>
      </rPr>
      <t>0</t>
    </r>
  </si>
  <si>
    <t>Zaključna kapa za predizolirano cev za transport vroče vode do 130 st. C, izdelane po standardu EN489 za predizolirane cevne spojke za daljinsko ogrevanje.</t>
  </si>
  <si>
    <t>DN  100 / 225</t>
  </si>
  <si>
    <t>Labirintno zidno tesnilo za vgradnjo v zid pri prehodu predizolirane cevi skozi zid, izdelano iz profilirane neoprenske gume.</t>
  </si>
  <si>
    <t>Termostezna spojka z izolacijo in tesnenje varjenih spojev, izdelana po standardu SIST EN489 predizoliranih cevi za daljinsko ogrevanje z zapenjenjem z dvema termosteznima manšetama,  čepom za zavaritev in dodatno termostezno manšeto za tesnenje čepa.</t>
  </si>
  <si>
    <t>DN  50 / 140</t>
  </si>
  <si>
    <t>DN  65 / 160</t>
  </si>
  <si>
    <t>Predizolirani  pravokotni odcep</t>
  </si>
  <si>
    <r>
      <t>Predizoliran etažirani pravokotni odcep  za transport vroče vode do 130</t>
    </r>
    <r>
      <rPr>
        <vertAlign val="superscript"/>
        <sz val="10"/>
        <rFont val="Arial"/>
        <family val="2"/>
        <charset val="238"/>
      </rPr>
      <t>0</t>
    </r>
    <r>
      <rPr>
        <sz val="10"/>
        <rFont val="Arial"/>
        <family val="2"/>
        <charset val="238"/>
      </rPr>
      <t xml:space="preserve">C, izdelana po standardu SIST EN 448  za predizolirane fazonske kose za daljinsko ogrevanje, z vgrajenima žicama za kontrolo vlažnosti in lokacijo napake na cevovodu. </t>
    </r>
  </si>
  <si>
    <t>DN 100 /50/140</t>
  </si>
  <si>
    <r>
      <t>Predizoliran reducirni kos  za transport vroče vode do 130</t>
    </r>
    <r>
      <rPr>
        <vertAlign val="superscript"/>
        <sz val="10"/>
        <rFont val="Arial"/>
        <family val="2"/>
        <charset val="238"/>
      </rPr>
      <t>0</t>
    </r>
    <r>
      <rPr>
        <sz val="10"/>
        <rFont val="Arial"/>
        <family val="2"/>
        <charset val="238"/>
      </rPr>
      <t>C, izdelana po standardu SIST EN 448  za predizolirane fazonske kose za daljinsko ogrevanje, z vgrajenima žicama za kontrolo vlažnosti in lokacijo napake na cevovodu.</t>
    </r>
  </si>
  <si>
    <t>DN  65 / DN 50</t>
  </si>
  <si>
    <t>Jeklena cev iz celega, izdelana iz materiala St 37.0, dobavljena po DIN 1629/84, dimenzije in teže po DIN 2448, vključno z varilnim materialom.</t>
  </si>
  <si>
    <t>DN 100 (114,3 x 3,6 mm)</t>
  </si>
  <si>
    <t>R DN  150 / 100</t>
  </si>
  <si>
    <t>Jekleni lok iz celega,  90°</t>
  </si>
  <si>
    <t>Gladko krivljeni lok po DIN 1629, izdelan iz jeklene cevi iz celega, iz materiala St. 37.0,   dimenzije in teže po DIN 2605, oblika 5, vključno z varilnim materialom.</t>
  </si>
  <si>
    <t>DN  100</t>
  </si>
  <si>
    <t>Obešala</t>
  </si>
  <si>
    <t>Obešala, izdelana po priloženih risbah iz predpisanih materialov.</t>
  </si>
  <si>
    <t>DN 100 - DO -100</t>
  </si>
  <si>
    <t>m2</t>
  </si>
  <si>
    <t>ravnih cevi z blazinami neomočljivega in negorljivega  izolacijskega materiala, ojačanega z Al folijo ustrezne debeline.</t>
  </si>
  <si>
    <t xml:space="preserve">Zaščitni ovoj je izdelan iz Al pločevine, pritrjene s pomočjo kniping vijakov. </t>
  </si>
  <si>
    <t>100 mm</t>
  </si>
  <si>
    <t xml:space="preserve">Merilna doza za povezavo žic za kontrolo vlage, vključno s silikonskim kablom (ocenjena dolžina kabla je 10m). </t>
  </si>
  <si>
    <t>Doza</t>
  </si>
  <si>
    <r>
      <t xml:space="preserve">Izdelava zapisnika
</t>
    </r>
    <r>
      <rPr>
        <sz val="10"/>
        <rFont val="Arial CE"/>
        <family val="2"/>
        <charset val="238"/>
      </rPr>
      <t>a) o meritvi upornosti žic po posameznih 
odsekih trase
b) o lokaciji in dolžini cevi z vgrajenimi drugačnimi žicami (različne upornosti žic na dolžinski meter)
c) o meritvah vlažnosti v izolaciji cevovoda</t>
    </r>
  </si>
  <si>
    <t>Meritev upornosti</t>
  </si>
  <si>
    <t>Enkratno tlačno preizkušanje in izpiranje cevovoda (ocenjeno)</t>
  </si>
  <si>
    <t xml:space="preserve">Radiografska kontrola zvarov (100% - po celotnem obodu).
</t>
  </si>
  <si>
    <t>DN 65</t>
  </si>
  <si>
    <t>Demontaža trase cevi v kineti vključno z razrezom cevi, demontažo izolacije in odvozom na deponijo registrirano za zbiranje komunalnih odpadkov.</t>
  </si>
  <si>
    <t>Nepredvidena dela odobrena s strani nadzora in obračunana po izmerah!</t>
  </si>
  <si>
    <t>5.7.2.2 PRIKLJUČNI VROČEVODI - STROJNA DELA</t>
  </si>
  <si>
    <r>
      <t>Predizolirana cev za transport vroče vode do 130</t>
    </r>
    <r>
      <rPr>
        <vertAlign val="superscript"/>
        <sz val="10"/>
        <color indexed="8"/>
        <rFont val="Arial"/>
        <family val="2"/>
        <charset val="238"/>
      </rPr>
      <t>0</t>
    </r>
    <r>
      <rPr>
        <sz val="10"/>
        <color indexed="8"/>
        <rFont val="Arial"/>
        <family val="2"/>
        <charset val="238"/>
      </rPr>
      <t>C, izdelana po standardu CEN/TC 107/pr EN 253 za daljinsko ogrevanje, z vgrajenima žicama za kontrolo vlažnosti in lokacijo napake na cevovodu.</t>
    </r>
  </si>
  <si>
    <r>
      <t xml:space="preserve">Cev za prenos medija:
</t>
    </r>
    <r>
      <rPr>
        <sz val="10"/>
        <color indexed="8"/>
        <rFont val="Arial"/>
        <family val="2"/>
        <charset val="238"/>
      </rPr>
      <t xml:space="preserve">Jeklena visokofrekvenčno varjena cev iz St.37.0 BW, dobavljena po DIN 1626, dimenzije in teže po DIN 2458. </t>
    </r>
  </si>
  <si>
    <r>
      <t xml:space="preserve">Izolacijski material:
</t>
    </r>
    <r>
      <rPr>
        <sz val="10"/>
        <color indexed="8"/>
        <rFont val="Arial"/>
        <family val="2"/>
        <charset val="238"/>
      </rPr>
      <t>Poliuretanska trdna pena (PUR) izdelana iz poliola in isocianata, primerna za povečano delovno temperaturo do 130</t>
    </r>
    <r>
      <rPr>
        <vertAlign val="superscript"/>
        <sz val="10"/>
        <color indexed="8"/>
        <rFont val="Arial"/>
        <family val="2"/>
        <charset val="238"/>
      </rPr>
      <t>0</t>
    </r>
    <r>
      <rPr>
        <sz val="10"/>
        <color indexed="8"/>
        <rFont val="Arial"/>
        <family val="2"/>
        <charset val="238"/>
      </rPr>
      <t>C. Pena je homogena s povprečno velikostjo celic do max. 0,5 mm.</t>
    </r>
  </si>
  <si>
    <r>
      <t>gostota &gt; 60 kg/m3
toplotna prevodnost pri 50</t>
    </r>
    <r>
      <rPr>
        <vertAlign val="superscript"/>
        <sz val="10"/>
        <color indexed="8"/>
        <rFont val="Arial"/>
        <family val="2"/>
        <charset val="238"/>
      </rPr>
      <t>0</t>
    </r>
    <r>
      <rPr>
        <sz val="10"/>
        <color indexed="8"/>
        <rFont val="Arial"/>
        <family val="2"/>
        <charset val="238"/>
      </rPr>
      <t xml:space="preserve">C &lt; 0,03 W/mK  </t>
    </r>
  </si>
  <si>
    <r>
      <t xml:space="preserve">Zaščitna cev:
</t>
    </r>
    <r>
      <rPr>
        <sz val="10"/>
        <color indexed="8"/>
        <rFont val="Arial"/>
        <family val="2"/>
        <charset val="238"/>
      </rPr>
      <t>Cev iz polietilena visoke gostote PEHD, material po DIN 8075, popolnoma nepropustna za vodo, notranjost cevi posebno obdelana za doseganje trdne povezave z izolacijo.</t>
    </r>
  </si>
  <si>
    <r>
      <t xml:space="preserve">Dobavljena v palicah dolžine </t>
    </r>
    <r>
      <rPr>
        <b/>
        <sz val="10"/>
        <color indexed="8"/>
        <rFont val="Arial"/>
        <family val="2"/>
        <charset val="238"/>
      </rPr>
      <t xml:space="preserve">6 </t>
    </r>
    <r>
      <rPr>
        <sz val="10"/>
        <color indexed="8"/>
        <rFont val="Arial"/>
        <family val="2"/>
        <charset val="238"/>
      </rPr>
      <t xml:space="preserve">ali </t>
    </r>
    <r>
      <rPr>
        <b/>
        <sz val="10"/>
        <color indexed="8"/>
        <rFont val="Arial"/>
        <family val="2"/>
        <charset val="238"/>
      </rPr>
      <t xml:space="preserve">12 </t>
    </r>
    <r>
      <rPr>
        <sz val="10"/>
        <color indexed="8"/>
        <rFont val="Arial"/>
        <family val="2"/>
        <charset val="238"/>
      </rPr>
      <t>m.</t>
    </r>
  </si>
  <si>
    <t>DN  32 (42,4 x 2,6 mm) / 125</t>
  </si>
  <si>
    <t>DN  40 (48,3 x 2,6 mm) / 125</t>
  </si>
  <si>
    <r>
      <t>Predizoliran cevni lok 90</t>
    </r>
    <r>
      <rPr>
        <vertAlign val="superscript"/>
        <sz val="10"/>
        <rFont val="Arial"/>
        <family val="2"/>
        <charset val="238"/>
      </rPr>
      <t>0</t>
    </r>
    <r>
      <rPr>
        <sz val="10"/>
        <rFont val="Arial"/>
        <family val="2"/>
        <charset val="238"/>
      </rPr>
      <t xml:space="preserve"> - enakokrak za transport vroče vode do 130</t>
    </r>
    <r>
      <rPr>
        <vertAlign val="superscript"/>
        <sz val="10"/>
        <rFont val="Arial"/>
        <family val="2"/>
        <charset val="238"/>
      </rPr>
      <t>0</t>
    </r>
    <r>
      <rPr>
        <sz val="10"/>
        <rFont val="Arial"/>
        <family val="2"/>
        <charset val="238"/>
      </rPr>
      <t>C, izdelan po standardu EN 448  za predizolirane fazonske kose za daljinsko ogrevanje, z vgrajenima žicama za kontrolo vlažnosti in lokacijo napake.</t>
    </r>
  </si>
  <si>
    <r>
      <t>DN  32 (42,4 x 2,6 mm) / 140 - 90</t>
    </r>
    <r>
      <rPr>
        <vertAlign val="superscript"/>
        <sz val="10"/>
        <rFont val="Arial"/>
        <family val="2"/>
        <charset val="238"/>
      </rPr>
      <t>0</t>
    </r>
  </si>
  <si>
    <r>
      <t>DN  40 (48,3 x 2,6 mm) / 125 - 90</t>
    </r>
    <r>
      <rPr>
        <vertAlign val="superscript"/>
        <sz val="10"/>
        <rFont val="Arial"/>
        <family val="2"/>
        <charset val="238"/>
      </rPr>
      <t>0</t>
    </r>
  </si>
  <si>
    <r>
      <t>Predizoliran cevni lok 45</t>
    </r>
    <r>
      <rPr>
        <vertAlign val="superscript"/>
        <sz val="10"/>
        <rFont val="Arial"/>
        <family val="2"/>
        <charset val="238"/>
      </rPr>
      <t>0</t>
    </r>
    <r>
      <rPr>
        <sz val="10"/>
        <rFont val="Arial"/>
        <family val="2"/>
        <charset val="238"/>
      </rPr>
      <t xml:space="preserve"> - enakokrak za transport vroče vode do 130</t>
    </r>
    <r>
      <rPr>
        <vertAlign val="superscript"/>
        <sz val="10"/>
        <rFont val="Arial"/>
        <family val="2"/>
        <charset val="238"/>
      </rPr>
      <t>0</t>
    </r>
    <r>
      <rPr>
        <sz val="10"/>
        <rFont val="Arial"/>
        <family val="2"/>
        <charset val="238"/>
      </rPr>
      <t>C, izdelan po standardu EN 448  za predizolirane fazonske kose za daljinsko ogrevanje, z vgrajenima žicama za kontrolo vlažnosti in lokacijo napake.</t>
    </r>
  </si>
  <si>
    <r>
      <t>DN  40 (48,3 x 2,6 mm) / 125 - 45</t>
    </r>
    <r>
      <rPr>
        <vertAlign val="superscript"/>
        <sz val="10"/>
        <rFont val="Arial"/>
        <family val="2"/>
        <charset val="238"/>
      </rPr>
      <t>0</t>
    </r>
  </si>
  <si>
    <t>DN  32 / 125</t>
  </si>
  <si>
    <t>DN  40 / 125</t>
  </si>
  <si>
    <t>DN 65 /40/125</t>
  </si>
  <si>
    <t>Predizolirani  paralelni odcep</t>
  </si>
  <si>
    <r>
      <t>Predizoliran paralelni odcep  za transport vroče vode do 130</t>
    </r>
    <r>
      <rPr>
        <vertAlign val="superscript"/>
        <sz val="10"/>
        <rFont val="Arial"/>
        <family val="2"/>
        <charset val="238"/>
      </rPr>
      <t>0</t>
    </r>
    <r>
      <rPr>
        <sz val="10"/>
        <rFont val="Arial"/>
        <family val="2"/>
        <charset val="238"/>
      </rPr>
      <t xml:space="preserve">C, izdelana po standardu SIST EN 448  za predizolirane fazonske kose za daljinsko ogrevanje, z vgrajenima žicama za kontrolo vlažnosti in lokacijo napake na cevovodu. </t>
    </r>
  </si>
  <si>
    <t>DN 50 /32/125</t>
  </si>
  <si>
    <t>DN 50 /40/125</t>
  </si>
  <si>
    <t>DN 65 /32/125</t>
  </si>
  <si>
    <t>DN  50 / DN 40</t>
  </si>
  <si>
    <t>DN  32 (42,4 x 2,6 mm)</t>
  </si>
  <si>
    <t xml:space="preserve">DN  40 (48,3 x 2,6 mm) </t>
  </si>
  <si>
    <t xml:space="preserve">DN  32  </t>
  </si>
  <si>
    <t xml:space="preserve">DN  40  </t>
  </si>
  <si>
    <t>R DN  50 / 32</t>
  </si>
  <si>
    <t>Umirjevalne cevi</t>
  </si>
  <si>
    <t>Umirjevalne cevi, izdelane iz jeklene cevi iz celega po DIN 2448, material St 37.0,  skupno z odzračevalno in izpustno cevjo, dvema bombiranima pokrovoma in varilnim materialom.</t>
  </si>
  <si>
    <t>DN  50 (60,3 x 2,9 mm) , H = 2,1 m</t>
  </si>
  <si>
    <t>DN  65 (76,1 x 2,9 mm) , H = 2,1 m</t>
  </si>
  <si>
    <t>Odzračevalni lonec</t>
  </si>
  <si>
    <t>Odzračevalni lonec, izdelen iz jeklene cevi iz celega po DIN 2448, material St.37.0, komplet z odzračevalno cevjo in varilnim materialom.</t>
  </si>
  <si>
    <t>DN  50 (60,3 x 2,9 mm) , H =100 mm</t>
  </si>
  <si>
    <t xml:space="preserve">Nepomične podpore, izdelane po priloženih risbah iz predpisanih materialov. </t>
  </si>
  <si>
    <t>DN  50 - FT</t>
  </si>
  <si>
    <t>DN  65 - FT</t>
  </si>
  <si>
    <t>DN  32 - DO -32</t>
  </si>
  <si>
    <t>DN  40 - DO - 40</t>
  </si>
  <si>
    <t>Zaporni ventil za vročo vodo temperature 130 st.C in nazivni tlak PN 16, prirobnična vključno z montažnim materialom.</t>
  </si>
  <si>
    <t>Ustreza izdelek KSB.</t>
  </si>
  <si>
    <t>DN15</t>
  </si>
  <si>
    <t>DN25</t>
  </si>
  <si>
    <t>DN32</t>
  </si>
  <si>
    <t>DN40</t>
  </si>
  <si>
    <t>DN50</t>
  </si>
  <si>
    <t>Odtočni lijak</t>
  </si>
  <si>
    <t>Dobava in montaža odtočnega lijaka dimenzije 300 x 80 mm.</t>
  </si>
  <si>
    <t>60 mm</t>
  </si>
  <si>
    <t>Izdelava izvrtine za prehod cevi v armiranobetonskem ali opečnem zunanjem ali notranjem zidu,  odvoz odpadnega materiala na stalno deponijo. Po montaži cevi prekritje izvrtine z izolacijskim materialom - Izotekt T4 in zaščito izolacije. Izvrtina podana:</t>
  </si>
  <si>
    <t>D/G=0,3/0,5 m</t>
  </si>
  <si>
    <t>Izdelava izvrtine za prehod cevi v armiranobetonskem ali opečnem notranjem zidu,  odvoz odpadnega materiala na stalno deponijo. Izvrtina podana:</t>
  </si>
  <si>
    <t>D/G=0,2/0,3 m</t>
  </si>
  <si>
    <t>Zaščitna PVC cev vročevoda v kolesarnici - dobava in montaža.</t>
  </si>
  <si>
    <t>fi 200</t>
  </si>
  <si>
    <r>
      <t xml:space="preserve">Izdelava zapisnika
</t>
    </r>
    <r>
      <rPr>
        <sz val="10"/>
        <rFont val="Arial"/>
        <family val="2"/>
        <charset val="238"/>
      </rPr>
      <t>a) o meritvi upornosti žic po posameznih 
odsekih trase
b) o lokaciji in dolžini cevi z vgrajenimi drugačnimi žicami (različne upornosti žic na dolžinski meter)
c) o meritvah vlažnosti v izolaciji cevovoda</t>
    </r>
  </si>
  <si>
    <t>DN 40</t>
  </si>
  <si>
    <t>R  E K A P I T U L A C I J A</t>
  </si>
  <si>
    <t>zap. št.</t>
  </si>
  <si>
    <t>ŠT. INV.</t>
  </si>
  <si>
    <t>OBJEKT</t>
  </si>
  <si>
    <t>vrednost                                               ( EUR )</t>
  </si>
  <si>
    <t>S K U P A J     :</t>
  </si>
  <si>
    <t>30III434/102</t>
  </si>
  <si>
    <t>30III-712-00</t>
  </si>
  <si>
    <t>30III434/108</t>
  </si>
  <si>
    <t>GRADNJAVROČEVODNEGA OMREŽJA NA OBMOČJU DOLOMITSKE ULICE</t>
  </si>
  <si>
    <t>OBNOVA 10 VROČEVODNIH JAŠKOV - SAMO DVA JAŠKA (JA1539 STEGNE 23, JA1528 PRAŽAKOVA 12)</t>
  </si>
  <si>
    <t>2. SKLOP</t>
  </si>
  <si>
    <t>VROČEVOD - TRASA</t>
  </si>
  <si>
    <t>VROČEVOD - PRIKLJUČKI</t>
  </si>
  <si>
    <t>SKUPAJ 1+2</t>
  </si>
  <si>
    <t>GRADNJA GLAVNEGA VROČEVODA IN PRIKLJUČKOV ZA STAVBE PORENTOVA 1-3,
ADAMIČEVA 2-6, RAŠIŠKA 14-20</t>
  </si>
  <si>
    <t>GRADNJA GLAVNEGA VROČEVODA IN PRIKLJUČKOV ZA STAVBE PORENTOVA 1-3, ADAMIČEVA 2-6, RAŠIŠKA 14-20</t>
  </si>
  <si>
    <t>1. SKLOP        b.</t>
  </si>
  <si>
    <t>1. SKLOP       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</si>
</sst>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SIT&quot;_-;\-* #,##0.00\ &quot;SIT&quot;_-;_-* &quot;-&quot;??\ &quot;SIT&quot;_-;_-@_-"/>
    <numFmt numFmtId="165" formatCode=";;;"/>
    <numFmt numFmtId="166" formatCode="#,##0.0"/>
    <numFmt numFmtId="167" formatCode="_-* #,##0.00\ _S_I_T_-;\-* #,##0.00\ _S_I_T_-;_-* &quot;-&quot;??\ _S_I_T_-;_-@_-"/>
    <numFmt numFmtId="168" formatCode="#,##0.00\ [$€-1]"/>
    <numFmt numFmtId="169" formatCode="m\o\n\th\ d\,\ yyyy"/>
    <numFmt numFmtId="170" formatCode="#,#00"/>
    <numFmt numFmtId="171" formatCode="#,"/>
  </numFmts>
  <fonts count="5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trike/>
      <sz val="10"/>
      <name val="Arial"/>
      <family val="2"/>
      <charset val="238"/>
    </font>
    <font>
      <b/>
      <u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strike/>
      <sz val="12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Times New Roman CE"/>
      <family val="1"/>
      <charset val="238"/>
    </font>
    <font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strike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charset val="238"/>
    </font>
    <font>
      <b/>
      <sz val="10"/>
      <color indexed="16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vertAlign val="superscript"/>
      <sz val="10"/>
      <color indexed="8"/>
      <name val="Arial CE"/>
      <family val="2"/>
      <charset val="238"/>
    </font>
    <font>
      <vertAlign val="superscript"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6"/>
      <name val="Arial"/>
      <family val="2"/>
      <charset val="238"/>
    </font>
    <font>
      <b/>
      <i/>
      <sz val="10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u/>
      <sz val="20"/>
      <name val="Arial"/>
      <family val="2"/>
      <charset val="238"/>
    </font>
    <font>
      <u/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b/>
      <i/>
      <sz val="14"/>
      <color indexed="16"/>
      <name val="Arial"/>
      <family val="2"/>
      <charset val="238"/>
    </font>
    <font>
      <sz val="14"/>
      <name val="Arial CE"/>
      <charset val="238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sz val="12"/>
      <name val="Courier"/>
      <family val="1"/>
      <charset val="238"/>
    </font>
    <font>
      <sz val="11"/>
      <name val="Arial CE"/>
      <charset val="238"/>
    </font>
    <font>
      <sz val="11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Tahoma"/>
      <family val="2"/>
      <charset val="238"/>
    </font>
    <font>
      <sz val="10"/>
      <color indexed="8"/>
      <name val="Tahoma"/>
      <family val="2"/>
      <charset val="238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867">
    <xf numFmtId="0" fontId="0" fillId="0" borderId="0"/>
    <xf numFmtId="164" fontId="3" fillId="0" borderId="0" applyFont="0" applyFill="0" applyBorder="0" applyAlignment="0" applyProtection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 applyNumberFormat="0" applyFill="0" applyBorder="0" applyAlignment="0" applyProtection="0"/>
    <xf numFmtId="0" fontId="14" fillId="0" borderId="0"/>
    <xf numFmtId="164" fontId="3" fillId="0" borderId="0" applyFont="0" applyFill="0" applyBorder="0" applyAlignment="0" applyProtection="0"/>
    <xf numFmtId="0" fontId="4" fillId="0" borderId="0"/>
    <xf numFmtId="0" fontId="4" fillId="0" borderId="0"/>
    <xf numFmtId="0" fontId="24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8" fillId="0" borderId="0"/>
    <xf numFmtId="0" fontId="4" fillId="0" borderId="0"/>
    <xf numFmtId="0" fontId="4" fillId="0" borderId="0"/>
    <xf numFmtId="0" fontId="5" fillId="0" borderId="0"/>
    <xf numFmtId="164" fontId="5" fillId="0" borderId="0" applyFont="0" applyFill="0" applyBorder="0" applyAlignment="0" applyProtection="0"/>
    <xf numFmtId="169" fontId="49" fillId="0" borderId="0">
      <protection locked="0"/>
    </xf>
    <xf numFmtId="169" fontId="49" fillId="0" borderId="0">
      <protection locked="0"/>
    </xf>
    <xf numFmtId="170" fontId="49" fillId="0" borderId="0">
      <protection locked="0"/>
    </xf>
    <xf numFmtId="170" fontId="49" fillId="0" borderId="0">
      <protection locked="0"/>
    </xf>
    <xf numFmtId="171" fontId="50" fillId="0" borderId="0">
      <protection locked="0"/>
    </xf>
    <xf numFmtId="171" fontId="50" fillId="0" borderId="0">
      <protection locked="0"/>
    </xf>
    <xf numFmtId="171" fontId="50" fillId="0" borderId="0">
      <protection locked="0"/>
    </xf>
    <xf numFmtId="171" fontId="50" fillId="0" borderId="0">
      <protection locked="0"/>
    </xf>
    <xf numFmtId="0" fontId="51" fillId="0" borderId="0"/>
    <xf numFmtId="0" fontId="52" fillId="0" borderId="0"/>
    <xf numFmtId="0" fontId="51" fillId="0" borderId="0"/>
    <xf numFmtId="0" fontId="52" fillId="0" borderId="0"/>
    <xf numFmtId="0" fontId="5" fillId="0" borderId="0"/>
    <xf numFmtId="0" fontId="52" fillId="0" borderId="0"/>
    <xf numFmtId="0" fontId="52" fillId="0" borderId="0"/>
    <xf numFmtId="0" fontId="51" fillId="0" borderId="0"/>
    <xf numFmtId="0" fontId="24" fillId="0" borderId="0"/>
    <xf numFmtId="0" fontId="2" fillId="0" borderId="0"/>
    <xf numFmtId="0" fontId="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3" fillId="0" borderId="0"/>
    <xf numFmtId="0" fontId="5" fillId="0" borderId="0"/>
    <xf numFmtId="0" fontId="51" fillId="0" borderId="0"/>
    <xf numFmtId="0" fontId="51" fillId="0" borderId="0"/>
    <xf numFmtId="0" fontId="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5" fillId="0" borderId="0"/>
    <xf numFmtId="0" fontId="5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" fillId="0" borderId="0" applyFill="0" applyBorder="0"/>
    <xf numFmtId="9" fontId="3" fillId="0" borderId="0" applyFont="0" applyFill="0" applyBorder="0" applyAlignment="0" applyProtection="0"/>
    <xf numFmtId="0" fontId="58" fillId="0" borderId="0"/>
    <xf numFmtId="171" fontId="49" fillId="0" borderId="20">
      <protection locked="0"/>
    </xf>
    <xf numFmtId="171" fontId="49" fillId="0" borderId="20">
      <protection locked="0"/>
    </xf>
    <xf numFmtId="167" fontId="24" fillId="0" borderId="0" applyFont="0" applyFill="0" applyBorder="0" applyAlignment="0" applyProtection="0"/>
  </cellStyleXfs>
  <cellXfs count="411">
    <xf numFmtId="0" fontId="0" fillId="0" borderId="0" xfId="0"/>
    <xf numFmtId="0" fontId="5" fillId="0" borderId="0" xfId="0" applyFont="1" applyFill="1" applyProtection="1"/>
    <xf numFmtId="4" fontId="6" fillId="0" borderId="5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vertical="center"/>
    </xf>
    <xf numFmtId="4" fontId="5" fillId="0" borderId="6" xfId="1" applyNumberFormat="1" applyFont="1" applyFill="1" applyBorder="1" applyAlignment="1" applyProtection="1">
      <alignment horizontal="right" vertical="center"/>
    </xf>
    <xf numFmtId="4" fontId="6" fillId="0" borderId="6" xfId="1" applyNumberFormat="1" applyFont="1" applyFill="1" applyBorder="1" applyAlignment="1" applyProtection="1">
      <alignment horizontal="right"/>
    </xf>
    <xf numFmtId="0" fontId="6" fillId="3" borderId="6" xfId="12" applyFont="1" applyFill="1" applyBorder="1" applyAlignment="1" applyProtection="1">
      <alignment horizontal="center" vertical="center"/>
    </xf>
    <xf numFmtId="0" fontId="6" fillId="0" borderId="6" xfId="12" applyFont="1" applyBorder="1" applyAlignment="1" applyProtection="1">
      <alignment horizontal="center" vertical="center"/>
    </xf>
    <xf numFmtId="4" fontId="6" fillId="0" borderId="6" xfId="12" applyNumberFormat="1" applyFont="1" applyBorder="1" applyAlignment="1" applyProtection="1">
      <alignment horizontal="right" vertical="center"/>
    </xf>
    <xf numFmtId="0" fontId="6" fillId="0" borderId="6" xfId="12" applyFont="1" applyFill="1" applyBorder="1" applyAlignment="1" applyProtection="1">
      <alignment horizontal="center" vertical="center"/>
    </xf>
    <xf numFmtId="4" fontId="6" fillId="0" borderId="6" xfId="12" applyNumberFormat="1" applyFont="1" applyFill="1" applyBorder="1" applyAlignment="1" applyProtection="1">
      <alignment horizontal="right" vertical="center"/>
    </xf>
    <xf numFmtId="4" fontId="6" fillId="0" borderId="0" xfId="1" applyNumberFormat="1" applyFont="1" applyFill="1" applyBorder="1" applyAlignment="1" applyProtection="1">
      <alignment horizontal="right"/>
    </xf>
    <xf numFmtId="0" fontId="6" fillId="0" borderId="11" xfId="12" applyFont="1" applyBorder="1" applyAlignment="1" applyProtection="1">
      <alignment horizontal="center" vertical="center"/>
    </xf>
    <xf numFmtId="0" fontId="6" fillId="0" borderId="11" xfId="12" applyFont="1" applyBorder="1" applyAlignment="1" applyProtection="1">
      <alignment vertical="center" wrapText="1"/>
    </xf>
    <xf numFmtId="0" fontId="5" fillId="0" borderId="11" xfId="12" applyFont="1" applyBorder="1" applyAlignment="1" applyProtection="1">
      <alignment vertical="center" wrapText="1"/>
    </xf>
    <xf numFmtId="4" fontId="6" fillId="0" borderId="11" xfId="12" applyNumberFormat="1" applyFont="1" applyBorder="1" applyAlignment="1" applyProtection="1">
      <alignment horizontal="right" vertical="center"/>
    </xf>
    <xf numFmtId="0" fontId="6" fillId="0" borderId="12" xfId="0" applyFont="1" applyFill="1" applyBorder="1" applyAlignment="1" applyProtection="1"/>
    <xf numFmtId="0" fontId="5" fillId="0" borderId="0" xfId="0" applyFont="1" applyFill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7" fillId="0" borderId="0" xfId="0" applyFont="1" applyFill="1" applyBorder="1" applyProtection="1"/>
    <xf numFmtId="0" fontId="11" fillId="0" borderId="0" xfId="0" applyFont="1" applyFill="1" applyAlignment="1" applyProtection="1">
      <alignment vertical="center"/>
    </xf>
    <xf numFmtId="49" fontId="6" fillId="0" borderId="0" xfId="0" applyNumberFormat="1" applyFont="1" applyAlignment="1" applyProtection="1">
      <alignment horizontal="right" vertical="top"/>
    </xf>
    <xf numFmtId="0" fontId="6" fillId="0" borderId="0" xfId="0" applyFont="1" applyAlignment="1" applyProtection="1">
      <alignment horizontal="right" vertical="top"/>
    </xf>
    <xf numFmtId="0" fontId="6" fillId="0" borderId="0" xfId="0" applyFont="1" applyAlignment="1" applyProtection="1">
      <alignment horizontal="centerContinuous" vertical="top"/>
    </xf>
    <xf numFmtId="4" fontId="8" fillId="0" borderId="0" xfId="0" applyNumberFormat="1" applyFont="1" applyAlignment="1" applyProtection="1">
      <alignment horizontal="right" vertical="top"/>
    </xf>
    <xf numFmtId="0" fontId="5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vertical="top"/>
    </xf>
    <xf numFmtId="0" fontId="5" fillId="0" borderId="2" xfId="0" applyFont="1" applyBorder="1" applyAlignment="1" applyProtection="1">
      <alignment horizontal="right" vertical="top"/>
    </xf>
    <xf numFmtId="0" fontId="5" fillId="0" borderId="2" xfId="0" applyFont="1" applyBorder="1" applyAlignment="1" applyProtection="1">
      <alignment vertical="top"/>
    </xf>
    <xf numFmtId="4" fontId="8" fillId="0" borderId="2" xfId="0" applyNumberFormat="1" applyFont="1" applyBorder="1" applyAlignment="1" applyProtection="1">
      <alignment horizontal="right" vertical="top"/>
    </xf>
    <xf numFmtId="4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3" xfId="0" applyFont="1" applyFill="1" applyBorder="1" applyAlignment="1" applyProtection="1">
      <alignment horizontal="right" vertical="top"/>
    </xf>
    <xf numFmtId="0" fontId="5" fillId="0" borderId="3" xfId="0" applyFont="1" applyFill="1" applyBorder="1" applyAlignment="1" applyProtection="1">
      <alignment horizontal="right" vertical="top"/>
    </xf>
    <xf numFmtId="0" fontId="5" fillId="0" borderId="3" xfId="0" applyFont="1" applyFill="1" applyBorder="1" applyAlignment="1" applyProtection="1">
      <alignment horizontal="center" vertical="top"/>
    </xf>
    <xf numFmtId="4" fontId="6" fillId="0" borderId="3" xfId="0" applyNumberFormat="1" applyFont="1" applyFill="1" applyBorder="1" applyAlignment="1" applyProtection="1">
      <alignment horizontal="right" vertical="top"/>
    </xf>
    <xf numFmtId="2" fontId="5" fillId="0" borderId="0" xfId="0" applyNumberFormat="1" applyFont="1" applyFill="1" applyBorder="1" applyAlignment="1" applyProtection="1">
      <alignment horizontal="right"/>
    </xf>
    <xf numFmtId="2" fontId="5" fillId="0" borderId="1" xfId="0" applyNumberFormat="1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center"/>
    </xf>
    <xf numFmtId="4" fontId="5" fillId="0" borderId="1" xfId="0" applyNumberFormat="1" applyFont="1" applyFill="1" applyBorder="1" applyAlignment="1" applyProtection="1">
      <alignment horizontal="right"/>
    </xf>
    <xf numFmtId="0" fontId="6" fillId="0" borderId="16" xfId="0" applyFont="1" applyBorder="1" applyAlignment="1" applyProtection="1">
      <alignment horizontal="center" vertical="center" textRotation="90"/>
    </xf>
    <xf numFmtId="4" fontId="6" fillId="0" borderId="16" xfId="0" applyNumberFormat="1" applyFont="1" applyBorder="1" applyAlignment="1" applyProtection="1">
      <alignment horizontal="right" vertical="center" textRotation="90" wrapText="1"/>
    </xf>
    <xf numFmtId="0" fontId="6" fillId="0" borderId="0" xfId="0" applyFont="1" applyAlignment="1" applyProtection="1">
      <alignment horizontal="left" vertical="top"/>
    </xf>
    <xf numFmtId="0" fontId="5" fillId="0" borderId="2" xfId="0" applyFont="1" applyBorder="1" applyAlignment="1" applyProtection="1">
      <alignment horizontal="left" vertical="top"/>
    </xf>
    <xf numFmtId="0" fontId="5" fillId="0" borderId="1" xfId="0" applyFont="1" applyFill="1" applyBorder="1" applyAlignment="1" applyProtection="1">
      <alignment horizontal="left" vertical="top" wrapText="1"/>
    </xf>
    <xf numFmtId="0" fontId="6" fillId="0" borderId="3" xfId="0" applyFont="1" applyFill="1" applyBorder="1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  <xf numFmtId="49" fontId="6" fillId="0" borderId="16" xfId="0" applyNumberFormat="1" applyFont="1" applyBorder="1" applyAlignment="1" applyProtection="1">
      <alignment horizontal="center" vertical="center" textRotation="90"/>
    </xf>
    <xf numFmtId="165" fontId="6" fillId="0" borderId="2" xfId="0" applyNumberFormat="1" applyFont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15" fillId="0" borderId="0" xfId="14" applyFont="1"/>
    <xf numFmtId="49" fontId="5" fillId="0" borderId="0" xfId="0" applyNumberFormat="1" applyFont="1" applyFill="1" applyBorder="1" applyAlignment="1" applyProtection="1">
      <alignment horizontal="left" vertical="top" wrapText="1"/>
    </xf>
    <xf numFmtId="0" fontId="6" fillId="0" borderId="0" xfId="14" applyFont="1" applyAlignment="1">
      <alignment vertical="top" wrapText="1"/>
    </xf>
    <xf numFmtId="0" fontId="6" fillId="0" borderId="0" xfId="14" applyFont="1" applyAlignment="1">
      <alignment horizontal="justify" vertical="top" wrapText="1"/>
    </xf>
    <xf numFmtId="0" fontId="5" fillId="0" borderId="0" xfId="14" applyFont="1"/>
    <xf numFmtId="4" fontId="5" fillId="0" borderId="0" xfId="14" applyNumberFormat="1" applyFont="1" applyAlignment="1">
      <alignment horizontal="right"/>
    </xf>
    <xf numFmtId="0" fontId="6" fillId="0" borderId="0" xfId="14" applyFont="1"/>
    <xf numFmtId="0" fontId="6" fillId="0" borderId="0" xfId="14" applyFont="1" applyAlignment="1">
      <alignment horizontal="center" vertical="top" wrapText="1"/>
    </xf>
    <xf numFmtId="0" fontId="5" fillId="0" borderId="0" xfId="14" applyFont="1" applyAlignment="1">
      <alignment horizontal="justify" vertical="top" wrapText="1"/>
    </xf>
    <xf numFmtId="0" fontId="15" fillId="0" borderId="0" xfId="14" applyFont="1" applyProtection="1"/>
    <xf numFmtId="0" fontId="3" fillId="0" borderId="0" xfId="0" applyFont="1"/>
    <xf numFmtId="0" fontId="6" fillId="0" borderId="0" xfId="0" applyFont="1" applyAlignment="1">
      <alignment horizontal="justify" vertical="top" wrapText="1"/>
    </xf>
    <xf numFmtId="4" fontId="5" fillId="0" borderId="0" xfId="0" applyNumberFormat="1" applyFont="1" applyFill="1" applyAlignment="1" applyProtection="1">
      <alignment horizontal="right"/>
      <protection locked="0"/>
    </xf>
    <xf numFmtId="0" fontId="6" fillId="0" borderId="0" xfId="14" applyFont="1" applyAlignment="1">
      <alignment horizontal="center"/>
    </xf>
    <xf numFmtId="0" fontId="6" fillId="0" borderId="0" xfId="14" applyFont="1" applyAlignment="1">
      <alignment horizontal="center" vertical="top"/>
    </xf>
    <xf numFmtId="4" fontId="6" fillId="0" borderId="0" xfId="14" applyNumberFormat="1" applyFont="1" applyAlignment="1">
      <alignment horizontal="right"/>
    </xf>
    <xf numFmtId="0" fontId="17" fillId="0" borderId="0" xfId="14" applyFont="1"/>
    <xf numFmtId="0" fontId="5" fillId="0" borderId="0" xfId="14" applyFont="1" applyAlignment="1"/>
    <xf numFmtId="0" fontId="15" fillId="0" borderId="0" xfId="0" applyFont="1"/>
    <xf numFmtId="0" fontId="6" fillId="0" borderId="0" xfId="0" applyFont="1" applyAlignment="1">
      <alignment horizontal="center" vertical="top" wrapText="1"/>
    </xf>
    <xf numFmtId="0" fontId="6" fillId="0" borderId="0" xfId="0" applyFont="1"/>
    <xf numFmtId="4" fontId="6" fillId="0" borderId="0" xfId="0" applyNumberFormat="1" applyFont="1" applyAlignment="1">
      <alignment horizontal="right"/>
    </xf>
    <xf numFmtId="0" fontId="16" fillId="0" borderId="0" xfId="0" applyFont="1"/>
    <xf numFmtId="0" fontId="5" fillId="0" borderId="0" xfId="0" applyFont="1" applyFill="1" applyAlignment="1" applyProtection="1">
      <alignment horizontal="justify" vertical="top" wrapText="1"/>
      <protection locked="0"/>
    </xf>
    <xf numFmtId="9" fontId="5" fillId="0" borderId="0" xfId="14" applyNumberFormat="1" applyFont="1"/>
    <xf numFmtId="0" fontId="6" fillId="0" borderId="0" xfId="14" applyFont="1" applyBorder="1" applyAlignment="1">
      <alignment horizontal="center" vertical="top" wrapText="1"/>
    </xf>
    <xf numFmtId="0" fontId="9" fillId="0" borderId="0" xfId="14" applyFont="1" applyBorder="1" applyAlignment="1">
      <alignment horizontal="justify" vertical="top" wrapText="1"/>
    </xf>
    <xf numFmtId="0" fontId="5" fillId="0" borderId="0" xfId="14" applyFont="1" applyBorder="1"/>
    <xf numFmtId="9" fontId="5" fillId="0" borderId="0" xfId="14" applyNumberFormat="1" applyFont="1" applyBorder="1"/>
    <xf numFmtId="4" fontId="5" fillId="0" borderId="0" xfId="14" applyNumberFormat="1" applyFont="1" applyBorder="1" applyAlignment="1">
      <alignment horizontal="right"/>
    </xf>
    <xf numFmtId="49" fontId="6" fillId="0" borderId="0" xfId="0" applyNumberFormat="1" applyFont="1" applyFill="1" applyBorder="1" applyAlignment="1" applyProtection="1">
      <alignment horizontal="left" vertical="top" wrapText="1"/>
    </xf>
    <xf numFmtId="0" fontId="5" fillId="0" borderId="0" xfId="14" applyFont="1" applyAlignment="1">
      <alignment horizontal="center"/>
    </xf>
    <xf numFmtId="0" fontId="6" fillId="0" borderId="0" xfId="0" applyFont="1" applyFill="1" applyAlignment="1" applyProtection="1">
      <alignment horizontal="left" vertical="top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3" borderId="6" xfId="12" applyFont="1" applyFill="1" applyBorder="1" applyAlignment="1" applyProtection="1">
      <alignment horizontal="center" vertical="center" wrapText="1"/>
    </xf>
    <xf numFmtId="4" fontId="5" fillId="4" borderId="0" xfId="0" applyNumberFormat="1" applyFont="1" applyFill="1" applyBorder="1" applyAlignment="1" applyProtection="1">
      <alignment horizontal="right"/>
      <protection locked="0"/>
    </xf>
    <xf numFmtId="0" fontId="6" fillId="3" borderId="6" xfId="12" applyFont="1" applyFill="1" applyBorder="1" applyAlignment="1" applyProtection="1">
      <alignment horizontal="center" vertical="center" wrapText="1"/>
    </xf>
    <xf numFmtId="49" fontId="7" fillId="0" borderId="0" xfId="15" applyNumberFormat="1" applyFont="1" applyFill="1" applyAlignment="1" applyProtection="1">
      <alignment horizontal="right"/>
    </xf>
    <xf numFmtId="0" fontId="7" fillId="0" borderId="0" xfId="15" applyFont="1" applyFill="1" applyAlignment="1" applyProtection="1">
      <alignment horizontal="left"/>
    </xf>
    <xf numFmtId="0" fontId="7" fillId="0" borderId="0" xfId="15" applyFont="1" applyFill="1" applyAlignment="1" applyProtection="1">
      <alignment horizontal="centerContinuous" vertical="top"/>
    </xf>
    <xf numFmtId="0" fontId="18" fillId="0" borderId="0" xfId="15" applyNumberFormat="1" applyFont="1" applyFill="1" applyAlignment="1" applyProtection="1">
      <alignment horizontal="centerContinuous" vertical="top"/>
    </xf>
    <xf numFmtId="0" fontId="19" fillId="0" borderId="0" xfId="15" applyNumberFormat="1" applyFont="1" applyFill="1" applyAlignment="1" applyProtection="1">
      <alignment vertical="top"/>
    </xf>
    <xf numFmtId="0" fontId="19" fillId="0" borderId="0" xfId="15" applyFont="1" applyFill="1" applyAlignment="1" applyProtection="1">
      <alignment vertical="top"/>
    </xf>
    <xf numFmtId="49" fontId="7" fillId="0" borderId="0" xfId="0" applyNumberFormat="1" applyFont="1" applyFill="1" applyAlignment="1" applyProtection="1">
      <alignment horizontal="right" vertical="top"/>
    </xf>
    <xf numFmtId="0" fontId="7" fillId="0" borderId="0" xfId="0" applyFont="1" applyFill="1" applyAlignment="1" applyProtection="1">
      <alignment horizontal="right" vertical="top"/>
    </xf>
    <xf numFmtId="0" fontId="7" fillId="0" borderId="0" xfId="0" applyFont="1" applyFill="1" applyAlignment="1" applyProtection="1">
      <alignment horizontal="centerContinuous" vertical="top"/>
    </xf>
    <xf numFmtId="4" fontId="18" fillId="0" borderId="0" xfId="0" applyNumberFormat="1" applyFont="1" applyFill="1" applyAlignment="1" applyProtection="1">
      <alignment horizontal="centerContinuous" vertical="top"/>
    </xf>
    <xf numFmtId="0" fontId="19" fillId="0" borderId="0" xfId="0" applyFont="1" applyFill="1" applyAlignment="1" applyProtection="1">
      <alignment vertical="top"/>
    </xf>
    <xf numFmtId="0" fontId="6" fillId="0" borderId="0" xfId="0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right" vertical="top"/>
    </xf>
    <xf numFmtId="0" fontId="6" fillId="0" borderId="0" xfId="0" applyFont="1" applyFill="1" applyAlignment="1" applyProtection="1">
      <alignment vertical="top"/>
    </xf>
    <xf numFmtId="0" fontId="8" fillId="0" borderId="0" xfId="0" applyNumberFormat="1" applyFont="1" applyFill="1" applyAlignment="1" applyProtection="1">
      <alignment horizontal="right" vertical="top"/>
    </xf>
    <xf numFmtId="0" fontId="5" fillId="0" borderId="0" xfId="0" applyNumberFormat="1" applyFont="1" applyFill="1" applyAlignment="1" applyProtection="1">
      <alignment vertical="top"/>
    </xf>
    <xf numFmtId="0" fontId="0" fillId="0" borderId="0" xfId="0" applyProtection="1"/>
    <xf numFmtId="49" fontId="6" fillId="0" borderId="1" xfId="0" applyNumberFormat="1" applyFont="1" applyFill="1" applyBorder="1" applyAlignment="1" applyProtection="1">
      <alignment horizontal="center" vertical="center" textRotation="90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right" vertical="center" textRotation="90"/>
    </xf>
    <xf numFmtId="0" fontId="6" fillId="0" borderId="1" xfId="0" applyFont="1" applyFill="1" applyBorder="1" applyAlignment="1" applyProtection="1">
      <alignment horizontal="left" vertical="center" textRotation="90"/>
    </xf>
    <xf numFmtId="0" fontId="6" fillId="0" borderId="1" xfId="0" applyNumberFormat="1" applyFont="1" applyFill="1" applyBorder="1" applyAlignment="1" applyProtection="1">
      <alignment horizontal="right" vertical="center" textRotation="90" wrapText="1"/>
    </xf>
    <xf numFmtId="0" fontId="6" fillId="0" borderId="0" xfId="14" applyFont="1" applyAlignment="1" applyProtection="1">
      <alignment horizontal="center"/>
    </xf>
    <xf numFmtId="0" fontId="6" fillId="0" borderId="0" xfId="14" applyFont="1" applyAlignment="1" applyProtection="1">
      <alignment horizontal="justify" vertical="top" wrapText="1"/>
    </xf>
    <xf numFmtId="0" fontId="6" fillId="0" borderId="0" xfId="14" applyFont="1" applyAlignment="1" applyProtection="1">
      <alignment horizontal="right"/>
    </xf>
    <xf numFmtId="0" fontId="6" fillId="0" borderId="0" xfId="14" applyFont="1" applyAlignment="1" applyProtection="1">
      <alignment horizontal="centerContinuous"/>
    </xf>
    <xf numFmtId="0" fontId="6" fillId="0" borderId="0" xfId="14" applyNumberFormat="1" applyFont="1" applyAlignment="1" applyProtection="1">
      <alignment horizontal="centerContinuous"/>
    </xf>
    <xf numFmtId="0" fontId="6" fillId="0" borderId="0" xfId="0" applyFont="1" applyFill="1" applyAlignment="1" applyProtection="1">
      <alignment horizontal="center" vertical="top" wrapText="1"/>
    </xf>
    <xf numFmtId="0" fontId="6" fillId="0" borderId="0" xfId="0" applyFont="1" applyFill="1" applyAlignment="1" applyProtection="1">
      <alignment vertical="top" wrapText="1"/>
    </xf>
    <xf numFmtId="0" fontId="5" fillId="0" borderId="0" xfId="0" applyFont="1" applyFill="1" applyAlignment="1" applyProtection="1">
      <alignment horizontal="right"/>
    </xf>
    <xf numFmtId="0" fontId="20" fillId="0" borderId="0" xfId="0" applyFont="1" applyFill="1" applyProtection="1"/>
    <xf numFmtId="166" fontId="5" fillId="0" borderId="0" xfId="0" applyNumberFormat="1" applyFont="1" applyFill="1" applyAlignment="1" applyProtection="1">
      <alignment horizontal="right"/>
    </xf>
    <xf numFmtId="0" fontId="5" fillId="0" borderId="0" xfId="0" applyFont="1" applyFill="1" applyAlignment="1" applyProtection="1">
      <alignment vertical="top" wrapText="1"/>
    </xf>
    <xf numFmtId="0" fontId="5" fillId="0" borderId="0" xfId="0" applyFont="1" applyFill="1" applyAlignment="1" applyProtection="1">
      <alignment horizontal="center" vertical="top" wrapText="1"/>
    </xf>
    <xf numFmtId="0" fontId="5" fillId="0" borderId="0" xfId="14" applyFont="1" applyProtection="1"/>
    <xf numFmtId="4" fontId="20" fillId="0" borderId="0" xfId="0" applyNumberFormat="1" applyFont="1" applyFill="1" applyAlignment="1" applyProtection="1">
      <alignment horizontal="right"/>
    </xf>
    <xf numFmtId="0" fontId="6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justify" vertical="top" wrapText="1"/>
    </xf>
    <xf numFmtId="0" fontId="5" fillId="0" borderId="0" xfId="0" applyFont="1" applyAlignment="1" applyProtection="1">
      <alignment horizontal="right"/>
    </xf>
    <xf numFmtId="0" fontId="5" fillId="0" borderId="0" xfId="0" applyFont="1" applyProtection="1"/>
    <xf numFmtId="4" fontId="5" fillId="0" borderId="0" xfId="0" applyNumberFormat="1" applyFont="1" applyAlignment="1" applyProtection="1">
      <alignment horizontal="right"/>
    </xf>
    <xf numFmtId="0" fontId="6" fillId="0" borderId="0" xfId="14" applyFont="1" applyAlignment="1" applyProtection="1">
      <alignment horizontal="center" vertical="top" wrapText="1"/>
    </xf>
    <xf numFmtId="0" fontId="9" fillId="0" borderId="0" xfId="0" applyFont="1" applyFill="1" applyAlignment="1" applyProtection="1">
      <alignment vertical="top" wrapText="1"/>
    </xf>
    <xf numFmtId="4" fontId="5" fillId="0" borderId="0" xfId="0" applyNumberFormat="1" applyFont="1" applyFill="1" applyAlignment="1" applyProtection="1">
      <alignment horizontal="right"/>
    </xf>
    <xf numFmtId="0" fontId="9" fillId="0" borderId="0" xfId="0" applyFont="1" applyAlignment="1" applyProtection="1">
      <alignment vertical="top" wrapText="1"/>
    </xf>
    <xf numFmtId="4" fontId="6" fillId="0" borderId="0" xfId="14" applyNumberFormat="1" applyFont="1" applyAlignment="1" applyProtection="1">
      <alignment horizontal="centerContinuous"/>
    </xf>
    <xf numFmtId="0" fontId="21" fillId="0" borderId="0" xfId="0" applyFont="1" applyAlignment="1" applyProtection="1">
      <alignment vertical="top" wrapText="1"/>
    </xf>
    <xf numFmtId="0" fontId="20" fillId="0" borderId="0" xfId="0" applyFont="1" applyFill="1" applyAlignment="1" applyProtection="1">
      <alignment vertical="top"/>
    </xf>
    <xf numFmtId="0" fontId="5" fillId="0" borderId="0" xfId="14" applyFont="1" applyAlignment="1" applyProtection="1">
      <alignment horizontal="right"/>
    </xf>
    <xf numFmtId="0" fontId="5" fillId="0" borderId="0" xfId="0" applyFont="1" applyFill="1" applyAlignment="1" applyProtection="1">
      <alignment horizontal="justify"/>
    </xf>
    <xf numFmtId="4" fontId="5" fillId="4" borderId="0" xfId="14" applyNumberFormat="1" applyFont="1" applyFill="1" applyBorder="1" applyAlignment="1" applyProtection="1">
      <alignment horizontal="right"/>
      <protection locked="0"/>
    </xf>
    <xf numFmtId="4" fontId="5" fillId="0" borderId="0" xfId="14" applyNumberFormat="1" applyFont="1" applyAlignment="1" applyProtection="1">
      <alignment horizontal="right"/>
    </xf>
    <xf numFmtId="4" fontId="5" fillId="0" borderId="0" xfId="14" applyNumberFormat="1" applyFont="1" applyFill="1" applyAlignment="1" applyProtection="1">
      <alignment horizontal="right"/>
    </xf>
    <xf numFmtId="0" fontId="6" fillId="0" borderId="0" xfId="14" applyFont="1" applyFill="1" applyAlignment="1" applyProtection="1"/>
    <xf numFmtId="0" fontId="6" fillId="0" borderId="0" xfId="14" applyFont="1" applyFill="1" applyAlignment="1" applyProtection="1">
      <alignment horizontal="centerContinuous"/>
    </xf>
    <xf numFmtId="4" fontId="6" fillId="0" borderId="0" xfId="14" applyNumberFormat="1" applyFont="1" applyFill="1" applyAlignment="1" applyProtection="1">
      <alignment horizontal="centerContinuous"/>
    </xf>
    <xf numFmtId="0" fontId="6" fillId="0" borderId="0" xfId="14" applyFont="1" applyAlignment="1" applyProtection="1"/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vertical="top"/>
    </xf>
    <xf numFmtId="0" fontId="5" fillId="0" borderId="0" xfId="14" applyFont="1" applyFill="1" applyAlignment="1" applyProtection="1"/>
    <xf numFmtId="0" fontId="6" fillId="0" borderId="0" xfId="14" applyFont="1" applyAlignment="1" applyProtection="1">
      <alignment horizontal="center" vertical="top"/>
    </xf>
    <xf numFmtId="0" fontId="5" fillId="0" borderId="0" xfId="14" applyFont="1" applyAlignment="1" applyProtection="1">
      <alignment horizontal="justify" vertical="top" wrapText="1"/>
    </xf>
    <xf numFmtId="0" fontId="5" fillId="0" borderId="0" xfId="14" applyFont="1" applyFill="1" applyAlignment="1" applyProtection="1">
      <alignment horizontal="justify" vertical="top" wrapText="1"/>
    </xf>
    <xf numFmtId="0" fontId="6" fillId="0" borderId="0" xfId="14" applyFont="1" applyProtection="1"/>
    <xf numFmtId="0" fontId="5" fillId="5" borderId="0" xfId="14" applyFont="1" applyFill="1" applyAlignment="1" applyProtection="1">
      <alignment horizontal="justify" vertical="top" wrapText="1"/>
    </xf>
    <xf numFmtId="0" fontId="5" fillId="5" borderId="0" xfId="14" applyFont="1" applyFill="1" applyProtection="1"/>
    <xf numFmtId="4" fontId="5" fillId="5" borderId="0" xfId="14" applyNumberFormat="1" applyFont="1" applyFill="1" applyAlignment="1" applyProtection="1">
      <alignment horizontal="right"/>
    </xf>
    <xf numFmtId="4" fontId="5" fillId="5" borderId="0" xfId="0" applyNumberFormat="1" applyFont="1" applyFill="1" applyAlignment="1" applyProtection="1">
      <alignment horizontal="right"/>
    </xf>
    <xf numFmtId="0" fontId="6" fillId="0" borderId="0" xfId="0" applyFont="1" applyAlignment="1" applyProtection="1">
      <alignment horizontal="justify" vertical="justify" wrapText="1"/>
    </xf>
    <xf numFmtId="0" fontId="20" fillId="0" borderId="0" xfId="0" applyFont="1" applyProtection="1"/>
    <xf numFmtId="4" fontId="20" fillId="0" borderId="0" xfId="0" applyNumberFormat="1" applyFont="1" applyAlignment="1" applyProtection="1">
      <alignment horizontal="right"/>
    </xf>
    <xf numFmtId="0" fontId="15" fillId="0" borderId="0" xfId="0" applyFont="1" applyAlignment="1" applyProtection="1">
      <alignment horizontal="center" vertical="top" wrapText="1"/>
    </xf>
    <xf numFmtId="0" fontId="15" fillId="0" borderId="0" xfId="0" applyFont="1" applyProtection="1"/>
    <xf numFmtId="0" fontId="9" fillId="0" borderId="0" xfId="14" applyFont="1" applyAlignment="1" applyProtection="1">
      <alignment horizontal="justify" vertical="top" wrapText="1"/>
    </xf>
    <xf numFmtId="0" fontId="5" fillId="0" borderId="0" xfId="14" applyFont="1" applyAlignment="1" applyProtection="1">
      <alignment horizontal="left" vertical="top" wrapText="1"/>
    </xf>
    <xf numFmtId="0" fontId="6" fillId="0" borderId="0" xfId="0" applyFont="1" applyAlignment="1" applyProtection="1">
      <alignment horizontal="justify" vertical="center"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22" fillId="0" borderId="0" xfId="14" applyFont="1" applyAlignment="1" applyProtection="1">
      <alignment horizontal="center" vertical="top" wrapText="1"/>
    </xf>
    <xf numFmtId="0" fontId="12" fillId="0" borderId="0" xfId="14" applyFont="1" applyAlignment="1" applyProtection="1">
      <alignment horizontal="justify" vertical="top" wrapText="1"/>
    </xf>
    <xf numFmtId="0" fontId="12" fillId="0" borderId="0" xfId="14" applyFont="1" applyProtection="1"/>
    <xf numFmtId="4" fontId="12" fillId="4" borderId="0" xfId="0" applyNumberFormat="1" applyFont="1" applyFill="1" applyBorder="1" applyAlignment="1" applyProtection="1">
      <alignment horizontal="right"/>
      <protection locked="0"/>
    </xf>
    <xf numFmtId="4" fontId="12" fillId="0" borderId="0" xfId="14" applyNumberFormat="1" applyFont="1" applyAlignment="1" applyProtection="1">
      <alignment horizontal="right"/>
    </xf>
    <xf numFmtId="0" fontId="23" fillId="0" borderId="0" xfId="14" applyFont="1" applyProtection="1"/>
    <xf numFmtId="4" fontId="12" fillId="0" borderId="0" xfId="0" applyNumberFormat="1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justify" vertical="top" wrapText="1"/>
    </xf>
    <xf numFmtId="9" fontId="5" fillId="0" borderId="0" xfId="14" applyNumberFormat="1" applyFont="1" applyProtection="1"/>
    <xf numFmtId="0" fontId="6" fillId="0" borderId="17" xfId="14" applyFont="1" applyBorder="1" applyAlignment="1" applyProtection="1">
      <alignment horizontal="center" vertical="top" wrapText="1"/>
    </xf>
    <xf numFmtId="0" fontId="9" fillId="0" borderId="17" xfId="14" applyFont="1" applyBorder="1" applyAlignment="1" applyProtection="1">
      <alignment horizontal="justify" vertical="top" wrapText="1"/>
    </xf>
    <xf numFmtId="0" fontId="5" fillId="0" borderId="17" xfId="14" applyFont="1" applyBorder="1" applyAlignment="1" applyProtection="1">
      <alignment horizontal="right"/>
    </xf>
    <xf numFmtId="9" fontId="5" fillId="0" borderId="17" xfId="14" applyNumberFormat="1" applyFont="1" applyBorder="1" applyProtection="1"/>
    <xf numFmtId="4" fontId="5" fillId="0" borderId="17" xfId="14" applyNumberFormat="1" applyFont="1" applyBorder="1" applyAlignment="1" applyProtection="1">
      <alignment horizontal="right"/>
    </xf>
    <xf numFmtId="0" fontId="6" fillId="0" borderId="17" xfId="14" applyFont="1" applyBorder="1" applyProtection="1"/>
    <xf numFmtId="0" fontId="6" fillId="0" borderId="17" xfId="14" applyFont="1" applyBorder="1" applyAlignment="1" applyProtection="1">
      <alignment horizontal="justify" vertical="top" wrapText="1"/>
    </xf>
    <xf numFmtId="0" fontId="5" fillId="0" borderId="17" xfId="14" applyFont="1" applyBorder="1" applyProtection="1"/>
    <xf numFmtId="4" fontId="6" fillId="0" borderId="18" xfId="0" applyNumberFormat="1" applyFont="1" applyFill="1" applyBorder="1" applyAlignment="1" applyProtection="1">
      <alignment horizontal="right" vertical="top"/>
    </xf>
    <xf numFmtId="4" fontId="6" fillId="0" borderId="17" xfId="14" applyNumberFormat="1" applyFont="1" applyBorder="1" applyProtection="1"/>
    <xf numFmtId="4" fontId="15" fillId="0" borderId="0" xfId="14" applyNumberFormat="1" applyFont="1" applyProtection="1"/>
    <xf numFmtId="0" fontId="5" fillId="0" borderId="0" xfId="15" applyFont="1" applyProtection="1"/>
    <xf numFmtId="0" fontId="6" fillId="0" borderId="0" xfId="15" applyFont="1" applyProtection="1"/>
    <xf numFmtId="4" fontId="6" fillId="0" borderId="0" xfId="15" applyNumberFormat="1" applyFont="1" applyProtection="1"/>
    <xf numFmtId="4" fontId="5" fillId="0" borderId="0" xfId="15" applyNumberFormat="1" applyFont="1" applyProtection="1"/>
    <xf numFmtId="0" fontId="6" fillId="0" borderId="0" xfId="15" applyFont="1" applyAlignment="1" applyProtection="1">
      <alignment horizontal="left"/>
    </xf>
    <xf numFmtId="49" fontId="25" fillId="0" borderId="0" xfId="15" applyNumberFormat="1" applyFont="1" applyFill="1" applyAlignment="1" applyProtection="1">
      <alignment horizontal="right"/>
    </xf>
    <xf numFmtId="0" fontId="25" fillId="0" borderId="0" xfId="15" applyFont="1" applyFill="1" applyAlignment="1" applyProtection="1">
      <alignment horizontal="left"/>
    </xf>
    <xf numFmtId="0" fontId="25" fillId="0" borderId="0" xfId="15" applyFont="1" applyFill="1" applyAlignment="1" applyProtection="1">
      <alignment horizontal="centerContinuous" vertical="top"/>
    </xf>
    <xf numFmtId="0" fontId="26" fillId="0" borderId="0" xfId="15" applyNumberFormat="1" applyFont="1" applyFill="1" applyAlignment="1" applyProtection="1">
      <alignment horizontal="centerContinuous" vertical="top"/>
    </xf>
    <xf numFmtId="0" fontId="27" fillId="0" borderId="0" xfId="15" applyNumberFormat="1" applyFont="1" applyFill="1" applyAlignment="1" applyProtection="1">
      <alignment vertical="top"/>
    </xf>
    <xf numFmtId="0" fontId="27" fillId="0" borderId="0" xfId="15" applyFont="1" applyFill="1" applyAlignment="1" applyProtection="1">
      <alignment vertical="top"/>
    </xf>
    <xf numFmtId="49" fontId="25" fillId="0" borderId="0" xfId="0" applyNumberFormat="1" applyFont="1" applyFill="1" applyAlignment="1" applyProtection="1">
      <alignment horizontal="right" vertical="top"/>
    </xf>
    <xf numFmtId="0" fontId="25" fillId="0" borderId="0" xfId="0" applyFont="1" applyFill="1" applyAlignment="1" applyProtection="1">
      <alignment horizontal="right" vertical="top"/>
    </xf>
    <xf numFmtId="0" fontId="25" fillId="0" borderId="0" xfId="0" applyFont="1" applyFill="1" applyAlignment="1" applyProtection="1">
      <alignment horizontal="centerContinuous" vertical="top"/>
    </xf>
    <xf numFmtId="4" fontId="26" fillId="0" borderId="0" xfId="0" applyNumberFormat="1" applyFont="1" applyFill="1" applyAlignment="1" applyProtection="1">
      <alignment horizontal="centerContinuous" vertical="top"/>
    </xf>
    <xf numFmtId="0" fontId="27" fillId="0" borderId="0" xfId="0" applyFont="1" applyFill="1" applyAlignment="1" applyProtection="1">
      <alignment vertical="top"/>
    </xf>
    <xf numFmtId="0" fontId="6" fillId="0" borderId="0" xfId="14" applyFont="1" applyFill="1" applyAlignment="1" applyProtection="1">
      <alignment horizontal="justify" vertical="top" wrapText="1"/>
    </xf>
    <xf numFmtId="0" fontId="5" fillId="0" borderId="0" xfId="14" applyFont="1" applyFill="1" applyProtection="1"/>
    <xf numFmtId="0" fontId="15" fillId="0" borderId="0" xfId="14" applyFont="1" applyFill="1" applyProtection="1"/>
    <xf numFmtId="0" fontId="6" fillId="0" borderId="0" xfId="14" applyFont="1" applyFill="1" applyProtection="1"/>
    <xf numFmtId="0" fontId="6" fillId="0" borderId="0" xfId="14" applyFont="1" applyFill="1" applyAlignment="1" applyProtection="1">
      <alignment horizontal="center" vertical="top" wrapText="1"/>
    </xf>
    <xf numFmtId="4" fontId="6" fillId="0" borderId="0" xfId="14" applyNumberFormat="1" applyFont="1" applyAlignment="1" applyProtection="1">
      <alignment horizontal="right"/>
    </xf>
    <xf numFmtId="4" fontId="5" fillId="0" borderId="0" xfId="22" applyNumberFormat="1" applyFont="1" applyFill="1" applyAlignment="1" applyProtection="1">
      <alignment horizontal="right"/>
      <protection locked="0"/>
    </xf>
    <xf numFmtId="4" fontId="5" fillId="0" borderId="0" xfId="22" applyNumberFormat="1" applyFont="1" applyFill="1" applyAlignment="1" applyProtection="1">
      <protection locked="0"/>
    </xf>
    <xf numFmtId="0" fontId="5" fillId="0" borderId="0" xfId="22" applyFont="1" applyAlignment="1" applyProtection="1">
      <alignment vertical="top" wrapText="1"/>
    </xf>
    <xf numFmtId="49" fontId="19" fillId="0" borderId="0" xfId="0" applyNumberFormat="1" applyFont="1" applyProtection="1"/>
    <xf numFmtId="0" fontId="4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1" fillId="0" borderId="0" xfId="0" applyFont="1" applyBorder="1" applyProtection="1"/>
    <xf numFmtId="49" fontId="7" fillId="0" borderId="0" xfId="0" applyNumberFormat="1" applyFont="1" applyBorder="1" applyAlignment="1" applyProtection="1">
      <alignment horizontal="center"/>
    </xf>
    <xf numFmtId="0" fontId="7" fillId="0" borderId="0" xfId="0" applyFont="1" applyBorder="1" applyProtection="1"/>
    <xf numFmtId="168" fontId="11" fillId="5" borderId="0" xfId="0" applyNumberFormat="1" applyFont="1" applyFill="1" applyBorder="1" applyProtection="1"/>
    <xf numFmtId="49" fontId="46" fillId="0" borderId="21" xfId="0" applyNumberFormat="1" applyFont="1" applyBorder="1" applyAlignment="1" applyProtection="1">
      <alignment vertical="center" wrapText="1"/>
    </xf>
    <xf numFmtId="0" fontId="46" fillId="0" borderId="22" xfId="0" applyFont="1" applyBorder="1" applyAlignment="1" applyProtection="1">
      <alignment horizontal="center" vertical="center" wrapText="1"/>
    </xf>
    <xf numFmtId="49" fontId="7" fillId="0" borderId="23" xfId="0" applyNumberFormat="1" applyFont="1" applyBorder="1" applyProtection="1"/>
    <xf numFmtId="49" fontId="19" fillId="0" borderId="24" xfId="0" applyNumberFormat="1" applyFont="1" applyBorder="1" applyProtection="1"/>
    <xf numFmtId="0" fontId="47" fillId="0" borderId="23" xfId="0" applyFont="1" applyBorder="1" applyAlignment="1" applyProtection="1">
      <alignment horizontal="center"/>
    </xf>
    <xf numFmtId="0" fontId="7" fillId="0" borderId="22" xfId="0" applyFont="1" applyBorder="1" applyAlignment="1">
      <alignment vertical="top"/>
    </xf>
    <xf numFmtId="168" fontId="7" fillId="0" borderId="22" xfId="0" applyNumberFormat="1" applyFont="1" applyBorder="1" applyAlignment="1" applyProtection="1">
      <alignment vertical="center"/>
    </xf>
    <xf numFmtId="168" fontId="11" fillId="6" borderId="27" xfId="0" applyNumberFormat="1" applyFont="1" applyFill="1" applyBorder="1" applyProtection="1"/>
    <xf numFmtId="0" fontId="48" fillId="0" borderId="0" xfId="0" applyFont="1"/>
    <xf numFmtId="49" fontId="7" fillId="0" borderId="23" xfId="0" applyNumberFormat="1" applyFont="1" applyBorder="1" applyAlignment="1" applyProtection="1">
      <alignment vertical="top"/>
    </xf>
    <xf numFmtId="0" fontId="6" fillId="0" borderId="5" xfId="12" applyFont="1" applyFill="1" applyBorder="1" applyAlignment="1" applyProtection="1">
      <alignment horizontal="center" vertical="center"/>
    </xf>
    <xf numFmtId="4" fontId="6" fillId="0" borderId="5" xfId="12" applyNumberFormat="1" applyFont="1" applyBorder="1" applyAlignment="1" applyProtection="1">
      <alignment horizontal="right" vertical="center"/>
    </xf>
    <xf numFmtId="0" fontId="6" fillId="0" borderId="28" xfId="12" applyFont="1" applyBorder="1" applyAlignment="1" applyProtection="1">
      <alignment horizontal="center" vertical="center"/>
    </xf>
    <xf numFmtId="4" fontId="6" fillId="0" borderId="28" xfId="12" applyNumberFormat="1" applyFont="1" applyBorder="1" applyAlignment="1" applyProtection="1">
      <alignment horizontal="right" vertical="center"/>
    </xf>
    <xf numFmtId="0" fontId="29" fillId="0" borderId="0" xfId="22" applyFont="1" applyAlignment="1" applyProtection="1">
      <alignment horizontal="right" vertical="top"/>
    </xf>
    <xf numFmtId="0" fontId="30" fillId="0" borderId="0" xfId="22" applyFont="1" applyFill="1" applyAlignment="1" applyProtection="1">
      <alignment vertical="top"/>
    </xf>
    <xf numFmtId="0" fontId="29" fillId="0" borderId="0" xfId="22" applyFont="1" applyAlignment="1" applyProtection="1">
      <alignment horizontal="center" vertical="top"/>
    </xf>
    <xf numFmtId="4" fontId="29" fillId="0" borderId="0" xfId="22" applyNumberFormat="1" applyFont="1" applyFill="1" applyAlignment="1" applyProtection="1">
      <alignment vertical="top"/>
    </xf>
    <xf numFmtId="4" fontId="29" fillId="0" borderId="0" xfId="22" applyNumberFormat="1" applyFont="1" applyAlignment="1" applyProtection="1">
      <alignment vertical="top"/>
    </xf>
    <xf numFmtId="0" fontId="31" fillId="0" borderId="0" xfId="22" applyFont="1" applyAlignment="1" applyProtection="1">
      <alignment vertical="top"/>
    </xf>
    <xf numFmtId="0" fontId="32" fillId="0" borderId="0" xfId="22" applyFont="1" applyAlignment="1" applyProtection="1">
      <alignment horizontal="right" vertical="top"/>
    </xf>
    <xf numFmtId="0" fontId="32" fillId="0" borderId="0" xfId="22" applyFont="1" applyAlignment="1" applyProtection="1">
      <alignment vertical="top"/>
    </xf>
    <xf numFmtId="4" fontId="32" fillId="0" borderId="0" xfId="22" applyNumberFormat="1" applyFont="1" applyAlignment="1" applyProtection="1">
      <alignment horizontal="center" vertical="top"/>
    </xf>
    <xf numFmtId="4" fontId="32" fillId="0" borderId="0" xfId="22" applyNumberFormat="1" applyFont="1" applyFill="1" applyAlignment="1" applyProtection="1">
      <alignment vertical="top"/>
    </xf>
    <xf numFmtId="4" fontId="32" fillId="0" borderId="0" xfId="22" applyNumberFormat="1" applyFont="1" applyAlignment="1" applyProtection="1">
      <alignment vertical="top"/>
    </xf>
    <xf numFmtId="0" fontId="32" fillId="0" borderId="19" xfId="22" applyFont="1" applyBorder="1" applyAlignment="1" applyProtection="1">
      <alignment horizontal="right" vertical="top"/>
    </xf>
    <xf numFmtId="0" fontId="32" fillId="0" borderId="19" xfId="22" applyFont="1" applyBorder="1" applyAlignment="1" applyProtection="1">
      <alignment vertical="top"/>
    </xf>
    <xf numFmtId="4" fontId="32" fillId="0" borderId="19" xfId="22" applyNumberFormat="1" applyFont="1" applyBorder="1" applyAlignment="1" applyProtection="1">
      <alignment horizontal="center" vertical="top"/>
    </xf>
    <xf numFmtId="4" fontId="32" fillId="0" borderId="19" xfId="22" applyNumberFormat="1" applyFont="1" applyFill="1" applyBorder="1" applyAlignment="1" applyProtection="1">
      <alignment vertical="top"/>
    </xf>
    <xf numFmtId="4" fontId="32" fillId="0" borderId="19" xfId="22" applyNumberFormat="1" applyFont="1" applyBorder="1" applyAlignment="1" applyProtection="1">
      <alignment vertical="top"/>
    </xf>
    <xf numFmtId="4" fontId="32" fillId="0" borderId="0" xfId="22" applyNumberFormat="1" applyFont="1" applyBorder="1" applyAlignment="1" applyProtection="1">
      <alignment vertical="top"/>
    </xf>
    <xf numFmtId="0" fontId="31" fillId="0" borderId="0" xfId="22" applyFont="1" applyBorder="1" applyAlignment="1" applyProtection="1">
      <alignment vertical="top"/>
    </xf>
    <xf numFmtId="0" fontId="31" fillId="0" borderId="0" xfId="22" applyFont="1" applyAlignment="1" applyProtection="1">
      <alignment horizontal="right" vertical="top"/>
    </xf>
    <xf numFmtId="0" fontId="33" fillId="0" borderId="0" xfId="22" applyFont="1" applyAlignment="1" applyProtection="1">
      <alignment vertical="top"/>
    </xf>
    <xf numFmtId="0" fontId="33" fillId="0" borderId="0" xfId="22" applyFont="1" applyAlignment="1" applyProtection="1">
      <alignment horizontal="right" vertical="top"/>
    </xf>
    <xf numFmtId="0" fontId="33" fillId="0" borderId="0" xfId="22" applyFont="1" applyAlignment="1" applyProtection="1">
      <alignment horizontal="center" vertical="top"/>
    </xf>
    <xf numFmtId="4" fontId="31" fillId="0" borderId="0" xfId="22" applyNumberFormat="1" applyFont="1" applyFill="1" applyAlignment="1" applyProtection="1">
      <alignment vertical="top"/>
    </xf>
    <xf numFmtId="4" fontId="31" fillId="0" borderId="0" xfId="22" applyNumberFormat="1" applyFont="1" applyAlignment="1" applyProtection="1">
      <alignment vertical="top"/>
    </xf>
    <xf numFmtId="0" fontId="31" fillId="0" borderId="0" xfId="22" applyFont="1" applyAlignment="1" applyProtection="1">
      <alignment horizontal="right" vertical="top" wrapText="1"/>
    </xf>
    <xf numFmtId="0" fontId="33" fillId="0" borderId="0" xfId="22" applyFont="1" applyAlignment="1" applyProtection="1">
      <alignment vertical="top" wrapText="1"/>
    </xf>
    <xf numFmtId="0" fontId="32" fillId="0" borderId="0" xfId="22" applyFont="1" applyAlignment="1" applyProtection="1">
      <alignment vertical="top" wrapText="1"/>
    </xf>
    <xf numFmtId="0" fontId="5" fillId="0" borderId="0" xfId="14" applyFont="1" applyAlignment="1" applyProtection="1">
      <alignment vertical="top" wrapText="1"/>
    </xf>
    <xf numFmtId="0" fontId="5" fillId="0" borderId="0" xfId="22" applyFont="1" applyFill="1" applyAlignment="1" applyProtection="1">
      <alignment horizontal="center"/>
    </xf>
    <xf numFmtId="4" fontId="5" fillId="0" borderId="0" xfId="22" applyNumberFormat="1" applyFont="1" applyFill="1" applyAlignment="1" applyProtection="1">
      <alignment horizontal="right"/>
    </xf>
    <xf numFmtId="4" fontId="33" fillId="0" borderId="0" xfId="22" applyNumberFormat="1" applyFont="1" applyAlignment="1" applyProtection="1">
      <alignment horizontal="right"/>
    </xf>
    <xf numFmtId="4" fontId="5" fillId="0" borderId="0" xfId="22" applyNumberFormat="1" applyFont="1" applyFill="1" applyAlignment="1" applyProtection="1"/>
    <xf numFmtId="4" fontId="33" fillId="0" borderId="0" xfId="22" applyNumberFormat="1" applyFont="1" applyAlignment="1" applyProtection="1">
      <alignment vertical="top"/>
    </xf>
    <xf numFmtId="0" fontId="31" fillId="0" borderId="0" xfId="22" applyFont="1" applyAlignment="1" applyProtection="1">
      <alignment vertical="top" wrapText="1"/>
    </xf>
    <xf numFmtId="0" fontId="5" fillId="0" borderId="0" xfId="14" applyFont="1" applyAlignment="1" applyProtection="1">
      <alignment horizontal="center"/>
    </xf>
    <xf numFmtId="0" fontId="6" fillId="0" borderId="0" xfId="14" applyFont="1" applyAlignment="1" applyProtection="1">
      <alignment vertical="top" wrapText="1"/>
    </xf>
    <xf numFmtId="0" fontId="6" fillId="0" borderId="0" xfId="23" applyFont="1" applyProtection="1"/>
    <xf numFmtId="0" fontId="5" fillId="0" borderId="0" xfId="23" applyFont="1" applyAlignment="1" applyProtection="1">
      <alignment vertical="top" wrapText="1"/>
    </xf>
    <xf numFmtId="0" fontId="4" fillId="0" borderId="0" xfId="22" applyFont="1" applyAlignment="1" applyProtection="1">
      <alignment vertical="top"/>
    </xf>
    <xf numFmtId="0" fontId="5" fillId="0" borderId="0" xfId="23" applyFont="1" applyAlignment="1" applyProtection="1"/>
    <xf numFmtId="4" fontId="33" fillId="0" borderId="0" xfId="24" applyNumberFormat="1" applyFont="1" applyAlignment="1" applyProtection="1">
      <alignment horizontal="right"/>
    </xf>
    <xf numFmtId="0" fontId="5" fillId="0" borderId="0" xfId="25" applyFont="1" applyAlignment="1" applyProtection="1">
      <alignment vertical="top"/>
    </xf>
    <xf numFmtId="0" fontId="9" fillId="0" borderId="0" xfId="14" applyFont="1" applyAlignment="1" applyProtection="1">
      <alignment vertical="top" wrapText="1"/>
    </xf>
    <xf numFmtId="0" fontId="15" fillId="0" borderId="0" xfId="14" applyFont="1" applyAlignment="1" applyProtection="1">
      <alignment horizontal="center"/>
    </xf>
    <xf numFmtId="0" fontId="5" fillId="0" borderId="0" xfId="22" applyFont="1" applyProtection="1"/>
    <xf numFmtId="4" fontId="5" fillId="0" borderId="0" xfId="22" applyNumberFormat="1" applyFont="1" applyProtection="1"/>
    <xf numFmtId="4" fontId="5" fillId="0" borderId="0" xfId="22" applyNumberFormat="1" applyFont="1" applyAlignment="1" applyProtection="1">
      <alignment horizontal="right"/>
    </xf>
    <xf numFmtId="4" fontId="5" fillId="0" borderId="0" xfId="14" applyNumberFormat="1" applyFont="1" applyProtection="1"/>
    <xf numFmtId="0" fontId="5" fillId="0" borderId="0" xfId="14" applyNumberFormat="1" applyFont="1" applyAlignment="1" applyProtection="1">
      <alignment horizontal="right"/>
    </xf>
    <xf numFmtId="0" fontId="36" fillId="0" borderId="0" xfId="22" applyFont="1" applyAlignment="1" applyProtection="1">
      <alignment vertical="top"/>
    </xf>
    <xf numFmtId="0" fontId="37" fillId="0" borderId="0" xfId="22" applyFont="1" applyAlignment="1" applyProtection="1">
      <alignment vertical="top" wrapText="1"/>
    </xf>
    <xf numFmtId="0" fontId="31" fillId="0" borderId="0" xfId="22" applyNumberFormat="1" applyFont="1" applyAlignment="1" applyProtection="1">
      <alignment vertical="top" wrapText="1"/>
    </xf>
    <xf numFmtId="0" fontId="31" fillId="0" borderId="0" xfId="22" applyFont="1" applyAlignment="1" applyProtection="1">
      <alignment horizontal="center" vertical="top" wrapText="1"/>
    </xf>
    <xf numFmtId="4" fontId="31" fillId="0" borderId="0" xfId="22" applyNumberFormat="1" applyFont="1" applyAlignment="1" applyProtection="1">
      <alignment vertical="top" wrapText="1"/>
    </xf>
    <xf numFmtId="4" fontId="31" fillId="0" borderId="0" xfId="22" applyNumberFormat="1" applyFont="1" applyAlignment="1" applyProtection="1">
      <alignment horizontal="right" vertical="top" wrapText="1"/>
    </xf>
    <xf numFmtId="4" fontId="31" fillId="0" borderId="0" xfId="22" applyNumberFormat="1" applyFont="1" applyAlignment="1" applyProtection="1">
      <alignment horizontal="justify" vertical="top"/>
    </xf>
    <xf numFmtId="0" fontId="38" fillId="0" borderId="0" xfId="22" applyFont="1" applyAlignment="1" applyProtection="1">
      <alignment horizontal="right" vertical="top"/>
    </xf>
    <xf numFmtId="0" fontId="31" fillId="0" borderId="0" xfId="22" applyFont="1" applyAlignment="1" applyProtection="1">
      <alignment horizontal="justify" vertical="top"/>
    </xf>
    <xf numFmtId="0" fontId="31" fillId="0" borderId="0" xfId="22" applyFont="1" applyAlignment="1" applyProtection="1">
      <alignment horizontal="center" vertical="top"/>
    </xf>
    <xf numFmtId="9" fontId="31" fillId="0" borderId="0" xfId="22" applyNumberFormat="1" applyFont="1" applyAlignment="1" applyProtection="1">
      <alignment horizontal="right" vertical="top"/>
    </xf>
    <xf numFmtId="9" fontId="33" fillId="0" borderId="0" xfId="22" applyNumberFormat="1" applyFont="1" applyAlignment="1" applyProtection="1">
      <alignment horizontal="center" vertical="top"/>
    </xf>
    <xf numFmtId="0" fontId="31" fillId="0" borderId="0" xfId="22" applyFont="1" applyBorder="1" applyAlignment="1" applyProtection="1">
      <alignment horizontal="right" vertical="top" wrapText="1"/>
    </xf>
    <xf numFmtId="0" fontId="37" fillId="0" borderId="0" xfId="22" applyFont="1" applyBorder="1" applyAlignment="1" applyProtection="1">
      <alignment vertical="top"/>
    </xf>
    <xf numFmtId="0" fontId="31" fillId="0" borderId="0" xfId="22" applyFont="1" applyBorder="1" applyAlignment="1" applyProtection="1">
      <alignment horizontal="right" vertical="top"/>
    </xf>
    <xf numFmtId="9" fontId="33" fillId="0" borderId="0" xfId="22" applyNumberFormat="1" applyFont="1" applyBorder="1" applyAlignment="1" applyProtection="1">
      <alignment horizontal="center" vertical="top"/>
    </xf>
    <xf numFmtId="4" fontId="31" fillId="0" borderId="0" xfId="22" applyNumberFormat="1" applyFont="1" applyFill="1" applyBorder="1" applyAlignment="1" applyProtection="1">
      <alignment vertical="top"/>
    </xf>
    <xf numFmtId="4" fontId="33" fillId="0" borderId="0" xfId="22" applyNumberFormat="1" applyFont="1" applyBorder="1" applyAlignment="1" applyProtection="1">
      <alignment vertical="top"/>
    </xf>
    <xf numFmtId="0" fontId="31" fillId="0" borderId="20" xfId="22" applyFont="1" applyBorder="1" applyAlignment="1" applyProtection="1">
      <alignment horizontal="right" vertical="top"/>
    </xf>
    <xf numFmtId="0" fontId="36" fillId="0" borderId="20" xfId="22" applyFont="1" applyBorder="1" applyAlignment="1" applyProtection="1">
      <alignment vertical="top"/>
    </xf>
    <xf numFmtId="0" fontId="31" fillId="0" borderId="20" xfId="22" applyFont="1" applyBorder="1" applyAlignment="1" applyProtection="1">
      <alignment horizontal="center" vertical="top"/>
    </xf>
    <xf numFmtId="4" fontId="31" fillId="0" borderId="20" xfId="22" applyNumberFormat="1" applyFont="1" applyFill="1" applyBorder="1" applyAlignment="1" applyProtection="1">
      <alignment vertical="top"/>
    </xf>
    <xf numFmtId="4" fontId="31" fillId="0" borderId="20" xfId="22" applyNumberFormat="1" applyFont="1" applyBorder="1" applyAlignment="1" applyProtection="1">
      <alignment vertical="top"/>
    </xf>
    <xf numFmtId="4" fontId="5" fillId="0" borderId="0" xfId="14" applyNumberFormat="1" applyFont="1" applyAlignment="1" applyProtection="1">
      <alignment horizontal="right"/>
      <protection locked="0"/>
    </xf>
    <xf numFmtId="4" fontId="31" fillId="0" borderId="0" xfId="22" applyNumberFormat="1" applyFont="1" applyFill="1" applyAlignment="1" applyProtection="1">
      <protection locked="0"/>
    </xf>
    <xf numFmtId="0" fontId="39" fillId="0" borderId="0" xfId="22" applyFont="1" applyAlignment="1" applyProtection="1">
      <alignment horizontal="right" vertical="top"/>
    </xf>
    <xf numFmtId="0" fontId="40" fillId="0" borderId="0" xfId="22" applyFont="1" applyFill="1" applyAlignment="1" applyProtection="1">
      <alignment vertical="top"/>
    </xf>
    <xf numFmtId="0" fontId="39" fillId="0" borderId="0" xfId="22" applyFont="1" applyAlignment="1" applyProtection="1">
      <alignment horizontal="center" vertical="top"/>
    </xf>
    <xf numFmtId="4" fontId="39" fillId="0" borderId="0" xfId="22" applyNumberFormat="1" applyFont="1" applyFill="1" applyAlignment="1" applyProtection="1">
      <alignment vertical="top"/>
    </xf>
    <xf numFmtId="4" fontId="39" fillId="0" borderId="0" xfId="22" applyNumberFormat="1" applyFont="1" applyAlignment="1" applyProtection="1">
      <alignment vertical="top"/>
    </xf>
    <xf numFmtId="0" fontId="5" fillId="0" borderId="0" xfId="22" applyFont="1" applyAlignment="1" applyProtection="1">
      <alignment vertical="top"/>
    </xf>
    <xf numFmtId="0" fontId="21" fillId="0" borderId="0" xfId="22" applyFont="1" applyAlignment="1" applyProtection="1">
      <alignment horizontal="right" vertical="top"/>
    </xf>
    <xf numFmtId="0" fontId="21" fillId="0" borderId="0" xfId="22" applyFont="1" applyAlignment="1" applyProtection="1">
      <alignment vertical="top"/>
    </xf>
    <xf numFmtId="4" fontId="21" fillId="0" borderId="0" xfId="22" applyNumberFormat="1" applyFont="1" applyAlignment="1" applyProtection="1">
      <alignment horizontal="center" vertical="top"/>
    </xf>
    <xf numFmtId="4" fontId="21" fillId="0" borderId="0" xfId="22" applyNumberFormat="1" applyFont="1" applyFill="1" applyAlignment="1" applyProtection="1">
      <alignment vertical="top"/>
    </xf>
    <xf numFmtId="4" fontId="21" fillId="0" borderId="0" xfId="22" applyNumberFormat="1" applyFont="1" applyAlignment="1" applyProtection="1">
      <alignment vertical="top"/>
    </xf>
    <xf numFmtId="0" fontId="21" fillId="0" borderId="19" xfId="22" applyFont="1" applyBorder="1" applyAlignment="1" applyProtection="1">
      <alignment horizontal="right" vertical="top"/>
    </xf>
    <xf numFmtId="0" fontId="21" fillId="0" borderId="19" xfId="22" applyFont="1" applyBorder="1" applyAlignment="1" applyProtection="1">
      <alignment vertical="top"/>
    </xf>
    <xf numFmtId="4" fontId="21" fillId="0" borderId="19" xfId="22" applyNumberFormat="1" applyFont="1" applyBorder="1" applyAlignment="1" applyProtection="1">
      <alignment horizontal="center" vertical="top"/>
    </xf>
    <xf numFmtId="4" fontId="21" fillId="0" borderId="19" xfId="22" applyNumberFormat="1" applyFont="1" applyFill="1" applyBorder="1" applyAlignment="1" applyProtection="1">
      <alignment vertical="top"/>
    </xf>
    <xf numFmtId="4" fontId="21" fillId="0" borderId="19" xfId="22" applyNumberFormat="1" applyFont="1" applyBorder="1" applyAlignment="1" applyProtection="1">
      <alignment vertical="top"/>
    </xf>
    <xf numFmtId="4" fontId="21" fillId="0" borderId="0" xfId="22" applyNumberFormat="1" applyFont="1" applyBorder="1" applyAlignment="1" applyProtection="1">
      <alignment vertical="top"/>
    </xf>
    <xf numFmtId="0" fontId="5" fillId="0" borderId="0" xfId="22" applyFont="1" applyBorder="1" applyAlignment="1" applyProtection="1">
      <alignment vertical="top"/>
    </xf>
    <xf numFmtId="0" fontId="5" fillId="0" borderId="0" xfId="22" applyFont="1" applyAlignment="1" applyProtection="1">
      <alignment horizontal="right" vertical="top"/>
    </xf>
    <xf numFmtId="0" fontId="20" fillId="0" borderId="0" xfId="22" applyFont="1" applyAlignment="1" applyProtection="1">
      <alignment vertical="top"/>
    </xf>
    <xf numFmtId="0" fontId="20" fillId="0" borderId="0" xfId="22" applyFont="1" applyAlignment="1" applyProtection="1">
      <alignment horizontal="right" vertical="top"/>
    </xf>
    <xf numFmtId="0" fontId="20" fillId="0" borderId="0" xfId="22" applyFont="1" applyAlignment="1" applyProtection="1">
      <alignment horizontal="center" vertical="top"/>
    </xf>
    <xf numFmtId="4" fontId="5" fillId="0" borderId="0" xfId="22" applyNumberFormat="1" applyFont="1" applyFill="1" applyAlignment="1" applyProtection="1">
      <alignment vertical="top"/>
    </xf>
    <xf numFmtId="4" fontId="5" fillId="0" borderId="0" xfId="22" applyNumberFormat="1" applyFont="1" applyAlignment="1" applyProtection="1">
      <alignment vertical="top"/>
    </xf>
    <xf numFmtId="0" fontId="5" fillId="0" borderId="0" xfId="22" applyFont="1" applyAlignment="1" applyProtection="1">
      <alignment horizontal="right" vertical="top" wrapText="1"/>
    </xf>
    <xf numFmtId="0" fontId="20" fillId="0" borderId="0" xfId="22" applyFont="1" applyAlignment="1" applyProtection="1">
      <alignment vertical="top" wrapText="1"/>
    </xf>
    <xf numFmtId="0" fontId="21" fillId="0" borderId="0" xfId="22" applyFont="1" applyAlignment="1" applyProtection="1">
      <alignment vertical="top" wrapText="1"/>
    </xf>
    <xf numFmtId="4" fontId="20" fillId="0" borderId="0" xfId="22" applyNumberFormat="1" applyFont="1" applyAlignment="1" applyProtection="1">
      <alignment horizontal="right"/>
    </xf>
    <xf numFmtId="4" fontId="20" fillId="0" borderId="0" xfId="22" applyNumberFormat="1" applyFont="1" applyAlignment="1" applyProtection="1">
      <alignment vertical="top"/>
    </xf>
    <xf numFmtId="0" fontId="5" fillId="0" borderId="0" xfId="14" applyFont="1" applyAlignment="1" applyProtection="1">
      <alignment vertical="top"/>
    </xf>
    <xf numFmtId="4" fontId="20" fillId="0" borderId="0" xfId="24" applyNumberFormat="1" applyFont="1" applyAlignment="1" applyProtection="1">
      <alignment horizontal="right"/>
    </xf>
    <xf numFmtId="0" fontId="5" fillId="0" borderId="0" xfId="22" applyFont="1" applyFill="1" applyAlignment="1" applyProtection="1">
      <alignment vertical="top" wrapText="1"/>
    </xf>
    <xf numFmtId="0" fontId="5" fillId="0" borderId="0" xfId="22" applyFont="1" applyFill="1" applyAlignment="1" applyProtection="1"/>
    <xf numFmtId="0" fontId="5" fillId="0" borderId="0" xfId="22" applyFont="1" applyFill="1" applyProtection="1"/>
    <xf numFmtId="0" fontId="5" fillId="0" borderId="0" xfId="22" applyFont="1" applyFill="1" applyAlignment="1" applyProtection="1">
      <alignment horizontal="center" vertical="top" wrapText="1"/>
    </xf>
    <xf numFmtId="0" fontId="5" fillId="0" borderId="0" xfId="22" applyFont="1" applyFill="1" applyAlignment="1" applyProtection="1">
      <alignment horizontal="right"/>
    </xf>
    <xf numFmtId="0" fontId="5" fillId="0" borderId="0" xfId="22" applyFont="1" applyFill="1" applyAlignment="1" applyProtection="1">
      <alignment horizontal="justify"/>
    </xf>
    <xf numFmtId="0" fontId="5" fillId="0" borderId="0" xfId="22" applyFont="1" applyFill="1" applyBorder="1" applyAlignment="1" applyProtection="1">
      <alignment horizontal="right"/>
    </xf>
    <xf numFmtId="0" fontId="6" fillId="0" borderId="0" xfId="22" applyFont="1" applyAlignment="1" applyProtection="1">
      <alignment vertical="top"/>
    </xf>
    <xf numFmtId="0" fontId="9" fillId="0" borderId="0" xfId="22" applyFont="1" applyAlignment="1" applyProtection="1">
      <alignment vertical="top" wrapText="1"/>
    </xf>
    <xf numFmtId="0" fontId="5" fillId="0" borderId="0" xfId="22" applyNumberFormat="1" applyFont="1" applyAlignment="1" applyProtection="1">
      <alignment vertical="top" wrapText="1"/>
    </xf>
    <xf numFmtId="0" fontId="5" fillId="0" borderId="0" xfId="22" applyFont="1" applyAlignment="1" applyProtection="1">
      <alignment horizontal="center" vertical="top" wrapText="1"/>
    </xf>
    <xf numFmtId="4" fontId="5" fillId="0" borderId="0" xfId="22" applyNumberFormat="1" applyFont="1" applyAlignment="1" applyProtection="1">
      <alignment vertical="top" wrapText="1"/>
    </xf>
    <xf numFmtId="4" fontId="5" fillId="0" borderId="0" xfId="22" applyNumberFormat="1" applyFont="1" applyAlignment="1" applyProtection="1">
      <alignment horizontal="right" vertical="top" wrapText="1"/>
    </xf>
    <xf numFmtId="4" fontId="5" fillId="0" borderId="0" xfId="22" applyNumberFormat="1" applyFont="1" applyAlignment="1" applyProtection="1">
      <alignment horizontal="justify" vertical="top"/>
    </xf>
    <xf numFmtId="0" fontId="42" fillId="0" borderId="0" xfId="22" applyFont="1" applyAlignment="1" applyProtection="1">
      <alignment horizontal="right" vertical="top"/>
    </xf>
    <xf numFmtId="0" fontId="5" fillId="0" borderId="0" xfId="22" applyFont="1" applyAlignment="1" applyProtection="1">
      <alignment horizontal="justify" vertical="top"/>
    </xf>
    <xf numFmtId="0" fontId="5" fillId="0" borderId="0" xfId="22" applyFont="1" applyAlignment="1" applyProtection="1">
      <alignment horizontal="center" vertical="top"/>
    </xf>
    <xf numFmtId="9" fontId="20" fillId="0" borderId="0" xfId="22" applyNumberFormat="1" applyFont="1" applyAlignment="1" applyProtection="1">
      <alignment horizontal="center" vertical="top"/>
    </xf>
    <xf numFmtId="0" fontId="5" fillId="0" borderId="0" xfId="22" applyFont="1" applyBorder="1" applyAlignment="1" applyProtection="1">
      <alignment horizontal="right" vertical="top" wrapText="1"/>
    </xf>
    <xf numFmtId="0" fontId="9" fillId="0" borderId="0" xfId="22" applyFont="1" applyBorder="1" applyAlignment="1" applyProtection="1">
      <alignment vertical="top"/>
    </xf>
    <xf numFmtId="0" fontId="5" fillId="0" borderId="0" xfId="22" applyFont="1" applyBorder="1" applyAlignment="1" applyProtection="1">
      <alignment horizontal="right" vertical="top"/>
    </xf>
    <xf numFmtId="9" fontId="20" fillId="0" borderId="0" xfId="22" applyNumberFormat="1" applyFont="1" applyBorder="1" applyAlignment="1" applyProtection="1">
      <alignment horizontal="center" vertical="top"/>
    </xf>
    <xf numFmtId="4" fontId="5" fillId="0" borderId="0" xfId="22" applyNumberFormat="1" applyFont="1" applyFill="1" applyBorder="1" applyAlignment="1" applyProtection="1">
      <alignment vertical="top"/>
    </xf>
    <xf numFmtId="4" fontId="20" fillId="0" borderId="0" xfId="22" applyNumberFormat="1" applyFont="1" applyBorder="1" applyAlignment="1" applyProtection="1">
      <alignment vertical="top"/>
    </xf>
    <xf numFmtId="0" fontId="5" fillId="0" borderId="20" xfId="22" applyFont="1" applyBorder="1" applyAlignment="1" applyProtection="1">
      <alignment horizontal="right" vertical="top"/>
    </xf>
    <xf numFmtId="0" fontId="6" fillId="0" borderId="20" xfId="22" applyFont="1" applyBorder="1" applyAlignment="1" applyProtection="1">
      <alignment vertical="top"/>
    </xf>
    <xf numFmtId="0" fontId="5" fillId="0" borderId="20" xfId="22" applyFont="1" applyBorder="1" applyAlignment="1" applyProtection="1">
      <alignment horizontal="center" vertical="top"/>
    </xf>
    <xf numFmtId="4" fontId="5" fillId="0" borderId="20" xfId="22" applyNumberFormat="1" applyFont="1" applyFill="1" applyBorder="1" applyAlignment="1" applyProtection="1">
      <alignment vertical="top"/>
    </xf>
    <xf numFmtId="4" fontId="5" fillId="0" borderId="20" xfId="22" applyNumberFormat="1" applyFont="1" applyBorder="1" applyAlignment="1" applyProtection="1">
      <alignment vertical="top"/>
    </xf>
    <xf numFmtId="0" fontId="7" fillId="0" borderId="22" xfId="0" applyFont="1" applyBorder="1" applyAlignment="1" applyProtection="1">
      <alignment vertical="top" wrapText="1"/>
    </xf>
    <xf numFmtId="0" fontId="19" fillId="0" borderId="22" xfId="0" applyFont="1" applyBorder="1" applyAlignment="1" applyProtection="1">
      <alignment vertical="top" wrapText="1"/>
    </xf>
    <xf numFmtId="0" fontId="43" fillId="0" borderId="0" xfId="0" applyFont="1" applyAlignment="1" applyProtection="1">
      <alignment horizontal="left" vertical="center" wrapText="1"/>
    </xf>
    <xf numFmtId="0" fontId="44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46" fillId="0" borderId="21" xfId="0" applyFont="1" applyBorder="1" applyAlignment="1" applyProtection="1">
      <alignment horizontal="center" vertical="center" wrapText="1"/>
    </xf>
    <xf numFmtId="0" fontId="46" fillId="0" borderId="3" xfId="0" applyFont="1" applyBorder="1" applyAlignment="1" applyProtection="1">
      <alignment horizontal="center" vertical="center" wrapText="1"/>
    </xf>
    <xf numFmtId="0" fontId="45" fillId="0" borderId="25" xfId="0" applyFont="1" applyBorder="1" applyAlignment="1" applyProtection="1"/>
    <xf numFmtId="0" fontId="45" fillId="0" borderId="2" xfId="0" applyFont="1" applyBorder="1" applyAlignment="1" applyProtection="1"/>
    <xf numFmtId="0" fontId="5" fillId="0" borderId="26" xfId="0" applyFont="1" applyBorder="1" applyAlignment="1" applyProtection="1"/>
    <xf numFmtId="0" fontId="6" fillId="0" borderId="6" xfId="0" applyFont="1" applyFill="1" applyBorder="1" applyAlignment="1" applyProtection="1">
      <alignment horizontal="right"/>
    </xf>
    <xf numFmtId="0" fontId="6" fillId="0" borderId="15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left"/>
    </xf>
    <xf numFmtId="0" fontId="6" fillId="2" borderId="8" xfId="0" applyFont="1" applyFill="1" applyBorder="1" applyAlignment="1" applyProtection="1">
      <alignment horizontal="left"/>
    </xf>
    <xf numFmtId="0" fontId="6" fillId="2" borderId="9" xfId="0" applyFont="1" applyFill="1" applyBorder="1" applyAlignment="1" applyProtection="1">
      <alignment horizontal="left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top"/>
    </xf>
    <xf numFmtId="0" fontId="6" fillId="0" borderId="0" xfId="0" applyFont="1" applyFill="1" applyAlignment="1" applyProtection="1">
      <alignment horizontal="left" vertical="top" wrapText="1"/>
    </xf>
    <xf numFmtId="0" fontId="6" fillId="3" borderId="6" xfId="12" applyFont="1" applyFill="1" applyBorder="1" applyAlignment="1" applyProtection="1">
      <alignment horizontal="center" vertical="center" wrapText="1"/>
    </xf>
    <xf numFmtId="0" fontId="6" fillId="0" borderId="6" xfId="12" applyFont="1" applyBorder="1" applyAlignment="1" applyProtection="1">
      <alignment vertical="center" wrapText="1"/>
    </xf>
    <xf numFmtId="0" fontId="5" fillId="0" borderId="6" xfId="12" applyFont="1" applyBorder="1" applyAlignment="1" applyProtection="1">
      <alignment vertical="center" wrapText="1"/>
    </xf>
    <xf numFmtId="0" fontId="5" fillId="0" borderId="6" xfId="12" applyFont="1" applyBorder="1" applyAlignment="1" applyProtection="1">
      <alignment vertical="center"/>
    </xf>
    <xf numFmtId="0" fontId="6" fillId="0" borderId="6" xfId="12" applyFont="1" applyBorder="1" applyAlignment="1" applyProtection="1">
      <alignment horizontal="left" vertical="center" wrapText="1"/>
    </xf>
    <xf numFmtId="0" fontId="6" fillId="0" borderId="5" xfId="12" applyFont="1" applyBorder="1" applyAlignment="1" applyProtection="1">
      <alignment vertical="center" wrapText="1"/>
    </xf>
    <xf numFmtId="0" fontId="5" fillId="0" borderId="5" xfId="12" applyFont="1" applyBorder="1" applyAlignment="1" applyProtection="1">
      <alignment vertical="center" wrapText="1"/>
    </xf>
    <xf numFmtId="0" fontId="6" fillId="0" borderId="28" xfId="12" applyFont="1" applyBorder="1" applyAlignment="1" applyProtection="1">
      <alignment horizontal="left" vertical="center" wrapText="1"/>
    </xf>
    <xf numFmtId="49" fontId="7" fillId="0" borderId="23" xfId="0" applyNumberFormat="1" applyFont="1" applyBorder="1" applyAlignment="1" applyProtection="1">
      <alignment vertical="top" wrapText="1"/>
    </xf>
  </cellXfs>
  <cellStyles count="867">
    <cellStyle name="Currency_1.3.2" xfId="26"/>
    <cellStyle name="Date" xfId="27"/>
    <cellStyle name="Date 2" xfId="28"/>
    <cellStyle name="Excel Built-in Normal" xfId="16"/>
    <cellStyle name="Fixed" xfId="29"/>
    <cellStyle name="Fixed 2" xfId="30"/>
    <cellStyle name="Heading1" xfId="31"/>
    <cellStyle name="Heading1 2" xfId="32"/>
    <cellStyle name="Heading2" xfId="33"/>
    <cellStyle name="Heading2 2" xfId="34"/>
    <cellStyle name="Navadno" xfId="0" builtinId="0"/>
    <cellStyle name="Navadno 10" xfId="35"/>
    <cellStyle name="Navadno 10 2" xfId="36"/>
    <cellStyle name="Navadno 10 3" xfId="37"/>
    <cellStyle name="Navadno 10_Vodovod_Žepovci_Stogovci_Podgorje_Vratja_vas" xfId="38"/>
    <cellStyle name="Navadno 11" xfId="39"/>
    <cellStyle name="Navadno 11 2" xfId="40"/>
    <cellStyle name="Navadno 11_Vodovod_Žepovci_Stogovci_Podgorje_Vratja_vas" xfId="41"/>
    <cellStyle name="Navadno 12" xfId="42"/>
    <cellStyle name="Navadno 13" xfId="43"/>
    <cellStyle name="Navadno 14" xfId="44"/>
    <cellStyle name="Navadno 14 2" xfId="45"/>
    <cellStyle name="Navadno 15" xfId="2"/>
    <cellStyle name="Navadno 16" xfId="3"/>
    <cellStyle name="Navadno 17" xfId="46"/>
    <cellStyle name="Navadno 17 2" xfId="47"/>
    <cellStyle name="Navadno 18" xfId="48"/>
    <cellStyle name="Navadno 18 2" xfId="49"/>
    <cellStyle name="Navadno 19" xfId="50"/>
    <cellStyle name="Navadno 19 2" xfId="51"/>
    <cellStyle name="Navadno 2" xfId="15"/>
    <cellStyle name="Navadno 2 10" xfId="52"/>
    <cellStyle name="Navadno 2 10 2" xfId="53"/>
    <cellStyle name="Navadno 2 11" xfId="54"/>
    <cellStyle name="Navadno 2 11 2" xfId="55"/>
    <cellStyle name="Navadno 2 12" xfId="56"/>
    <cellStyle name="Navadno 2 12 2" xfId="57"/>
    <cellStyle name="Navadno 2 13" xfId="58"/>
    <cellStyle name="Navadno 2 13 2" xfId="59"/>
    <cellStyle name="Navadno 2 14" xfId="60"/>
    <cellStyle name="Navadno 2 14 2" xfId="61"/>
    <cellStyle name="Navadno 2 15" xfId="62"/>
    <cellStyle name="Navadno 2 15 2" xfId="63"/>
    <cellStyle name="Navadno 2 16" xfId="64"/>
    <cellStyle name="Navadno 2 16 2" xfId="65"/>
    <cellStyle name="Navadno 2 17" xfId="66"/>
    <cellStyle name="Navadno 2 17 2" xfId="67"/>
    <cellStyle name="Navadno 2 18" xfId="68"/>
    <cellStyle name="Navadno 2 18 2" xfId="69"/>
    <cellStyle name="Navadno 2 19" xfId="70"/>
    <cellStyle name="Navadno 2 19 2" xfId="71"/>
    <cellStyle name="Navadno 2 2" xfId="17"/>
    <cellStyle name="Navadno 2 2 2" xfId="72"/>
    <cellStyle name="Navadno 2 2 3" xfId="73"/>
    <cellStyle name="Navadno 2 20" xfId="74"/>
    <cellStyle name="Navadno 2 20 2" xfId="75"/>
    <cellStyle name="Navadno 2 21" xfId="76"/>
    <cellStyle name="Navadno 2 21 2" xfId="77"/>
    <cellStyle name="Navadno 2 22" xfId="78"/>
    <cellStyle name="Navadno 2 22 2" xfId="79"/>
    <cellStyle name="Navadno 2 23" xfId="80"/>
    <cellStyle name="Navadno 2 23 2" xfId="81"/>
    <cellStyle name="Navadno 2 24" xfId="82"/>
    <cellStyle name="Navadno 2 24 2" xfId="83"/>
    <cellStyle name="Navadno 2 25" xfId="84"/>
    <cellStyle name="Navadno 2 25 2" xfId="85"/>
    <cellStyle name="Navadno 2 26" xfId="86"/>
    <cellStyle name="Navadno 2 26 2" xfId="87"/>
    <cellStyle name="Navadno 2 27" xfId="88"/>
    <cellStyle name="Navadno 2 27 2" xfId="89"/>
    <cellStyle name="Navadno 2 28" xfId="90"/>
    <cellStyle name="Navadno 2 28 2" xfId="91"/>
    <cellStyle name="Navadno 2 29" xfId="92"/>
    <cellStyle name="Navadno 2 29 2" xfId="93"/>
    <cellStyle name="Navadno 2 3" xfId="25"/>
    <cellStyle name="Navadno 2 3 2" xfId="94"/>
    <cellStyle name="Navadno 2 30" xfId="95"/>
    <cellStyle name="Navadno 2 30 2" xfId="96"/>
    <cellStyle name="Navadno 2 31" xfId="97"/>
    <cellStyle name="Navadno 2 31 2" xfId="98"/>
    <cellStyle name="Navadno 2 32" xfId="99"/>
    <cellStyle name="Navadno 2 32 2" xfId="100"/>
    <cellStyle name="Navadno 2 33" xfId="101"/>
    <cellStyle name="Navadno 2 33 2" xfId="102"/>
    <cellStyle name="Navadno 2 34" xfId="103"/>
    <cellStyle name="Navadno 2 34 2" xfId="104"/>
    <cellStyle name="Navadno 2 35" xfId="105"/>
    <cellStyle name="Navadno 2 35 2" xfId="106"/>
    <cellStyle name="Navadno 2 36" xfId="107"/>
    <cellStyle name="Navadno 2 36 2" xfId="108"/>
    <cellStyle name="Navadno 2 37" xfId="109"/>
    <cellStyle name="Navadno 2 37 2" xfId="110"/>
    <cellStyle name="Navadno 2 38" xfId="111"/>
    <cellStyle name="Navadno 2 38 2" xfId="112"/>
    <cellStyle name="Navadno 2 39" xfId="113"/>
    <cellStyle name="Navadno 2 39 2" xfId="114"/>
    <cellStyle name="Navadno 2 4" xfId="115"/>
    <cellStyle name="Navadno 2 4 2" xfId="116"/>
    <cellStyle name="Navadno 2 40" xfId="117"/>
    <cellStyle name="Navadno 2 40 2" xfId="118"/>
    <cellStyle name="Navadno 2 41" xfId="119"/>
    <cellStyle name="Navadno 2 41 2" xfId="120"/>
    <cellStyle name="Navadno 2 42" xfId="121"/>
    <cellStyle name="Navadno 2 42 2" xfId="122"/>
    <cellStyle name="Navadno 2 43" xfId="123"/>
    <cellStyle name="Navadno 2 43 2" xfId="124"/>
    <cellStyle name="Navadno 2 44" xfId="125"/>
    <cellStyle name="Navadno 2 44 2" xfId="126"/>
    <cellStyle name="Navadno 2 45" xfId="127"/>
    <cellStyle name="Navadno 2 45 2" xfId="128"/>
    <cellStyle name="Navadno 2 46" xfId="129"/>
    <cellStyle name="Navadno 2 46 2" xfId="130"/>
    <cellStyle name="Navadno 2 47" xfId="131"/>
    <cellStyle name="Navadno 2 47 2" xfId="132"/>
    <cellStyle name="Navadno 2 48" xfId="133"/>
    <cellStyle name="Navadno 2 49" xfId="134"/>
    <cellStyle name="Navadno 2 5" xfId="135"/>
    <cellStyle name="Navadno 2 5 2" xfId="136"/>
    <cellStyle name="Navadno 2 50" xfId="4"/>
    <cellStyle name="Navadno 2 51" xfId="137"/>
    <cellStyle name="Navadno 2 6" xfId="138"/>
    <cellStyle name="Navadno 2 6 2" xfId="139"/>
    <cellStyle name="Navadno 2 7" xfId="140"/>
    <cellStyle name="Navadno 2 7 2" xfId="141"/>
    <cellStyle name="Navadno 2 8" xfId="142"/>
    <cellStyle name="Navadno 2 8 2" xfId="143"/>
    <cellStyle name="Navadno 2 9" xfId="144"/>
    <cellStyle name="Navadno 2 9 2" xfId="145"/>
    <cellStyle name="Navadno 2_Vodovod_Drobti_S_Grabe_Z_Grabe_Pogled_10_HP_Grabe_NN" xfId="146"/>
    <cellStyle name="Navadno 20" xfId="147"/>
    <cellStyle name="Navadno 20 2" xfId="148"/>
    <cellStyle name="Navadno 21" xfId="149"/>
    <cellStyle name="Navadno 21 2" xfId="150"/>
    <cellStyle name="Navadno 22" xfId="151"/>
    <cellStyle name="Navadno 22 2" xfId="152"/>
    <cellStyle name="Navadno 23" xfId="153"/>
    <cellStyle name="Navadno 23 2" xfId="154"/>
    <cellStyle name="Navadno 24" xfId="155"/>
    <cellStyle name="Navadno 24 2" xfId="156"/>
    <cellStyle name="Navadno 25" xfId="157"/>
    <cellStyle name="Navadno 25 2" xfId="158"/>
    <cellStyle name="Navadno 26" xfId="159"/>
    <cellStyle name="Navadno 26 2" xfId="160"/>
    <cellStyle name="Navadno 27" xfId="161"/>
    <cellStyle name="Navadno 27 2" xfId="162"/>
    <cellStyle name="Navadno 28" xfId="163"/>
    <cellStyle name="Navadno 28 2" xfId="164"/>
    <cellStyle name="Navadno 29" xfId="165"/>
    <cellStyle name="Navadno 29 2" xfId="166"/>
    <cellStyle name="Navadno 3" xfId="18"/>
    <cellStyle name="Navadno 3 10" xfId="167"/>
    <cellStyle name="Navadno 3 10 2" xfId="168"/>
    <cellStyle name="Navadno 3 11" xfId="169"/>
    <cellStyle name="Navadno 3 11 2" xfId="170"/>
    <cellStyle name="Navadno 3 12" xfId="171"/>
    <cellStyle name="Navadno 3 12 2" xfId="172"/>
    <cellStyle name="Navadno 3 13" xfId="173"/>
    <cellStyle name="Navadno 3 13 2" xfId="174"/>
    <cellStyle name="Navadno 3 14" xfId="175"/>
    <cellStyle name="Navadno 3 14 2" xfId="176"/>
    <cellStyle name="Navadno 3 15" xfId="177"/>
    <cellStyle name="Navadno 3 15 2" xfId="178"/>
    <cellStyle name="Navadno 3 16" xfId="179"/>
    <cellStyle name="Navadno 3 16 2" xfId="180"/>
    <cellStyle name="Navadno 3 17" xfId="181"/>
    <cellStyle name="Navadno 3 17 2" xfId="182"/>
    <cellStyle name="Navadno 3 18" xfId="183"/>
    <cellStyle name="Navadno 3 18 2" xfId="184"/>
    <cellStyle name="Navadno 3 19" xfId="185"/>
    <cellStyle name="Navadno 3 19 2" xfId="186"/>
    <cellStyle name="Navadno 3 2" xfId="187"/>
    <cellStyle name="Navadno 3 2 2" xfId="188"/>
    <cellStyle name="Navadno 3 20" xfId="189"/>
    <cellStyle name="Navadno 3 20 2" xfId="190"/>
    <cellStyle name="Navadno 3 21" xfId="191"/>
    <cellStyle name="Navadno 3 21 2" xfId="192"/>
    <cellStyle name="Navadno 3 22" xfId="193"/>
    <cellStyle name="Navadno 3 22 2" xfId="194"/>
    <cellStyle name="Navadno 3 23" xfId="195"/>
    <cellStyle name="Navadno 3 23 2" xfId="196"/>
    <cellStyle name="Navadno 3 24" xfId="197"/>
    <cellStyle name="Navadno 3 24 2" xfId="198"/>
    <cellStyle name="Navadno 3 25" xfId="199"/>
    <cellStyle name="Navadno 3 25 2" xfId="200"/>
    <cellStyle name="Navadno 3 26" xfId="201"/>
    <cellStyle name="Navadno 3 26 2" xfId="202"/>
    <cellStyle name="Navadno 3 27" xfId="203"/>
    <cellStyle name="Navadno 3 27 2" xfId="204"/>
    <cellStyle name="Navadno 3 28" xfId="205"/>
    <cellStyle name="Navadno 3 28 2" xfId="206"/>
    <cellStyle name="Navadno 3 29" xfId="207"/>
    <cellStyle name="Navadno 3 29 2" xfId="208"/>
    <cellStyle name="Navadno 3 3" xfId="209"/>
    <cellStyle name="Navadno 3 3 2" xfId="210"/>
    <cellStyle name="Navadno 3 30" xfId="211"/>
    <cellStyle name="Navadno 3 30 2" xfId="212"/>
    <cellStyle name="Navadno 3 31" xfId="213"/>
    <cellStyle name="Navadno 3 31 2" xfId="214"/>
    <cellStyle name="Navadno 3 32" xfId="215"/>
    <cellStyle name="Navadno 3 32 2" xfId="216"/>
    <cellStyle name="Navadno 3 33" xfId="217"/>
    <cellStyle name="Navadno 3 33 2" xfId="218"/>
    <cellStyle name="Navadno 3 34" xfId="219"/>
    <cellStyle name="Navadno 3 34 2" xfId="220"/>
    <cellStyle name="Navadno 3 35" xfId="221"/>
    <cellStyle name="Navadno 3 35 2" xfId="222"/>
    <cellStyle name="Navadno 3 36" xfId="223"/>
    <cellStyle name="Navadno 3 36 2" xfId="224"/>
    <cellStyle name="Navadno 3 37" xfId="225"/>
    <cellStyle name="Navadno 3 37 2" xfId="226"/>
    <cellStyle name="Navadno 3 38" xfId="227"/>
    <cellStyle name="Navadno 3 38 2" xfId="228"/>
    <cellStyle name="Navadno 3 39" xfId="229"/>
    <cellStyle name="Navadno 3 39 2" xfId="230"/>
    <cellStyle name="Navadno 3 4" xfId="231"/>
    <cellStyle name="Navadno 3 4 2" xfId="232"/>
    <cellStyle name="Navadno 3 40" xfId="233"/>
    <cellStyle name="Navadno 3 40 2" xfId="234"/>
    <cellStyle name="Navadno 3 41" xfId="235"/>
    <cellStyle name="Navadno 3 41 2" xfId="236"/>
    <cellStyle name="Navadno 3 42" xfId="237"/>
    <cellStyle name="Navadno 3 42 2" xfId="238"/>
    <cellStyle name="Navadno 3 43" xfId="239"/>
    <cellStyle name="Navadno 3 43 2" xfId="240"/>
    <cellStyle name="Navadno 3 44" xfId="241"/>
    <cellStyle name="Navadno 3 44 2" xfId="242"/>
    <cellStyle name="Navadno 3 45" xfId="243"/>
    <cellStyle name="Navadno 3 45 2" xfId="244"/>
    <cellStyle name="Navadno 3 46" xfId="245"/>
    <cellStyle name="Navadno 3 46 2" xfId="246"/>
    <cellStyle name="Navadno 3 47" xfId="247"/>
    <cellStyle name="Navadno 3 47 2" xfId="248"/>
    <cellStyle name="Navadno 3 48" xfId="249"/>
    <cellStyle name="Navadno 3 49" xfId="250"/>
    <cellStyle name="Navadno 3 5" xfId="251"/>
    <cellStyle name="Navadno 3 5 2" xfId="252"/>
    <cellStyle name="Navadno 3 6" xfId="253"/>
    <cellStyle name="Navadno 3 6 2" xfId="254"/>
    <cellStyle name="Navadno 3 7" xfId="255"/>
    <cellStyle name="Navadno 3 7 2" xfId="256"/>
    <cellStyle name="Navadno 3 8" xfId="257"/>
    <cellStyle name="Navadno 3 8 2" xfId="258"/>
    <cellStyle name="Navadno 3 9" xfId="259"/>
    <cellStyle name="Navadno 3 9 2" xfId="260"/>
    <cellStyle name="Navadno 30" xfId="261"/>
    <cellStyle name="Navadno 30 2" xfId="262"/>
    <cellStyle name="Navadno 31" xfId="263"/>
    <cellStyle name="Navadno 31 2" xfId="264"/>
    <cellStyle name="Navadno 32" xfId="265"/>
    <cellStyle name="Navadno 32 2" xfId="266"/>
    <cellStyle name="Navadno 33" xfId="267"/>
    <cellStyle name="Navadno 33 2" xfId="268"/>
    <cellStyle name="Navadno 34" xfId="269"/>
    <cellStyle name="Navadno 34 2" xfId="270"/>
    <cellStyle name="Navadno 35" xfId="271"/>
    <cellStyle name="Navadno 35 2" xfId="272"/>
    <cellStyle name="Navadno 36" xfId="273"/>
    <cellStyle name="Navadno 36 2" xfId="274"/>
    <cellStyle name="Navadno 37" xfId="275"/>
    <cellStyle name="Navadno 37 2" xfId="276"/>
    <cellStyle name="Navadno 38" xfId="277"/>
    <cellStyle name="Navadno 38 2" xfId="278"/>
    <cellStyle name="Navadno 39" xfId="279"/>
    <cellStyle name="Navadno 39 2" xfId="280"/>
    <cellStyle name="Navadno 4" xfId="22"/>
    <cellStyle name="Navadno 4 10" xfId="281"/>
    <cellStyle name="Navadno 4 10 2" xfId="282"/>
    <cellStyle name="Navadno 4 11" xfId="283"/>
    <cellStyle name="Navadno 4 11 2" xfId="284"/>
    <cellStyle name="Navadno 4 12" xfId="285"/>
    <cellStyle name="Navadno 4 12 2" xfId="286"/>
    <cellStyle name="Navadno 4 13" xfId="287"/>
    <cellStyle name="Navadno 4 13 2" xfId="288"/>
    <cellStyle name="Navadno 4 14" xfId="289"/>
    <cellStyle name="Navadno 4 14 2" xfId="290"/>
    <cellStyle name="Navadno 4 15" xfId="291"/>
    <cellStyle name="Navadno 4 15 2" xfId="292"/>
    <cellStyle name="Navadno 4 16" xfId="293"/>
    <cellStyle name="Navadno 4 16 2" xfId="294"/>
    <cellStyle name="Navadno 4 17" xfId="295"/>
    <cellStyle name="Navadno 4 17 2" xfId="296"/>
    <cellStyle name="Navadno 4 18" xfId="297"/>
    <cellStyle name="Navadno 4 18 2" xfId="298"/>
    <cellStyle name="Navadno 4 19" xfId="299"/>
    <cellStyle name="Navadno 4 19 2" xfId="300"/>
    <cellStyle name="Navadno 4 2" xfId="24"/>
    <cellStyle name="Navadno 4 2 2" xfId="301"/>
    <cellStyle name="Navadno 4 20" xfId="302"/>
    <cellStyle name="Navadno 4 20 2" xfId="303"/>
    <cellStyle name="Navadno 4 21" xfId="304"/>
    <cellStyle name="Navadno 4 21 2" xfId="305"/>
    <cellStyle name="Navadno 4 22" xfId="306"/>
    <cellStyle name="Navadno 4 22 2" xfId="307"/>
    <cellStyle name="Navadno 4 23" xfId="308"/>
    <cellStyle name="Navadno 4 23 2" xfId="309"/>
    <cellStyle name="Navadno 4 24" xfId="310"/>
    <cellStyle name="Navadno 4 24 2" xfId="311"/>
    <cellStyle name="Navadno 4 25" xfId="312"/>
    <cellStyle name="Navadno 4 25 2" xfId="313"/>
    <cellStyle name="Navadno 4 26" xfId="314"/>
    <cellStyle name="Navadno 4 26 2" xfId="315"/>
    <cellStyle name="Navadno 4 27" xfId="316"/>
    <cellStyle name="Navadno 4 27 2" xfId="317"/>
    <cellStyle name="Navadno 4 28" xfId="318"/>
    <cellStyle name="Navadno 4 28 2" xfId="319"/>
    <cellStyle name="Navadno 4 29" xfId="320"/>
    <cellStyle name="Navadno 4 29 2" xfId="321"/>
    <cellStyle name="Navadno 4 3" xfId="322"/>
    <cellStyle name="Navadno 4 3 2" xfId="323"/>
    <cellStyle name="Navadno 4 30" xfId="324"/>
    <cellStyle name="Navadno 4 30 2" xfId="325"/>
    <cellStyle name="Navadno 4 31" xfId="326"/>
    <cellStyle name="Navadno 4 31 2" xfId="327"/>
    <cellStyle name="Navadno 4 32" xfId="328"/>
    <cellStyle name="Navadno 4 32 2" xfId="329"/>
    <cellStyle name="Navadno 4 33" xfId="330"/>
    <cellStyle name="Navadno 4 33 2" xfId="331"/>
    <cellStyle name="Navadno 4 34" xfId="332"/>
    <cellStyle name="Navadno 4 34 2" xfId="333"/>
    <cellStyle name="Navadno 4 35" xfId="334"/>
    <cellStyle name="Navadno 4 35 2" xfId="335"/>
    <cellStyle name="Navadno 4 36" xfId="336"/>
    <cellStyle name="Navadno 4 36 2" xfId="337"/>
    <cellStyle name="Navadno 4 37" xfId="338"/>
    <cellStyle name="Navadno 4 37 2" xfId="339"/>
    <cellStyle name="Navadno 4 38" xfId="340"/>
    <cellStyle name="Navadno 4 38 2" xfId="341"/>
    <cellStyle name="Navadno 4 39" xfId="342"/>
    <cellStyle name="Navadno 4 39 2" xfId="343"/>
    <cellStyle name="Navadno 4 4" xfId="344"/>
    <cellStyle name="Navadno 4 4 2" xfId="345"/>
    <cellStyle name="Navadno 4 40" xfId="346"/>
    <cellStyle name="Navadno 4 40 2" xfId="347"/>
    <cellStyle name="Navadno 4 41" xfId="348"/>
    <cellStyle name="Navadno 4 41 2" xfId="349"/>
    <cellStyle name="Navadno 4 42" xfId="350"/>
    <cellStyle name="Navadno 4 42 2" xfId="351"/>
    <cellStyle name="Navadno 4 43" xfId="352"/>
    <cellStyle name="Navadno 4 43 2" xfId="353"/>
    <cellStyle name="Navadno 4 44" xfId="354"/>
    <cellStyle name="Navadno 4 44 2" xfId="355"/>
    <cellStyle name="Navadno 4 45" xfId="356"/>
    <cellStyle name="Navadno 4 45 2" xfId="357"/>
    <cellStyle name="Navadno 4 46" xfId="358"/>
    <cellStyle name="Navadno 4 46 2" xfId="359"/>
    <cellStyle name="Navadno 4 47" xfId="360"/>
    <cellStyle name="Navadno 4 47 2" xfId="361"/>
    <cellStyle name="Navadno 4 48" xfId="362"/>
    <cellStyle name="Navadno 4 49" xfId="363"/>
    <cellStyle name="Navadno 4 5" xfId="364"/>
    <cellStyle name="Navadno 4 5 2" xfId="365"/>
    <cellStyle name="Navadno 4 6" xfId="366"/>
    <cellStyle name="Navadno 4 6 2" xfId="367"/>
    <cellStyle name="Navadno 4 7" xfId="368"/>
    <cellStyle name="Navadno 4 7 2" xfId="369"/>
    <cellStyle name="Navadno 4 8" xfId="370"/>
    <cellStyle name="Navadno 4 8 2" xfId="371"/>
    <cellStyle name="Navadno 4 9" xfId="372"/>
    <cellStyle name="Navadno 4 9 2" xfId="373"/>
    <cellStyle name="Navadno 40" xfId="374"/>
    <cellStyle name="Navadno 40 2" xfId="375"/>
    <cellStyle name="Navadno 41" xfId="376"/>
    <cellStyle name="Navadno 41 2" xfId="377"/>
    <cellStyle name="Navadno 42" xfId="378"/>
    <cellStyle name="Navadno 42 2" xfId="379"/>
    <cellStyle name="Navadno 43" xfId="380"/>
    <cellStyle name="Navadno 43 2" xfId="381"/>
    <cellStyle name="Navadno 44" xfId="382"/>
    <cellStyle name="Navadno 44 2" xfId="383"/>
    <cellStyle name="Navadno 45" xfId="384"/>
    <cellStyle name="Navadno 46" xfId="385"/>
    <cellStyle name="Navadno 46 2" xfId="386"/>
    <cellStyle name="Navadno 47" xfId="387"/>
    <cellStyle name="Navadno 47 2" xfId="388"/>
    <cellStyle name="Navadno 48" xfId="389"/>
    <cellStyle name="Navadno 48 2" xfId="390"/>
    <cellStyle name="Navadno 49" xfId="5"/>
    <cellStyle name="Navadno 5" xfId="391"/>
    <cellStyle name="Navadno 5 10" xfId="392"/>
    <cellStyle name="Navadno 5 10 2" xfId="393"/>
    <cellStyle name="Navadno 5 11" xfId="394"/>
    <cellStyle name="Navadno 5 11 2" xfId="395"/>
    <cellStyle name="Navadno 5 12" xfId="396"/>
    <cellStyle name="Navadno 5 12 2" xfId="397"/>
    <cellStyle name="Navadno 5 13" xfId="398"/>
    <cellStyle name="Navadno 5 13 2" xfId="399"/>
    <cellStyle name="Navadno 5 14" xfId="400"/>
    <cellStyle name="Navadno 5 14 2" xfId="401"/>
    <cellStyle name="Navadno 5 15" xfId="402"/>
    <cellStyle name="Navadno 5 15 2" xfId="403"/>
    <cellStyle name="Navadno 5 16" xfId="404"/>
    <cellStyle name="Navadno 5 16 2" xfId="405"/>
    <cellStyle name="Navadno 5 17" xfId="406"/>
    <cellStyle name="Navadno 5 17 2" xfId="407"/>
    <cellStyle name="Navadno 5 18" xfId="408"/>
    <cellStyle name="Navadno 5 18 2" xfId="409"/>
    <cellStyle name="Navadno 5 19" xfId="410"/>
    <cellStyle name="Navadno 5 19 2" xfId="411"/>
    <cellStyle name="Navadno 5 2" xfId="412"/>
    <cellStyle name="Navadno 5 2 2" xfId="413"/>
    <cellStyle name="Navadno 5 20" xfId="414"/>
    <cellStyle name="Navadno 5 20 2" xfId="415"/>
    <cellStyle name="Navadno 5 21" xfId="416"/>
    <cellStyle name="Navadno 5 21 2" xfId="417"/>
    <cellStyle name="Navadno 5 22" xfId="418"/>
    <cellStyle name="Navadno 5 22 2" xfId="419"/>
    <cellStyle name="Navadno 5 23" xfId="420"/>
    <cellStyle name="Navadno 5 23 2" xfId="421"/>
    <cellStyle name="Navadno 5 24" xfId="422"/>
    <cellStyle name="Navadno 5 24 2" xfId="423"/>
    <cellStyle name="Navadno 5 25" xfId="424"/>
    <cellStyle name="Navadno 5 25 2" xfId="425"/>
    <cellStyle name="Navadno 5 26" xfId="426"/>
    <cellStyle name="Navadno 5 26 2" xfId="427"/>
    <cellStyle name="Navadno 5 27" xfId="428"/>
    <cellStyle name="Navadno 5 27 2" xfId="429"/>
    <cellStyle name="Navadno 5 28" xfId="430"/>
    <cellStyle name="Navadno 5 28 2" xfId="431"/>
    <cellStyle name="Navadno 5 29" xfId="432"/>
    <cellStyle name="Navadno 5 29 2" xfId="433"/>
    <cellStyle name="Navadno 5 3" xfId="434"/>
    <cellStyle name="Navadno 5 3 2" xfId="435"/>
    <cellStyle name="Navadno 5 30" xfId="436"/>
    <cellStyle name="Navadno 5 30 2" xfId="437"/>
    <cellStyle name="Navadno 5 31" xfId="438"/>
    <cellStyle name="Navadno 5 31 2" xfId="439"/>
    <cellStyle name="Navadno 5 32" xfId="440"/>
    <cellStyle name="Navadno 5 32 2" xfId="441"/>
    <cellStyle name="Navadno 5 33" xfId="442"/>
    <cellStyle name="Navadno 5 33 2" xfId="443"/>
    <cellStyle name="Navadno 5 34" xfId="444"/>
    <cellStyle name="Navadno 5 34 2" xfId="445"/>
    <cellStyle name="Navadno 5 35" xfId="446"/>
    <cellStyle name="Navadno 5 35 2" xfId="447"/>
    <cellStyle name="Navadno 5 36" xfId="448"/>
    <cellStyle name="Navadno 5 36 2" xfId="449"/>
    <cellStyle name="Navadno 5 37" xfId="450"/>
    <cellStyle name="Navadno 5 37 2" xfId="451"/>
    <cellStyle name="Navadno 5 38" xfId="452"/>
    <cellStyle name="Navadno 5 38 2" xfId="453"/>
    <cellStyle name="Navadno 5 39" xfId="454"/>
    <cellStyle name="Navadno 5 39 2" xfId="455"/>
    <cellStyle name="Navadno 5 4" xfId="456"/>
    <cellStyle name="Navadno 5 4 2" xfId="457"/>
    <cellStyle name="Navadno 5 40" xfId="458"/>
    <cellStyle name="Navadno 5 40 2" xfId="459"/>
    <cellStyle name="Navadno 5 41" xfId="460"/>
    <cellStyle name="Navadno 5 41 2" xfId="461"/>
    <cellStyle name="Navadno 5 42" xfId="462"/>
    <cellStyle name="Navadno 5 42 2" xfId="463"/>
    <cellStyle name="Navadno 5 43" xfId="464"/>
    <cellStyle name="Navadno 5 43 2" xfId="465"/>
    <cellStyle name="Navadno 5 44" xfId="466"/>
    <cellStyle name="Navadno 5 44 2" xfId="467"/>
    <cellStyle name="Navadno 5 45" xfId="468"/>
    <cellStyle name="Navadno 5 45 2" xfId="469"/>
    <cellStyle name="Navadno 5 46" xfId="470"/>
    <cellStyle name="Navadno 5 46 2" xfId="471"/>
    <cellStyle name="Navadno 5 47" xfId="472"/>
    <cellStyle name="Navadno 5 47 2" xfId="473"/>
    <cellStyle name="Navadno 5 48" xfId="474"/>
    <cellStyle name="Navadno 5 5" xfId="475"/>
    <cellStyle name="Navadno 5 5 2" xfId="476"/>
    <cellStyle name="Navadno 5 6" xfId="477"/>
    <cellStyle name="Navadno 5 6 2" xfId="478"/>
    <cellStyle name="Navadno 5 7" xfId="479"/>
    <cellStyle name="Navadno 5 7 2" xfId="480"/>
    <cellStyle name="Navadno 5 8" xfId="481"/>
    <cellStyle name="Navadno 5 8 2" xfId="482"/>
    <cellStyle name="Navadno 5 9" xfId="483"/>
    <cellStyle name="Navadno 5 9 2" xfId="484"/>
    <cellStyle name="Navadno 50" xfId="6"/>
    <cellStyle name="Navadno 51" xfId="10"/>
    <cellStyle name="Navadno 52" xfId="8"/>
    <cellStyle name="Navadno 53" xfId="9"/>
    <cellStyle name="Navadno 54" xfId="7"/>
    <cellStyle name="Navadno 55" xfId="485"/>
    <cellStyle name="Navadno 56" xfId="486"/>
    <cellStyle name="Navadno 6" xfId="487"/>
    <cellStyle name="Navadno 6 10" xfId="488"/>
    <cellStyle name="Navadno 6 10 2" xfId="489"/>
    <cellStyle name="Navadno 6 11" xfId="490"/>
    <cellStyle name="Navadno 6 11 2" xfId="491"/>
    <cellStyle name="Navadno 6 12" xfId="492"/>
    <cellStyle name="Navadno 6 12 2" xfId="493"/>
    <cellStyle name="Navadno 6 13" xfId="494"/>
    <cellStyle name="Navadno 6 13 2" xfId="495"/>
    <cellStyle name="Navadno 6 14" xfId="496"/>
    <cellStyle name="Navadno 6 14 2" xfId="497"/>
    <cellStyle name="Navadno 6 15" xfId="498"/>
    <cellStyle name="Navadno 6 15 2" xfId="499"/>
    <cellStyle name="Navadno 6 16" xfId="500"/>
    <cellStyle name="Navadno 6 16 2" xfId="501"/>
    <cellStyle name="Navadno 6 17" xfId="502"/>
    <cellStyle name="Navadno 6 17 2" xfId="503"/>
    <cellStyle name="Navadno 6 18" xfId="504"/>
    <cellStyle name="Navadno 6 18 2" xfId="505"/>
    <cellStyle name="Navadno 6 19" xfId="506"/>
    <cellStyle name="Navadno 6 19 2" xfId="507"/>
    <cellStyle name="Navadno 6 2" xfId="508"/>
    <cellStyle name="Navadno 6 2 2" xfId="509"/>
    <cellStyle name="Navadno 6 20" xfId="510"/>
    <cellStyle name="Navadno 6 20 2" xfId="511"/>
    <cellStyle name="Navadno 6 21" xfId="512"/>
    <cellStyle name="Navadno 6 21 2" xfId="513"/>
    <cellStyle name="Navadno 6 22" xfId="514"/>
    <cellStyle name="Navadno 6 22 2" xfId="515"/>
    <cellStyle name="Navadno 6 23" xfId="516"/>
    <cellStyle name="Navadno 6 23 2" xfId="517"/>
    <cellStyle name="Navadno 6 24" xfId="518"/>
    <cellStyle name="Navadno 6 24 2" xfId="519"/>
    <cellStyle name="Navadno 6 25" xfId="520"/>
    <cellStyle name="Navadno 6 25 2" xfId="521"/>
    <cellStyle name="Navadno 6 26" xfId="522"/>
    <cellStyle name="Navadno 6 26 2" xfId="523"/>
    <cellStyle name="Navadno 6 27" xfId="524"/>
    <cellStyle name="Navadno 6 27 2" xfId="525"/>
    <cellStyle name="Navadno 6 28" xfId="526"/>
    <cellStyle name="Navadno 6 28 2" xfId="527"/>
    <cellStyle name="Navadno 6 29" xfId="528"/>
    <cellStyle name="Navadno 6 29 2" xfId="529"/>
    <cellStyle name="Navadno 6 3" xfId="530"/>
    <cellStyle name="Navadno 6 3 2" xfId="531"/>
    <cellStyle name="Navadno 6 30" xfId="532"/>
    <cellStyle name="Navadno 6 30 2" xfId="533"/>
    <cellStyle name="Navadno 6 31" xfId="534"/>
    <cellStyle name="Navadno 6 31 2" xfId="535"/>
    <cellStyle name="Navadno 6 32" xfId="536"/>
    <cellStyle name="Navadno 6 32 2" xfId="537"/>
    <cellStyle name="Navadno 6 33" xfId="538"/>
    <cellStyle name="Navadno 6 33 2" xfId="539"/>
    <cellStyle name="Navadno 6 34" xfId="540"/>
    <cellStyle name="Navadno 6 34 2" xfId="541"/>
    <cellStyle name="Navadno 6 35" xfId="542"/>
    <cellStyle name="Navadno 6 35 2" xfId="543"/>
    <cellStyle name="Navadno 6 36" xfId="544"/>
    <cellStyle name="Navadno 6 36 2" xfId="545"/>
    <cellStyle name="Navadno 6 37" xfId="546"/>
    <cellStyle name="Navadno 6 37 2" xfId="547"/>
    <cellStyle name="Navadno 6 38" xfId="548"/>
    <cellStyle name="Navadno 6 38 2" xfId="549"/>
    <cellStyle name="Navadno 6 39" xfId="550"/>
    <cellStyle name="Navadno 6 39 2" xfId="551"/>
    <cellStyle name="Navadno 6 4" xfId="552"/>
    <cellStyle name="Navadno 6 4 2" xfId="553"/>
    <cellStyle name="Navadno 6 40" xfId="554"/>
    <cellStyle name="Navadno 6 40 2" xfId="555"/>
    <cellStyle name="Navadno 6 41" xfId="556"/>
    <cellStyle name="Navadno 6 41 2" xfId="557"/>
    <cellStyle name="Navadno 6 42" xfId="558"/>
    <cellStyle name="Navadno 6 42 2" xfId="559"/>
    <cellStyle name="Navadno 6 43" xfId="560"/>
    <cellStyle name="Navadno 6 43 2" xfId="561"/>
    <cellStyle name="Navadno 6 44" xfId="562"/>
    <cellStyle name="Navadno 6 44 2" xfId="563"/>
    <cellStyle name="Navadno 6 45" xfId="564"/>
    <cellStyle name="Navadno 6 45 2" xfId="565"/>
    <cellStyle name="Navadno 6 46" xfId="566"/>
    <cellStyle name="Navadno 6 46 2" xfId="567"/>
    <cellStyle name="Navadno 6 47" xfId="568"/>
    <cellStyle name="Navadno 6 47 2" xfId="569"/>
    <cellStyle name="Navadno 6 48" xfId="570"/>
    <cellStyle name="Navadno 6 5" xfId="571"/>
    <cellStyle name="Navadno 6 5 2" xfId="572"/>
    <cellStyle name="Navadno 6 6" xfId="573"/>
    <cellStyle name="Navadno 6 6 2" xfId="574"/>
    <cellStyle name="Navadno 6 7" xfId="575"/>
    <cellStyle name="Navadno 6 7 2" xfId="576"/>
    <cellStyle name="Navadno 6 8" xfId="577"/>
    <cellStyle name="Navadno 6 8 2" xfId="578"/>
    <cellStyle name="Navadno 6 9" xfId="579"/>
    <cellStyle name="Navadno 6 9 2" xfId="580"/>
    <cellStyle name="Navadno 7" xfId="581"/>
    <cellStyle name="Navadno 7 10" xfId="582"/>
    <cellStyle name="Navadno 7 10 2" xfId="583"/>
    <cellStyle name="Navadno 7 11" xfId="584"/>
    <cellStyle name="Navadno 7 11 2" xfId="585"/>
    <cellStyle name="Navadno 7 12" xfId="586"/>
    <cellStyle name="Navadno 7 12 2" xfId="587"/>
    <cellStyle name="Navadno 7 13" xfId="588"/>
    <cellStyle name="Navadno 7 13 2" xfId="589"/>
    <cellStyle name="Navadno 7 14" xfId="590"/>
    <cellStyle name="Navadno 7 14 2" xfId="591"/>
    <cellStyle name="Navadno 7 15" xfId="592"/>
    <cellStyle name="Navadno 7 15 2" xfId="593"/>
    <cellStyle name="Navadno 7 16" xfId="594"/>
    <cellStyle name="Navadno 7 16 2" xfId="595"/>
    <cellStyle name="Navadno 7 17" xfId="596"/>
    <cellStyle name="Navadno 7 17 2" xfId="597"/>
    <cellStyle name="Navadno 7 18" xfId="598"/>
    <cellStyle name="Navadno 7 18 2" xfId="599"/>
    <cellStyle name="Navadno 7 19" xfId="600"/>
    <cellStyle name="Navadno 7 19 2" xfId="601"/>
    <cellStyle name="Navadno 7 2" xfId="602"/>
    <cellStyle name="Navadno 7 2 2" xfId="603"/>
    <cellStyle name="Navadno 7 20" xfId="604"/>
    <cellStyle name="Navadno 7 20 2" xfId="605"/>
    <cellStyle name="Navadno 7 21" xfId="606"/>
    <cellStyle name="Navadno 7 21 2" xfId="607"/>
    <cellStyle name="Navadno 7 22" xfId="608"/>
    <cellStyle name="Navadno 7 22 2" xfId="609"/>
    <cellStyle name="Navadno 7 23" xfId="610"/>
    <cellStyle name="Navadno 7 23 2" xfId="611"/>
    <cellStyle name="Navadno 7 24" xfId="612"/>
    <cellStyle name="Navadno 7 24 2" xfId="613"/>
    <cellStyle name="Navadno 7 25" xfId="614"/>
    <cellStyle name="Navadno 7 25 2" xfId="615"/>
    <cellStyle name="Navadno 7 26" xfId="616"/>
    <cellStyle name="Navadno 7 26 2" xfId="617"/>
    <cellStyle name="Navadno 7 27" xfId="618"/>
    <cellStyle name="Navadno 7 27 2" xfId="619"/>
    <cellStyle name="Navadno 7 28" xfId="620"/>
    <cellStyle name="Navadno 7 28 2" xfId="621"/>
    <cellStyle name="Navadno 7 29" xfId="622"/>
    <cellStyle name="Navadno 7 29 2" xfId="623"/>
    <cellStyle name="Navadno 7 3" xfId="624"/>
    <cellStyle name="Navadno 7 3 2" xfId="625"/>
    <cellStyle name="Navadno 7 30" xfId="626"/>
    <cellStyle name="Navadno 7 30 2" xfId="627"/>
    <cellStyle name="Navadno 7 31" xfId="628"/>
    <cellStyle name="Navadno 7 31 2" xfId="629"/>
    <cellStyle name="Navadno 7 32" xfId="630"/>
    <cellStyle name="Navadno 7 32 2" xfId="631"/>
    <cellStyle name="Navadno 7 33" xfId="632"/>
    <cellStyle name="Navadno 7 33 2" xfId="633"/>
    <cellStyle name="Navadno 7 34" xfId="634"/>
    <cellStyle name="Navadno 7 34 2" xfId="635"/>
    <cellStyle name="Navadno 7 35" xfId="636"/>
    <cellStyle name="Navadno 7 35 2" xfId="637"/>
    <cellStyle name="Navadno 7 36" xfId="638"/>
    <cellStyle name="Navadno 7 36 2" xfId="639"/>
    <cellStyle name="Navadno 7 37" xfId="640"/>
    <cellStyle name="Navadno 7 37 2" xfId="641"/>
    <cellStyle name="Navadno 7 38" xfId="642"/>
    <cellStyle name="Navadno 7 38 2" xfId="643"/>
    <cellStyle name="Navadno 7 39" xfId="644"/>
    <cellStyle name="Navadno 7 39 2" xfId="645"/>
    <cellStyle name="Navadno 7 4" xfId="646"/>
    <cellStyle name="Navadno 7 4 2" xfId="647"/>
    <cellStyle name="Navadno 7 40" xfId="648"/>
    <cellStyle name="Navadno 7 40 2" xfId="649"/>
    <cellStyle name="Navadno 7 41" xfId="650"/>
    <cellStyle name="Navadno 7 41 2" xfId="651"/>
    <cellStyle name="Navadno 7 42" xfId="652"/>
    <cellStyle name="Navadno 7 42 2" xfId="653"/>
    <cellStyle name="Navadno 7 43" xfId="654"/>
    <cellStyle name="Navadno 7 43 2" xfId="655"/>
    <cellStyle name="Navadno 7 44" xfId="656"/>
    <cellStyle name="Navadno 7 44 2" xfId="657"/>
    <cellStyle name="Navadno 7 45" xfId="658"/>
    <cellStyle name="Navadno 7 45 2" xfId="659"/>
    <cellStyle name="Navadno 7 46" xfId="660"/>
    <cellStyle name="Navadno 7 46 2" xfId="661"/>
    <cellStyle name="Navadno 7 47" xfId="662"/>
    <cellStyle name="Navadno 7 47 2" xfId="663"/>
    <cellStyle name="Navadno 7 48" xfId="664"/>
    <cellStyle name="Navadno 7 5" xfId="665"/>
    <cellStyle name="Navadno 7 5 2" xfId="666"/>
    <cellStyle name="Navadno 7 6" xfId="667"/>
    <cellStyle name="Navadno 7 6 2" xfId="668"/>
    <cellStyle name="Navadno 7 7" xfId="669"/>
    <cellStyle name="Navadno 7 7 2" xfId="670"/>
    <cellStyle name="Navadno 7 8" xfId="671"/>
    <cellStyle name="Navadno 7 8 2" xfId="672"/>
    <cellStyle name="Navadno 7 9" xfId="673"/>
    <cellStyle name="Navadno 7 9 2" xfId="674"/>
    <cellStyle name="Navadno 8" xfId="675"/>
    <cellStyle name="Navadno 8 10" xfId="676"/>
    <cellStyle name="Navadno 8 10 2" xfId="677"/>
    <cellStyle name="Navadno 8 11" xfId="678"/>
    <cellStyle name="Navadno 8 11 2" xfId="679"/>
    <cellStyle name="Navadno 8 12" xfId="680"/>
    <cellStyle name="Navadno 8 12 2" xfId="681"/>
    <cellStyle name="Navadno 8 13" xfId="682"/>
    <cellStyle name="Navadno 8 13 2" xfId="683"/>
    <cellStyle name="Navadno 8 14" xfId="684"/>
    <cellStyle name="Navadno 8 14 2" xfId="685"/>
    <cellStyle name="Navadno 8 15" xfId="686"/>
    <cellStyle name="Navadno 8 15 2" xfId="687"/>
    <cellStyle name="Navadno 8 16" xfId="688"/>
    <cellStyle name="Navadno 8 16 2" xfId="689"/>
    <cellStyle name="Navadno 8 17" xfId="690"/>
    <cellStyle name="Navadno 8 17 2" xfId="691"/>
    <cellStyle name="Navadno 8 18" xfId="692"/>
    <cellStyle name="Navadno 8 18 2" xfId="693"/>
    <cellStyle name="Navadno 8 19" xfId="694"/>
    <cellStyle name="Navadno 8 19 2" xfId="695"/>
    <cellStyle name="Navadno 8 2" xfId="696"/>
    <cellStyle name="Navadno 8 2 2" xfId="697"/>
    <cellStyle name="Navadno 8 20" xfId="698"/>
    <cellStyle name="Navadno 8 20 2" xfId="699"/>
    <cellStyle name="Navadno 8 21" xfId="700"/>
    <cellStyle name="Navadno 8 21 2" xfId="701"/>
    <cellStyle name="Navadno 8 22" xfId="702"/>
    <cellStyle name="Navadno 8 22 2" xfId="703"/>
    <cellStyle name="Navadno 8 23" xfId="704"/>
    <cellStyle name="Navadno 8 23 2" xfId="705"/>
    <cellStyle name="Navadno 8 24" xfId="706"/>
    <cellStyle name="Navadno 8 24 2" xfId="707"/>
    <cellStyle name="Navadno 8 25" xfId="708"/>
    <cellStyle name="Navadno 8 25 2" xfId="709"/>
    <cellStyle name="Navadno 8 26" xfId="710"/>
    <cellStyle name="Navadno 8 26 2" xfId="711"/>
    <cellStyle name="Navadno 8 27" xfId="712"/>
    <cellStyle name="Navadno 8 27 2" xfId="713"/>
    <cellStyle name="Navadno 8 28" xfId="714"/>
    <cellStyle name="Navadno 8 28 2" xfId="715"/>
    <cellStyle name="Navadno 8 29" xfId="716"/>
    <cellStyle name="Navadno 8 29 2" xfId="717"/>
    <cellStyle name="Navadno 8 3" xfId="718"/>
    <cellStyle name="Navadno 8 3 2" xfId="719"/>
    <cellStyle name="Navadno 8 30" xfId="720"/>
    <cellStyle name="Navadno 8 30 2" xfId="721"/>
    <cellStyle name="Navadno 8 31" xfId="722"/>
    <cellStyle name="Navadno 8 31 2" xfId="723"/>
    <cellStyle name="Navadno 8 32" xfId="724"/>
    <cellStyle name="Navadno 8 32 2" xfId="725"/>
    <cellStyle name="Navadno 8 33" xfId="726"/>
    <cellStyle name="Navadno 8 33 2" xfId="727"/>
    <cellStyle name="Navadno 8 34" xfId="728"/>
    <cellStyle name="Navadno 8 34 2" xfId="729"/>
    <cellStyle name="Navadno 8 35" xfId="730"/>
    <cellStyle name="Navadno 8 35 2" xfId="731"/>
    <cellStyle name="Navadno 8 36" xfId="732"/>
    <cellStyle name="Navadno 8 36 2" xfId="733"/>
    <cellStyle name="Navadno 8 37" xfId="734"/>
    <cellStyle name="Navadno 8 37 2" xfId="735"/>
    <cellStyle name="Navadno 8 38" xfId="736"/>
    <cellStyle name="Navadno 8 38 2" xfId="737"/>
    <cellStyle name="Navadno 8 39" xfId="738"/>
    <cellStyle name="Navadno 8 39 2" xfId="739"/>
    <cellStyle name="Navadno 8 4" xfId="740"/>
    <cellStyle name="Navadno 8 4 2" xfId="741"/>
    <cellStyle name="Navadno 8 40" xfId="742"/>
    <cellStyle name="Navadno 8 40 2" xfId="743"/>
    <cellStyle name="Navadno 8 41" xfId="744"/>
    <cellStyle name="Navadno 8 41 2" xfId="745"/>
    <cellStyle name="Navadno 8 42" xfId="746"/>
    <cellStyle name="Navadno 8 42 2" xfId="747"/>
    <cellStyle name="Navadno 8 43" xfId="748"/>
    <cellStyle name="Navadno 8 43 2" xfId="749"/>
    <cellStyle name="Navadno 8 44" xfId="750"/>
    <cellStyle name="Navadno 8 44 2" xfId="751"/>
    <cellStyle name="Navadno 8 45" xfId="752"/>
    <cellStyle name="Navadno 8 45 2" xfId="753"/>
    <cellStyle name="Navadno 8 46" xfId="754"/>
    <cellStyle name="Navadno 8 46 2" xfId="755"/>
    <cellStyle name="Navadno 8 47" xfId="756"/>
    <cellStyle name="Navadno 8 5" xfId="757"/>
    <cellStyle name="Navadno 8 5 2" xfId="758"/>
    <cellStyle name="Navadno 8 6" xfId="759"/>
    <cellStyle name="Navadno 8 6 2" xfId="760"/>
    <cellStyle name="Navadno 8 7" xfId="761"/>
    <cellStyle name="Navadno 8 7 2" xfId="762"/>
    <cellStyle name="Navadno 8 8" xfId="763"/>
    <cellStyle name="Navadno 8 8 2" xfId="764"/>
    <cellStyle name="Navadno 8 9" xfId="765"/>
    <cellStyle name="Navadno 8 9 2" xfId="766"/>
    <cellStyle name="Navadno 8_Vodovod_Žepovci_Stogovci_Podgorje_Vratja_vas" xfId="767"/>
    <cellStyle name="Navadno 9" xfId="768"/>
    <cellStyle name="Navadno 9 10" xfId="769"/>
    <cellStyle name="Navadno 9 10 2" xfId="770"/>
    <cellStyle name="Navadno 9 11" xfId="771"/>
    <cellStyle name="Navadno 9 11 2" xfId="772"/>
    <cellStyle name="Navadno 9 12" xfId="773"/>
    <cellStyle name="Navadno 9 12 2" xfId="774"/>
    <cellStyle name="Navadno 9 13" xfId="775"/>
    <cellStyle name="Navadno 9 13 2" xfId="776"/>
    <cellStyle name="Navadno 9 14" xfId="777"/>
    <cellStyle name="Navadno 9 14 2" xfId="778"/>
    <cellStyle name="Navadno 9 15" xfId="779"/>
    <cellStyle name="Navadno 9 15 2" xfId="780"/>
    <cellStyle name="Navadno 9 16" xfId="781"/>
    <cellStyle name="Navadno 9 16 2" xfId="782"/>
    <cellStyle name="Navadno 9 17" xfId="783"/>
    <cellStyle name="Navadno 9 17 2" xfId="784"/>
    <cellStyle name="Navadno 9 18" xfId="785"/>
    <cellStyle name="Navadno 9 18 2" xfId="786"/>
    <cellStyle name="Navadno 9 19" xfId="787"/>
    <cellStyle name="Navadno 9 19 2" xfId="788"/>
    <cellStyle name="Navadno 9 2" xfId="789"/>
    <cellStyle name="Navadno 9 2 2" xfId="790"/>
    <cellStyle name="Navadno 9 20" xfId="791"/>
    <cellStyle name="Navadno 9 20 2" xfId="792"/>
    <cellStyle name="Navadno 9 21" xfId="793"/>
    <cellStyle name="Navadno 9 21 2" xfId="794"/>
    <cellStyle name="Navadno 9 22" xfId="795"/>
    <cellStyle name="Navadno 9 22 2" xfId="796"/>
    <cellStyle name="Navadno 9 23" xfId="797"/>
    <cellStyle name="Navadno 9 23 2" xfId="798"/>
    <cellStyle name="Navadno 9 24" xfId="799"/>
    <cellStyle name="Navadno 9 24 2" xfId="800"/>
    <cellStyle name="Navadno 9 25" xfId="801"/>
    <cellStyle name="Navadno 9 25 2" xfId="802"/>
    <cellStyle name="Navadno 9 26" xfId="803"/>
    <cellStyle name="Navadno 9 26 2" xfId="804"/>
    <cellStyle name="Navadno 9 27" xfId="805"/>
    <cellStyle name="Navadno 9 27 2" xfId="806"/>
    <cellStyle name="Navadno 9 28" xfId="807"/>
    <cellStyle name="Navadno 9 28 2" xfId="808"/>
    <cellStyle name="Navadno 9 29" xfId="809"/>
    <cellStyle name="Navadno 9 29 2" xfId="810"/>
    <cellStyle name="Navadno 9 3" xfId="811"/>
    <cellStyle name="Navadno 9 3 2" xfId="812"/>
    <cellStyle name="Navadno 9 30" xfId="813"/>
    <cellStyle name="Navadno 9 30 2" xfId="814"/>
    <cellStyle name="Navadno 9 31" xfId="815"/>
    <cellStyle name="Navadno 9 31 2" xfId="816"/>
    <cellStyle name="Navadno 9 32" xfId="817"/>
    <cellStyle name="Navadno 9 32 2" xfId="818"/>
    <cellStyle name="Navadno 9 33" xfId="819"/>
    <cellStyle name="Navadno 9 33 2" xfId="820"/>
    <cellStyle name="Navadno 9 34" xfId="821"/>
    <cellStyle name="Navadno 9 34 2" xfId="822"/>
    <cellStyle name="Navadno 9 35" xfId="823"/>
    <cellStyle name="Navadno 9 35 2" xfId="824"/>
    <cellStyle name="Navadno 9 36" xfId="825"/>
    <cellStyle name="Navadno 9 36 2" xfId="826"/>
    <cellStyle name="Navadno 9 37" xfId="827"/>
    <cellStyle name="Navadno 9 37 2" xfId="828"/>
    <cellStyle name="Navadno 9 38" xfId="829"/>
    <cellStyle name="Navadno 9 38 2" xfId="830"/>
    <cellStyle name="Navadno 9 39" xfId="831"/>
    <cellStyle name="Navadno 9 39 2" xfId="832"/>
    <cellStyle name="Navadno 9 4" xfId="833"/>
    <cellStyle name="Navadno 9 4 2" xfId="834"/>
    <cellStyle name="Navadno 9 40" xfId="835"/>
    <cellStyle name="Navadno 9 40 2" xfId="836"/>
    <cellStyle name="Navadno 9 41" xfId="837"/>
    <cellStyle name="Navadno 9 41 2" xfId="838"/>
    <cellStyle name="Navadno 9 42" xfId="839"/>
    <cellStyle name="Navadno 9 42 2" xfId="840"/>
    <cellStyle name="Navadno 9 43" xfId="841"/>
    <cellStyle name="Navadno 9 43 2" xfId="842"/>
    <cellStyle name="Navadno 9 44" xfId="843"/>
    <cellStyle name="Navadno 9 44 2" xfId="844"/>
    <cellStyle name="Navadno 9 45" xfId="845"/>
    <cellStyle name="Navadno 9 45 2" xfId="846"/>
    <cellStyle name="Navadno 9 46" xfId="847"/>
    <cellStyle name="Navadno 9 46 2" xfId="848"/>
    <cellStyle name="Navadno 9 47" xfId="849"/>
    <cellStyle name="Navadno 9 5" xfId="850"/>
    <cellStyle name="Navadno 9 5 2" xfId="851"/>
    <cellStyle name="Navadno 9 6" xfId="852"/>
    <cellStyle name="Navadno 9 6 2" xfId="853"/>
    <cellStyle name="Navadno 9 7" xfId="854"/>
    <cellStyle name="Navadno 9 7 2" xfId="855"/>
    <cellStyle name="Navadno 9 8" xfId="856"/>
    <cellStyle name="Navadno 9 8 2" xfId="857"/>
    <cellStyle name="Navadno 9 9" xfId="858"/>
    <cellStyle name="Navadno 9 9 2" xfId="859"/>
    <cellStyle name="Navadno 9_Vodovod_Žepovci_Stogovci_Podgorje_Vratja_vas" xfId="860"/>
    <cellStyle name="Navadno_POPIS DEL ZA GRADBENA DELA ILOVICA1" xfId="12"/>
    <cellStyle name="Normal_1.3.2" xfId="861"/>
    <cellStyle name="Normal_SP" xfId="14"/>
    <cellStyle name="Normal_SP 2" xfId="23"/>
    <cellStyle name="Odstotek 2" xfId="862"/>
    <cellStyle name="Pojasnjevalno besedilo 2" xfId="11"/>
    <cellStyle name="Slog 1" xfId="863"/>
    <cellStyle name="Total" xfId="864"/>
    <cellStyle name="Total 2" xfId="865"/>
    <cellStyle name="Valuta" xfId="1" builtinId="4"/>
    <cellStyle name="Valuta 2" xfId="13"/>
    <cellStyle name="Valuta 3" xfId="19"/>
    <cellStyle name="Valuta 3 2" xfId="20"/>
    <cellStyle name="Vejica 2" xfId="21"/>
    <cellStyle name="Vejica 3" xfId="86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2005/Ostalo%202005/Popisi%202005/plin/popisi_plin_SD_100%20mbar_2005-08-30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_2005\Ostalo%202005\Popisi%202005\plin\popisi_plin_SD_100%20mbar_2005-08-30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_SD"/>
      <sheetName val="plinovodi_SD(100mbar)"/>
      <sheetName val="PP_SD(100mbar)"/>
      <sheetName val="HPR_SD_stara verzija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_SD"/>
      <sheetName val="plinovodi_SD(100mbar)"/>
      <sheetName val="PP_SD(100mbar)"/>
      <sheetName val="HPR_SD_stara verzija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2"/>
  <sheetViews>
    <sheetView tabSelected="1" view="pageBreakPreview" zoomScale="112" zoomScaleNormal="100" zoomScaleSheetLayoutView="112" workbookViewId="0">
      <selection activeCell="C8" sqref="C8:F8"/>
    </sheetView>
  </sheetViews>
  <sheetFormatPr defaultRowHeight="12.75" x14ac:dyDescent="0.2"/>
  <cols>
    <col min="1" max="1" width="12.140625" customWidth="1"/>
    <col min="2" max="2" width="14.28515625" customWidth="1"/>
    <col min="6" max="6" width="19.28515625" customWidth="1"/>
    <col min="7" max="7" width="17.28515625" customWidth="1"/>
    <col min="258" max="258" width="16.140625" customWidth="1"/>
    <col min="262" max="262" width="15.5703125" customWidth="1"/>
    <col min="263" max="263" width="21" customWidth="1"/>
    <col min="514" max="514" width="16.140625" customWidth="1"/>
    <col min="518" max="518" width="15.5703125" customWidth="1"/>
    <col min="519" max="519" width="21" customWidth="1"/>
    <col min="770" max="770" width="16.140625" customWidth="1"/>
    <col min="774" max="774" width="15.5703125" customWidth="1"/>
    <col min="775" max="775" width="21" customWidth="1"/>
    <col min="1026" max="1026" width="16.140625" customWidth="1"/>
    <col min="1030" max="1030" width="15.5703125" customWidth="1"/>
    <col min="1031" max="1031" width="21" customWidth="1"/>
    <col min="1282" max="1282" width="16.140625" customWidth="1"/>
    <col min="1286" max="1286" width="15.5703125" customWidth="1"/>
    <col min="1287" max="1287" width="21" customWidth="1"/>
    <col min="1538" max="1538" width="16.140625" customWidth="1"/>
    <col min="1542" max="1542" width="15.5703125" customWidth="1"/>
    <col min="1543" max="1543" width="21" customWidth="1"/>
    <col min="1794" max="1794" width="16.140625" customWidth="1"/>
    <col min="1798" max="1798" width="15.5703125" customWidth="1"/>
    <col min="1799" max="1799" width="21" customWidth="1"/>
    <col min="2050" max="2050" width="16.140625" customWidth="1"/>
    <col min="2054" max="2054" width="15.5703125" customWidth="1"/>
    <col min="2055" max="2055" width="21" customWidth="1"/>
    <col min="2306" max="2306" width="16.140625" customWidth="1"/>
    <col min="2310" max="2310" width="15.5703125" customWidth="1"/>
    <col min="2311" max="2311" width="21" customWidth="1"/>
    <col min="2562" max="2562" width="16.140625" customWidth="1"/>
    <col min="2566" max="2566" width="15.5703125" customWidth="1"/>
    <col min="2567" max="2567" width="21" customWidth="1"/>
    <col min="2818" max="2818" width="16.140625" customWidth="1"/>
    <col min="2822" max="2822" width="15.5703125" customWidth="1"/>
    <col min="2823" max="2823" width="21" customWidth="1"/>
    <col min="3074" max="3074" width="16.140625" customWidth="1"/>
    <col min="3078" max="3078" width="15.5703125" customWidth="1"/>
    <col min="3079" max="3079" width="21" customWidth="1"/>
    <col min="3330" max="3330" width="16.140625" customWidth="1"/>
    <col min="3334" max="3334" width="15.5703125" customWidth="1"/>
    <col min="3335" max="3335" width="21" customWidth="1"/>
    <col min="3586" max="3586" width="16.140625" customWidth="1"/>
    <col min="3590" max="3590" width="15.5703125" customWidth="1"/>
    <col min="3591" max="3591" width="21" customWidth="1"/>
    <col min="3842" max="3842" width="16.140625" customWidth="1"/>
    <col min="3846" max="3846" width="15.5703125" customWidth="1"/>
    <col min="3847" max="3847" width="21" customWidth="1"/>
    <col min="4098" max="4098" width="16.140625" customWidth="1"/>
    <col min="4102" max="4102" width="15.5703125" customWidth="1"/>
    <col min="4103" max="4103" width="21" customWidth="1"/>
    <col min="4354" max="4354" width="16.140625" customWidth="1"/>
    <col min="4358" max="4358" width="15.5703125" customWidth="1"/>
    <col min="4359" max="4359" width="21" customWidth="1"/>
    <col min="4610" max="4610" width="16.140625" customWidth="1"/>
    <col min="4614" max="4614" width="15.5703125" customWidth="1"/>
    <col min="4615" max="4615" width="21" customWidth="1"/>
    <col min="4866" max="4866" width="16.140625" customWidth="1"/>
    <col min="4870" max="4870" width="15.5703125" customWidth="1"/>
    <col min="4871" max="4871" width="21" customWidth="1"/>
    <col min="5122" max="5122" width="16.140625" customWidth="1"/>
    <col min="5126" max="5126" width="15.5703125" customWidth="1"/>
    <col min="5127" max="5127" width="21" customWidth="1"/>
    <col min="5378" max="5378" width="16.140625" customWidth="1"/>
    <col min="5382" max="5382" width="15.5703125" customWidth="1"/>
    <col min="5383" max="5383" width="21" customWidth="1"/>
    <col min="5634" max="5634" width="16.140625" customWidth="1"/>
    <col min="5638" max="5638" width="15.5703125" customWidth="1"/>
    <col min="5639" max="5639" width="21" customWidth="1"/>
    <col min="5890" max="5890" width="16.140625" customWidth="1"/>
    <col min="5894" max="5894" width="15.5703125" customWidth="1"/>
    <col min="5895" max="5895" width="21" customWidth="1"/>
    <col min="6146" max="6146" width="16.140625" customWidth="1"/>
    <col min="6150" max="6150" width="15.5703125" customWidth="1"/>
    <col min="6151" max="6151" width="21" customWidth="1"/>
    <col min="6402" max="6402" width="16.140625" customWidth="1"/>
    <col min="6406" max="6406" width="15.5703125" customWidth="1"/>
    <col min="6407" max="6407" width="21" customWidth="1"/>
    <col min="6658" max="6658" width="16.140625" customWidth="1"/>
    <col min="6662" max="6662" width="15.5703125" customWidth="1"/>
    <col min="6663" max="6663" width="21" customWidth="1"/>
    <col min="6914" max="6914" width="16.140625" customWidth="1"/>
    <col min="6918" max="6918" width="15.5703125" customWidth="1"/>
    <col min="6919" max="6919" width="21" customWidth="1"/>
    <col min="7170" max="7170" width="16.140625" customWidth="1"/>
    <col min="7174" max="7174" width="15.5703125" customWidth="1"/>
    <col min="7175" max="7175" width="21" customWidth="1"/>
    <col min="7426" max="7426" width="16.140625" customWidth="1"/>
    <col min="7430" max="7430" width="15.5703125" customWidth="1"/>
    <col min="7431" max="7431" width="21" customWidth="1"/>
    <col min="7682" max="7682" width="16.140625" customWidth="1"/>
    <col min="7686" max="7686" width="15.5703125" customWidth="1"/>
    <col min="7687" max="7687" width="21" customWidth="1"/>
    <col min="7938" max="7938" width="16.140625" customWidth="1"/>
    <col min="7942" max="7942" width="15.5703125" customWidth="1"/>
    <col min="7943" max="7943" width="21" customWidth="1"/>
    <col min="8194" max="8194" width="16.140625" customWidth="1"/>
    <col min="8198" max="8198" width="15.5703125" customWidth="1"/>
    <col min="8199" max="8199" width="21" customWidth="1"/>
    <col min="8450" max="8450" width="16.140625" customWidth="1"/>
    <col min="8454" max="8454" width="15.5703125" customWidth="1"/>
    <col min="8455" max="8455" width="21" customWidth="1"/>
    <col min="8706" max="8706" width="16.140625" customWidth="1"/>
    <col min="8710" max="8710" width="15.5703125" customWidth="1"/>
    <col min="8711" max="8711" width="21" customWidth="1"/>
    <col min="8962" max="8962" width="16.140625" customWidth="1"/>
    <col min="8966" max="8966" width="15.5703125" customWidth="1"/>
    <col min="8967" max="8967" width="21" customWidth="1"/>
    <col min="9218" max="9218" width="16.140625" customWidth="1"/>
    <col min="9222" max="9222" width="15.5703125" customWidth="1"/>
    <col min="9223" max="9223" width="21" customWidth="1"/>
    <col min="9474" max="9474" width="16.140625" customWidth="1"/>
    <col min="9478" max="9478" width="15.5703125" customWidth="1"/>
    <col min="9479" max="9479" width="21" customWidth="1"/>
    <col min="9730" max="9730" width="16.140625" customWidth="1"/>
    <col min="9734" max="9734" width="15.5703125" customWidth="1"/>
    <col min="9735" max="9735" width="21" customWidth="1"/>
    <col min="9986" max="9986" width="16.140625" customWidth="1"/>
    <col min="9990" max="9990" width="15.5703125" customWidth="1"/>
    <col min="9991" max="9991" width="21" customWidth="1"/>
    <col min="10242" max="10242" width="16.140625" customWidth="1"/>
    <col min="10246" max="10246" width="15.5703125" customWidth="1"/>
    <col min="10247" max="10247" width="21" customWidth="1"/>
    <col min="10498" max="10498" width="16.140625" customWidth="1"/>
    <col min="10502" max="10502" width="15.5703125" customWidth="1"/>
    <col min="10503" max="10503" width="21" customWidth="1"/>
    <col min="10754" max="10754" width="16.140625" customWidth="1"/>
    <col min="10758" max="10758" width="15.5703125" customWidth="1"/>
    <col min="10759" max="10759" width="21" customWidth="1"/>
    <col min="11010" max="11010" width="16.140625" customWidth="1"/>
    <col min="11014" max="11014" width="15.5703125" customWidth="1"/>
    <col min="11015" max="11015" width="21" customWidth="1"/>
    <col min="11266" max="11266" width="16.140625" customWidth="1"/>
    <col min="11270" max="11270" width="15.5703125" customWidth="1"/>
    <col min="11271" max="11271" width="21" customWidth="1"/>
    <col min="11522" max="11522" width="16.140625" customWidth="1"/>
    <col min="11526" max="11526" width="15.5703125" customWidth="1"/>
    <col min="11527" max="11527" width="21" customWidth="1"/>
    <col min="11778" max="11778" width="16.140625" customWidth="1"/>
    <col min="11782" max="11782" width="15.5703125" customWidth="1"/>
    <col min="11783" max="11783" width="21" customWidth="1"/>
    <col min="12034" max="12034" width="16.140625" customWidth="1"/>
    <col min="12038" max="12038" width="15.5703125" customWidth="1"/>
    <col min="12039" max="12039" width="21" customWidth="1"/>
    <col min="12290" max="12290" width="16.140625" customWidth="1"/>
    <col min="12294" max="12294" width="15.5703125" customWidth="1"/>
    <col min="12295" max="12295" width="21" customWidth="1"/>
    <col min="12546" max="12546" width="16.140625" customWidth="1"/>
    <col min="12550" max="12550" width="15.5703125" customWidth="1"/>
    <col min="12551" max="12551" width="21" customWidth="1"/>
    <col min="12802" max="12802" width="16.140625" customWidth="1"/>
    <col min="12806" max="12806" width="15.5703125" customWidth="1"/>
    <col min="12807" max="12807" width="21" customWidth="1"/>
    <col min="13058" max="13058" width="16.140625" customWidth="1"/>
    <col min="13062" max="13062" width="15.5703125" customWidth="1"/>
    <col min="13063" max="13063" width="21" customWidth="1"/>
    <col min="13314" max="13314" width="16.140625" customWidth="1"/>
    <col min="13318" max="13318" width="15.5703125" customWidth="1"/>
    <col min="13319" max="13319" width="21" customWidth="1"/>
    <col min="13570" max="13570" width="16.140625" customWidth="1"/>
    <col min="13574" max="13574" width="15.5703125" customWidth="1"/>
    <col min="13575" max="13575" width="21" customWidth="1"/>
    <col min="13826" max="13826" width="16.140625" customWidth="1"/>
    <col min="13830" max="13830" width="15.5703125" customWidth="1"/>
    <col min="13831" max="13831" width="21" customWidth="1"/>
    <col min="14082" max="14082" width="16.140625" customWidth="1"/>
    <col min="14086" max="14086" width="15.5703125" customWidth="1"/>
    <col min="14087" max="14087" width="21" customWidth="1"/>
    <col min="14338" max="14338" width="16.140625" customWidth="1"/>
    <col min="14342" max="14342" width="15.5703125" customWidth="1"/>
    <col min="14343" max="14343" width="21" customWidth="1"/>
    <col min="14594" max="14594" width="16.140625" customWidth="1"/>
    <col min="14598" max="14598" width="15.5703125" customWidth="1"/>
    <col min="14599" max="14599" width="21" customWidth="1"/>
    <col min="14850" max="14850" width="16.140625" customWidth="1"/>
    <col min="14854" max="14854" width="15.5703125" customWidth="1"/>
    <col min="14855" max="14855" width="21" customWidth="1"/>
    <col min="15106" max="15106" width="16.140625" customWidth="1"/>
    <col min="15110" max="15110" width="15.5703125" customWidth="1"/>
    <col min="15111" max="15111" width="21" customWidth="1"/>
    <col min="15362" max="15362" width="16.140625" customWidth="1"/>
    <col min="15366" max="15366" width="15.5703125" customWidth="1"/>
    <col min="15367" max="15367" width="21" customWidth="1"/>
    <col min="15618" max="15618" width="16.140625" customWidth="1"/>
    <col min="15622" max="15622" width="15.5703125" customWidth="1"/>
    <col min="15623" max="15623" width="21" customWidth="1"/>
    <col min="15874" max="15874" width="16.140625" customWidth="1"/>
    <col min="15878" max="15878" width="15.5703125" customWidth="1"/>
    <col min="15879" max="15879" width="21" customWidth="1"/>
    <col min="16130" max="16130" width="16.140625" customWidth="1"/>
    <col min="16134" max="16134" width="15.5703125" customWidth="1"/>
    <col min="16135" max="16135" width="21" customWidth="1"/>
  </cols>
  <sheetData>
    <row r="1" spans="1:7" ht="21.75" customHeight="1" x14ac:dyDescent="0.2">
      <c r="A1" s="221"/>
      <c r="B1" s="221"/>
      <c r="C1" s="378" t="s">
        <v>342</v>
      </c>
      <c r="D1" s="379"/>
      <c r="E1" s="379"/>
      <c r="F1" s="379"/>
      <c r="G1" s="380"/>
    </row>
    <row r="2" spans="1:7" ht="26.25" x14ac:dyDescent="0.2">
      <c r="A2" s="221"/>
      <c r="B2" s="221"/>
      <c r="C2" s="222"/>
      <c r="D2" s="223"/>
      <c r="E2" s="223"/>
      <c r="F2" s="223"/>
      <c r="G2" s="223"/>
    </row>
    <row r="3" spans="1:7" ht="18" x14ac:dyDescent="0.25">
      <c r="A3" s="224"/>
      <c r="B3" s="225"/>
      <c r="D3" s="226"/>
      <c r="E3" s="226"/>
      <c r="F3" s="226"/>
      <c r="G3" s="227"/>
    </row>
    <row r="4" spans="1:7" ht="40.5" x14ac:dyDescent="0.2">
      <c r="A4" s="228" t="s">
        <v>343</v>
      </c>
      <c r="B4" s="228" t="s">
        <v>344</v>
      </c>
      <c r="C4" s="381" t="s">
        <v>345</v>
      </c>
      <c r="D4" s="382"/>
      <c r="E4" s="382"/>
      <c r="F4" s="382"/>
      <c r="G4" s="229" t="s">
        <v>346</v>
      </c>
    </row>
    <row r="5" spans="1:7" ht="26.25" x14ac:dyDescent="0.4">
      <c r="A5" s="230"/>
      <c r="B5" s="231"/>
      <c r="C5" s="383"/>
      <c r="D5" s="384"/>
      <c r="E5" s="384"/>
      <c r="F5" s="385"/>
      <c r="G5" s="232"/>
    </row>
    <row r="6" spans="1:7" ht="33" customHeight="1" x14ac:dyDescent="0.2">
      <c r="A6" s="410" t="s">
        <v>360</v>
      </c>
      <c r="B6" s="233" t="s">
        <v>348</v>
      </c>
      <c r="C6" s="376" t="s">
        <v>351</v>
      </c>
      <c r="D6" s="377"/>
      <c r="E6" s="377"/>
      <c r="F6" s="377"/>
      <c r="G6" s="234">
        <f>'1 SKLOP a'!G6</f>
        <v>0</v>
      </c>
    </row>
    <row r="7" spans="1:7" ht="49.5" customHeight="1" x14ac:dyDescent="0.2">
      <c r="A7" s="410" t="s">
        <v>359</v>
      </c>
      <c r="B7" s="233" t="s">
        <v>349</v>
      </c>
      <c r="C7" s="376" t="s">
        <v>352</v>
      </c>
      <c r="D7" s="377"/>
      <c r="E7" s="377"/>
      <c r="F7" s="377"/>
      <c r="G7" s="234">
        <f>'JA1539-SD'!F112+'JA1528-SD'!F82</f>
        <v>0</v>
      </c>
    </row>
    <row r="8" spans="1:7" ht="48.75" customHeight="1" x14ac:dyDescent="0.2">
      <c r="A8" s="237" t="s">
        <v>353</v>
      </c>
      <c r="B8" s="233" t="s">
        <v>350</v>
      </c>
      <c r="C8" s="376" t="s">
        <v>358</v>
      </c>
      <c r="D8" s="377"/>
      <c r="E8" s="377"/>
      <c r="F8" s="377"/>
      <c r="G8" s="234">
        <f>'3 SKLOP'!G8</f>
        <v>0</v>
      </c>
    </row>
    <row r="9" spans="1:7" ht="17.25" customHeight="1" thickBot="1" x14ac:dyDescent="0.25"/>
    <row r="10" spans="1:7" ht="18.75" thickBot="1" x14ac:dyDescent="0.3">
      <c r="A10" s="224" t="s">
        <v>347</v>
      </c>
      <c r="B10" s="225"/>
      <c r="D10" s="226"/>
      <c r="E10" s="226"/>
      <c r="F10" s="226"/>
      <c r="G10" s="235">
        <f>SUM(G6:G8)</f>
        <v>0</v>
      </c>
    </row>
    <row r="12" spans="1:7" s="236" customFormat="1" ht="18" x14ac:dyDescent="0.25">
      <c r="A12"/>
      <c r="B12"/>
      <c r="C12"/>
      <c r="D12"/>
      <c r="E12"/>
      <c r="F12"/>
      <c r="G12"/>
    </row>
  </sheetData>
  <sheetProtection password="CF65" sheet="1" objects="1" scenarios="1"/>
  <mergeCells count="6">
    <mergeCell ref="C8:F8"/>
    <mergeCell ref="C1:G1"/>
    <mergeCell ref="C4:F4"/>
    <mergeCell ref="C5:F5"/>
    <mergeCell ref="C6:F6"/>
    <mergeCell ref="C7:F7"/>
  </mergeCells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d.o.o.&amp;RJPE-SIR-215/19</oddHeader>
    <oddFooter>&amp;C&amp;"Arial,Navadno"&amp;P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view="pageBreakPreview" topLeftCell="A58" zoomScaleNormal="100" zoomScaleSheetLayoutView="100" workbookViewId="0">
      <selection activeCell="B50" sqref="B50"/>
    </sheetView>
  </sheetViews>
  <sheetFormatPr defaultRowHeight="12.75" x14ac:dyDescent="0.2"/>
  <cols>
    <col min="1" max="1" width="3.85546875" style="112" bestFit="1" customWidth="1"/>
    <col min="2" max="2" width="35.7109375" style="112" customWidth="1"/>
    <col min="3" max="3" width="5.7109375" style="112" customWidth="1"/>
    <col min="4" max="4" width="5.5703125" style="112" customWidth="1"/>
    <col min="5" max="5" width="16.5703125" style="112" customWidth="1"/>
    <col min="6" max="6" width="12.7109375" style="112" customWidth="1"/>
    <col min="7" max="16384" width="9.140625" style="112"/>
  </cols>
  <sheetData>
    <row r="1" spans="1:6" s="206" customFormat="1" ht="15" customHeight="1" x14ac:dyDescent="0.25">
      <c r="A1" s="201" t="s">
        <v>23</v>
      </c>
      <c r="B1" s="202" t="s">
        <v>5</v>
      </c>
      <c r="C1" s="203"/>
      <c r="D1" s="203"/>
      <c r="E1" s="204"/>
      <c r="F1" s="205"/>
    </row>
    <row r="2" spans="1:6" s="206" customFormat="1" ht="15" customHeight="1" x14ac:dyDescent="0.25">
      <c r="A2" s="201" t="s">
        <v>149</v>
      </c>
      <c r="B2" s="202" t="s">
        <v>24</v>
      </c>
      <c r="C2" s="203"/>
      <c r="D2" s="203"/>
      <c r="E2" s="204"/>
      <c r="F2" s="205"/>
    </row>
    <row r="3" spans="1:6" s="206" customFormat="1" ht="15" customHeight="1" x14ac:dyDescent="0.25">
      <c r="A3" s="201"/>
      <c r="B3" s="202" t="s">
        <v>218</v>
      </c>
      <c r="C3" s="203"/>
      <c r="D3" s="203"/>
      <c r="E3" s="204"/>
      <c r="F3" s="205"/>
    </row>
    <row r="4" spans="1:6" s="211" customFormat="1" ht="15" customHeight="1" x14ac:dyDescent="0.25">
      <c r="A4" s="207"/>
      <c r="B4" s="202" t="s">
        <v>219</v>
      </c>
      <c r="C4" s="208"/>
      <c r="D4" s="209"/>
      <c r="E4" s="210"/>
    </row>
    <row r="5" spans="1:6" x14ac:dyDescent="0.2">
      <c r="A5" s="106"/>
      <c r="B5" s="107"/>
      <c r="C5" s="108"/>
      <c r="D5" s="109"/>
      <c r="E5" s="110"/>
      <c r="F5" s="111"/>
    </row>
    <row r="6" spans="1:6" ht="98.25" x14ac:dyDescent="0.2">
      <c r="A6" s="113" t="s">
        <v>0</v>
      </c>
      <c r="B6" s="114" t="s">
        <v>8</v>
      </c>
      <c r="C6" s="115" t="s">
        <v>6</v>
      </c>
      <c r="D6" s="116" t="s">
        <v>7</v>
      </c>
      <c r="E6" s="117" t="s">
        <v>10</v>
      </c>
      <c r="F6" s="117" t="s">
        <v>11</v>
      </c>
    </row>
    <row r="7" spans="1:6" x14ac:dyDescent="0.2">
      <c r="A7" s="118"/>
      <c r="B7" s="119"/>
      <c r="C7" s="120"/>
      <c r="D7" s="121"/>
      <c r="E7" s="122"/>
      <c r="F7" s="122"/>
    </row>
    <row r="8" spans="1:6" x14ac:dyDescent="0.2">
      <c r="A8" s="123">
        <f>COUNT(A7+1)</f>
        <v>1</v>
      </c>
      <c r="B8" s="124" t="s">
        <v>153</v>
      </c>
      <c r="C8" s="125"/>
      <c r="D8" s="126"/>
      <c r="E8" s="127"/>
      <c r="F8" s="127"/>
    </row>
    <row r="9" spans="1:6" ht="51" x14ac:dyDescent="0.2">
      <c r="A9" s="123"/>
      <c r="B9" s="128" t="s">
        <v>154</v>
      </c>
      <c r="C9" s="125"/>
      <c r="D9" s="126"/>
      <c r="E9" s="127"/>
      <c r="F9" s="127"/>
    </row>
    <row r="10" spans="1:6" x14ac:dyDescent="0.2">
      <c r="A10" s="129"/>
      <c r="B10" s="128" t="s">
        <v>220</v>
      </c>
      <c r="C10" s="125"/>
      <c r="D10" s="126"/>
      <c r="E10" s="127"/>
      <c r="F10" s="127"/>
    </row>
    <row r="11" spans="1:6" ht="14.25" x14ac:dyDescent="0.2">
      <c r="A11" s="129"/>
      <c r="B11" s="128" t="s">
        <v>159</v>
      </c>
      <c r="C11" s="125">
        <v>6</v>
      </c>
      <c r="D11" s="130" t="s">
        <v>14</v>
      </c>
      <c r="E11" s="93"/>
      <c r="F11" s="131">
        <f>C11*E11</f>
        <v>0</v>
      </c>
    </row>
    <row r="12" spans="1:6" ht="14.25" x14ac:dyDescent="0.2">
      <c r="A12" s="129"/>
      <c r="B12" s="128" t="s">
        <v>160</v>
      </c>
      <c r="C12" s="125">
        <v>7.5</v>
      </c>
      <c r="D12" s="130" t="s">
        <v>14</v>
      </c>
      <c r="E12" s="93"/>
      <c r="F12" s="131">
        <f>C12*E12</f>
        <v>0</v>
      </c>
    </row>
    <row r="13" spans="1:6" x14ac:dyDescent="0.2">
      <c r="A13" s="132"/>
      <c r="B13" s="133"/>
      <c r="C13" s="134"/>
      <c r="D13" s="135"/>
      <c r="E13" s="136"/>
      <c r="F13" s="136"/>
    </row>
    <row r="14" spans="1:6" x14ac:dyDescent="0.2">
      <c r="A14" s="123">
        <f>COUNT($A$8:A13)+1</f>
        <v>2</v>
      </c>
      <c r="B14" s="124" t="s">
        <v>161</v>
      </c>
      <c r="C14" s="125"/>
      <c r="D14" s="126"/>
      <c r="E14" s="127"/>
      <c r="F14" s="127"/>
    </row>
    <row r="15" spans="1:6" ht="51" x14ac:dyDescent="0.2">
      <c r="A15" s="137"/>
      <c r="B15" s="128" t="s">
        <v>162</v>
      </c>
      <c r="C15" s="125"/>
      <c r="D15" s="126"/>
      <c r="E15" s="127"/>
      <c r="F15" s="127"/>
    </row>
    <row r="16" spans="1:6" ht="14.25" x14ac:dyDescent="0.2">
      <c r="A16" s="137"/>
      <c r="B16" s="138"/>
      <c r="C16" s="125">
        <v>12</v>
      </c>
      <c r="D16" s="130" t="s">
        <v>14</v>
      </c>
      <c r="E16" s="93"/>
      <c r="F16" s="131">
        <f>C16*E16</f>
        <v>0</v>
      </c>
    </row>
    <row r="17" spans="1:6" x14ac:dyDescent="0.2">
      <c r="A17" s="137"/>
      <c r="B17" s="138"/>
      <c r="C17" s="125"/>
      <c r="D17" s="130"/>
      <c r="E17" s="139"/>
      <c r="F17" s="131"/>
    </row>
    <row r="18" spans="1:6" s="67" customFormat="1" ht="194.25" customHeight="1" x14ac:dyDescent="0.2">
      <c r="A18" s="123">
        <f>COUNT($A$8:A17)+1</f>
        <v>3</v>
      </c>
      <c r="B18" s="140" t="s">
        <v>163</v>
      </c>
      <c r="C18" s="120"/>
      <c r="D18" s="121"/>
      <c r="E18" s="141"/>
      <c r="F18" s="141"/>
    </row>
    <row r="19" spans="1:6" s="67" customFormat="1" x14ac:dyDescent="0.2">
      <c r="A19" s="118"/>
      <c r="B19" s="142" t="s">
        <v>164</v>
      </c>
      <c r="C19" s="120"/>
      <c r="D19" s="121"/>
      <c r="E19" s="141"/>
      <c r="F19" s="141"/>
    </row>
    <row r="20" spans="1:6" s="67" customFormat="1" ht="25.5" x14ac:dyDescent="0.2">
      <c r="A20" s="118"/>
      <c r="B20" s="142" t="s">
        <v>165</v>
      </c>
      <c r="C20" s="120"/>
      <c r="D20" s="121"/>
      <c r="E20" s="141"/>
      <c r="F20" s="141"/>
    </row>
    <row r="21" spans="1:6" s="67" customFormat="1" x14ac:dyDescent="0.2">
      <c r="A21" s="118"/>
      <c r="B21" s="143" t="s">
        <v>221</v>
      </c>
      <c r="C21" s="144">
        <v>2</v>
      </c>
      <c r="D21" s="145" t="s">
        <v>1</v>
      </c>
      <c r="E21" s="146"/>
      <c r="F21" s="147">
        <f t="shared" ref="F21" si="0">C21*E21</f>
        <v>0</v>
      </c>
    </row>
    <row r="22" spans="1:6" s="67" customFormat="1" x14ac:dyDescent="0.2">
      <c r="A22" s="118"/>
      <c r="B22" s="143"/>
      <c r="C22" s="144"/>
      <c r="D22" s="145"/>
      <c r="E22" s="148"/>
      <c r="F22" s="147"/>
    </row>
    <row r="23" spans="1:6" ht="158.25" customHeight="1" x14ac:dyDescent="0.2">
      <c r="A23" s="123">
        <f>COUNT($A$8:A21)+1</f>
        <v>4</v>
      </c>
      <c r="B23" s="140" t="s">
        <v>222</v>
      </c>
      <c r="C23" s="120"/>
      <c r="D23" s="121"/>
      <c r="E23" s="141"/>
      <c r="F23" s="141"/>
    </row>
    <row r="24" spans="1:6" x14ac:dyDescent="0.2">
      <c r="A24" s="118"/>
      <c r="B24" s="142" t="s">
        <v>164</v>
      </c>
      <c r="C24" s="120"/>
      <c r="D24" s="121"/>
      <c r="E24" s="141"/>
      <c r="F24" s="141"/>
    </row>
    <row r="25" spans="1:6" ht="25.5" x14ac:dyDescent="0.2">
      <c r="A25" s="118"/>
      <c r="B25" s="142" t="s">
        <v>223</v>
      </c>
      <c r="C25" s="120"/>
      <c r="D25" s="121"/>
      <c r="E25" s="141"/>
      <c r="F25" s="141"/>
    </row>
    <row r="26" spans="1:6" x14ac:dyDescent="0.2">
      <c r="A26" s="118"/>
      <c r="B26" s="143" t="s">
        <v>224</v>
      </c>
      <c r="C26" s="144">
        <v>2</v>
      </c>
      <c r="D26" s="145" t="s">
        <v>1</v>
      </c>
      <c r="E26" s="146"/>
      <c r="F26" s="131">
        <f>C26*E26</f>
        <v>0</v>
      </c>
    </row>
    <row r="27" spans="1:6" x14ac:dyDescent="0.2">
      <c r="A27" s="118"/>
      <c r="B27" s="143"/>
      <c r="C27" s="144"/>
      <c r="D27" s="145"/>
      <c r="E27" s="148"/>
      <c r="F27" s="131"/>
    </row>
    <row r="28" spans="1:6" s="214" customFormat="1" x14ac:dyDescent="0.2">
      <c r="A28" s="123">
        <f>COUNT($A$8:A26)+1</f>
        <v>5</v>
      </c>
      <c r="B28" s="212" t="s">
        <v>225</v>
      </c>
      <c r="C28" s="213"/>
      <c r="D28" s="213"/>
      <c r="E28" s="148"/>
      <c r="F28" s="148"/>
    </row>
    <row r="29" spans="1:6" s="214" customFormat="1" ht="51" x14ac:dyDescent="0.2">
      <c r="B29" s="158" t="s">
        <v>226</v>
      </c>
      <c r="C29" s="213"/>
      <c r="D29" s="213"/>
      <c r="E29" s="148"/>
      <c r="F29" s="148"/>
    </row>
    <row r="30" spans="1:6" x14ac:dyDescent="0.2">
      <c r="A30" s="118"/>
      <c r="B30" s="142" t="s">
        <v>164</v>
      </c>
      <c r="C30" s="120"/>
      <c r="D30" s="121"/>
      <c r="E30" s="141"/>
      <c r="F30" s="141"/>
    </row>
    <row r="31" spans="1:6" s="214" customFormat="1" x14ac:dyDescent="0.2">
      <c r="A31" s="215"/>
      <c r="B31" s="212" t="s">
        <v>52</v>
      </c>
      <c r="C31" s="213"/>
      <c r="D31" s="213"/>
      <c r="E31" s="148"/>
      <c r="F31" s="148"/>
    </row>
    <row r="32" spans="1:6" s="214" customFormat="1" x14ac:dyDescent="0.2">
      <c r="A32" s="216"/>
      <c r="B32" s="158" t="s">
        <v>227</v>
      </c>
      <c r="C32" s="213">
        <v>1</v>
      </c>
      <c r="D32" s="213" t="s">
        <v>1</v>
      </c>
      <c r="E32" s="93"/>
      <c r="F32" s="148">
        <f>C32*E32</f>
        <v>0</v>
      </c>
    </row>
    <row r="33" spans="1:6" s="214" customFormat="1" x14ac:dyDescent="0.2">
      <c r="A33" s="216"/>
      <c r="B33" s="158"/>
      <c r="C33" s="213"/>
      <c r="D33" s="213"/>
      <c r="E33" s="139"/>
      <c r="F33" s="148"/>
    </row>
    <row r="34" spans="1:6" x14ac:dyDescent="0.2">
      <c r="A34" s="123">
        <f>COUNT($A$8:A32)+1</f>
        <v>6</v>
      </c>
      <c r="B34" s="119" t="s">
        <v>228</v>
      </c>
      <c r="C34" s="144"/>
      <c r="D34" s="130"/>
      <c r="E34" s="147"/>
      <c r="F34" s="147"/>
    </row>
    <row r="35" spans="1:6" ht="25.5" x14ac:dyDescent="0.2">
      <c r="A35" s="156"/>
      <c r="B35" s="157" t="s">
        <v>229</v>
      </c>
      <c r="C35" s="144"/>
      <c r="D35" s="130"/>
      <c r="E35" s="147"/>
      <c r="F35" s="147"/>
    </row>
    <row r="36" spans="1:6" x14ac:dyDescent="0.2">
      <c r="A36" s="137"/>
      <c r="B36" s="109" t="s">
        <v>176</v>
      </c>
      <c r="C36" s="120"/>
      <c r="D36" s="159"/>
      <c r="E36" s="217"/>
      <c r="F36" s="217"/>
    </row>
    <row r="37" spans="1:6" x14ac:dyDescent="0.2">
      <c r="A37" s="137"/>
      <c r="B37" s="109" t="s">
        <v>177</v>
      </c>
      <c r="C37" s="120"/>
      <c r="D37" s="159"/>
      <c r="E37" s="217"/>
      <c r="F37" s="217"/>
    </row>
    <row r="38" spans="1:6" x14ac:dyDescent="0.2">
      <c r="A38" s="137"/>
      <c r="B38" s="158" t="s">
        <v>178</v>
      </c>
      <c r="C38" s="144">
        <v>1</v>
      </c>
      <c r="D38" s="130" t="s">
        <v>1</v>
      </c>
      <c r="E38" s="93"/>
      <c r="F38" s="131">
        <f t="shared" ref="F38" si="1">C38*E38</f>
        <v>0</v>
      </c>
    </row>
    <row r="39" spans="1:6" x14ac:dyDescent="0.2">
      <c r="A39" s="118"/>
      <c r="B39" s="143"/>
      <c r="C39" s="144"/>
      <c r="D39" s="145"/>
      <c r="E39" s="148"/>
      <c r="F39" s="131"/>
    </row>
    <row r="40" spans="1:6" s="67" customFormat="1" x14ac:dyDescent="0.2">
      <c r="A40" s="123">
        <f>COUNT($A$8:A39)+1</f>
        <v>7</v>
      </c>
      <c r="B40" s="119" t="s">
        <v>80</v>
      </c>
      <c r="C40" s="130"/>
      <c r="D40" s="130"/>
      <c r="E40" s="147"/>
      <c r="F40" s="147"/>
    </row>
    <row r="41" spans="1:6" s="67" customFormat="1" ht="63.75" x14ac:dyDescent="0.2">
      <c r="A41" s="159"/>
      <c r="B41" s="157" t="s">
        <v>183</v>
      </c>
      <c r="C41" s="130"/>
      <c r="D41" s="130"/>
      <c r="E41" s="147"/>
      <c r="F41" s="147"/>
    </row>
    <row r="42" spans="1:6" s="67" customFormat="1" x14ac:dyDescent="0.2">
      <c r="A42" s="159"/>
      <c r="B42" s="119" t="s">
        <v>52</v>
      </c>
      <c r="C42" s="130"/>
      <c r="D42" s="130"/>
      <c r="E42" s="147"/>
      <c r="F42" s="147"/>
    </row>
    <row r="43" spans="1:6" s="67" customFormat="1" x14ac:dyDescent="0.2">
      <c r="A43" s="159"/>
      <c r="B43" s="160" t="s">
        <v>184</v>
      </c>
      <c r="C43" s="161">
        <v>2</v>
      </c>
      <c r="D43" s="161" t="s">
        <v>1</v>
      </c>
      <c r="E43" s="93"/>
      <c r="F43" s="162">
        <f t="shared" ref="F43:F44" si="2">C43*E43</f>
        <v>0</v>
      </c>
    </row>
    <row r="44" spans="1:6" s="67" customFormat="1" x14ac:dyDescent="0.2">
      <c r="A44" s="159"/>
      <c r="B44" s="160" t="s">
        <v>230</v>
      </c>
      <c r="C44" s="161">
        <v>2</v>
      </c>
      <c r="D44" s="161" t="s">
        <v>1</v>
      </c>
      <c r="E44" s="93"/>
      <c r="F44" s="162">
        <f t="shared" si="2"/>
        <v>0</v>
      </c>
    </row>
    <row r="45" spans="1:6" s="67" customFormat="1" x14ac:dyDescent="0.2">
      <c r="A45" s="168"/>
      <c r="B45" s="135"/>
      <c r="C45" s="135"/>
      <c r="D45" s="165"/>
      <c r="E45" s="139"/>
      <c r="F45" s="147"/>
    </row>
    <row r="46" spans="1:6" s="67" customFormat="1" x14ac:dyDescent="0.2">
      <c r="A46" s="123">
        <f>COUNT($A$8:A45)+1</f>
        <v>8</v>
      </c>
      <c r="B46" s="164" t="s">
        <v>187</v>
      </c>
      <c r="C46" s="135"/>
      <c r="D46" s="165"/>
      <c r="E46" s="136"/>
      <c r="F46" s="166"/>
    </row>
    <row r="47" spans="1:6" s="67" customFormat="1" ht="51" x14ac:dyDescent="0.2">
      <c r="A47" s="167"/>
      <c r="B47" s="133" t="s">
        <v>231</v>
      </c>
      <c r="C47" s="135"/>
      <c r="D47" s="165"/>
      <c r="E47" s="136"/>
      <c r="F47" s="166"/>
    </row>
    <row r="48" spans="1:6" s="67" customFormat="1" x14ac:dyDescent="0.2">
      <c r="A48" s="168"/>
      <c r="B48" s="135" t="s">
        <v>232</v>
      </c>
      <c r="C48" s="135">
        <v>14</v>
      </c>
      <c r="D48" s="165" t="s">
        <v>190</v>
      </c>
      <c r="E48" s="93"/>
      <c r="F48" s="147">
        <f>C48*E48</f>
        <v>0</v>
      </c>
    </row>
    <row r="49" spans="1:6" s="67" customFormat="1" x14ac:dyDescent="0.2">
      <c r="A49" s="168"/>
      <c r="B49" s="135"/>
      <c r="C49" s="135"/>
      <c r="D49" s="165"/>
      <c r="E49" s="139"/>
      <c r="F49" s="147"/>
    </row>
    <row r="50" spans="1:6" s="67" customFormat="1" x14ac:dyDescent="0.2">
      <c r="A50" s="123">
        <f>COUNT($A$8:A49)+1</f>
        <v>9</v>
      </c>
      <c r="B50" s="119" t="s">
        <v>68</v>
      </c>
      <c r="C50" s="130"/>
      <c r="D50" s="130"/>
      <c r="E50" s="147"/>
      <c r="F50" s="147"/>
    </row>
    <row r="51" spans="1:6" s="67" customFormat="1" ht="63.75" x14ac:dyDescent="0.2">
      <c r="B51" s="157" t="s">
        <v>194</v>
      </c>
      <c r="C51" s="130"/>
      <c r="D51" s="130"/>
      <c r="E51" s="147"/>
      <c r="F51" s="147"/>
    </row>
    <row r="52" spans="1:6" s="67" customFormat="1" x14ac:dyDescent="0.2">
      <c r="A52" s="137"/>
      <c r="B52" s="119" t="s">
        <v>39</v>
      </c>
      <c r="C52" s="130"/>
      <c r="D52" s="130"/>
      <c r="E52" s="147"/>
      <c r="F52" s="147"/>
    </row>
    <row r="53" spans="1:6" s="67" customFormat="1" ht="14.25" x14ac:dyDescent="0.2">
      <c r="A53" s="137"/>
      <c r="B53" s="157" t="s">
        <v>195</v>
      </c>
      <c r="C53" s="130">
        <v>12</v>
      </c>
      <c r="D53" s="145" t="s">
        <v>9</v>
      </c>
      <c r="E53" s="93"/>
      <c r="F53" s="147">
        <f t="shared" ref="F53:F54" si="3">C53*E53</f>
        <v>0</v>
      </c>
    </row>
    <row r="54" spans="1:6" s="67" customFormat="1" ht="14.25" x14ac:dyDescent="0.2">
      <c r="A54" s="137"/>
      <c r="B54" s="157" t="s">
        <v>233</v>
      </c>
      <c r="C54" s="130">
        <v>4</v>
      </c>
      <c r="D54" s="145" t="s">
        <v>9</v>
      </c>
      <c r="E54" s="93"/>
      <c r="F54" s="147">
        <f t="shared" si="3"/>
        <v>0</v>
      </c>
    </row>
    <row r="55" spans="1:6" s="67" customFormat="1" x14ac:dyDescent="0.2">
      <c r="A55" s="137"/>
      <c r="B55" s="157"/>
      <c r="C55" s="130"/>
      <c r="D55" s="130"/>
      <c r="E55" s="147"/>
      <c r="F55" s="147"/>
    </row>
    <row r="56" spans="1:6" x14ac:dyDescent="0.2">
      <c r="A56" s="123">
        <f>COUNT($A$8:A55)+1</f>
        <v>10</v>
      </c>
      <c r="B56" s="119" t="s">
        <v>85</v>
      </c>
      <c r="C56" s="144"/>
      <c r="D56" s="130"/>
      <c r="E56" s="147"/>
      <c r="F56" s="147"/>
    </row>
    <row r="57" spans="1:6" ht="25.5" x14ac:dyDescent="0.2">
      <c r="A57" s="137"/>
      <c r="B57" s="157" t="s">
        <v>86</v>
      </c>
      <c r="C57" s="144">
        <v>1</v>
      </c>
      <c r="D57" s="130" t="s">
        <v>1</v>
      </c>
      <c r="E57" s="93"/>
      <c r="F57" s="131">
        <f t="shared" ref="F57" si="4">C57*E57</f>
        <v>0</v>
      </c>
    </row>
    <row r="58" spans="1:6" x14ac:dyDescent="0.2">
      <c r="A58" s="159"/>
      <c r="B58" s="169"/>
      <c r="C58" s="144"/>
      <c r="D58" s="130"/>
      <c r="E58" s="147"/>
      <c r="F58" s="147"/>
    </row>
    <row r="59" spans="1:6" x14ac:dyDescent="0.2">
      <c r="A59" s="123">
        <f>COUNT($A$8:A58)+1</f>
        <v>11</v>
      </c>
      <c r="B59" s="119" t="s">
        <v>87</v>
      </c>
      <c r="C59" s="144"/>
      <c r="D59" s="130"/>
      <c r="E59" s="147"/>
      <c r="F59" s="147"/>
    </row>
    <row r="60" spans="1:6" ht="25.5" x14ac:dyDescent="0.2">
      <c r="A60" s="137"/>
      <c r="B60" s="170" t="s">
        <v>128</v>
      </c>
      <c r="C60" s="144"/>
      <c r="D60" s="130"/>
      <c r="E60" s="147"/>
      <c r="F60" s="147"/>
    </row>
    <row r="61" spans="1:6" s="67" customFormat="1" x14ac:dyDescent="0.2">
      <c r="A61" s="137"/>
      <c r="B61" s="170" t="s">
        <v>79</v>
      </c>
      <c r="C61" s="130">
        <v>4</v>
      </c>
      <c r="D61" s="130" t="s">
        <v>1</v>
      </c>
      <c r="E61" s="93"/>
      <c r="F61" s="147">
        <f t="shared" ref="F61:F63" si="5">C61*E61</f>
        <v>0</v>
      </c>
    </row>
    <row r="62" spans="1:6" s="67" customFormat="1" x14ac:dyDescent="0.2">
      <c r="A62" s="137"/>
      <c r="B62" s="170" t="s">
        <v>89</v>
      </c>
      <c r="C62" s="130">
        <v>4</v>
      </c>
      <c r="D62" s="130" t="s">
        <v>1</v>
      </c>
      <c r="E62" s="93"/>
      <c r="F62" s="147">
        <f t="shared" si="5"/>
        <v>0</v>
      </c>
    </row>
    <row r="63" spans="1:6" s="67" customFormat="1" x14ac:dyDescent="0.2">
      <c r="A63" s="137"/>
      <c r="B63" s="170" t="s">
        <v>178</v>
      </c>
      <c r="C63" s="130">
        <v>4</v>
      </c>
      <c r="D63" s="130" t="s">
        <v>1</v>
      </c>
      <c r="E63" s="93"/>
      <c r="F63" s="147">
        <f t="shared" si="5"/>
        <v>0</v>
      </c>
    </row>
    <row r="64" spans="1:6" x14ac:dyDescent="0.2">
      <c r="A64" s="137"/>
      <c r="B64" s="170"/>
      <c r="C64" s="144"/>
      <c r="D64" s="130"/>
      <c r="E64" s="139"/>
      <c r="F64" s="131"/>
    </row>
    <row r="65" spans="1:6" x14ac:dyDescent="0.2">
      <c r="A65" s="123">
        <f>COUNT($A$8:A59)+1</f>
        <v>12</v>
      </c>
      <c r="B65" s="171" t="s">
        <v>201</v>
      </c>
      <c r="C65" s="144"/>
      <c r="D65" s="130"/>
      <c r="E65" s="147"/>
      <c r="F65" s="147"/>
    </row>
    <row r="66" spans="1:6" ht="25.5" x14ac:dyDescent="0.2">
      <c r="A66" s="137"/>
      <c r="B66" s="172" t="s">
        <v>202</v>
      </c>
      <c r="C66" s="144"/>
      <c r="D66" s="130"/>
      <c r="E66" s="147"/>
      <c r="F66" s="147"/>
    </row>
    <row r="67" spans="1:6" s="67" customFormat="1" x14ac:dyDescent="0.2">
      <c r="A67" s="137"/>
      <c r="B67" s="173" t="s">
        <v>178</v>
      </c>
      <c r="C67" s="174">
        <v>4</v>
      </c>
      <c r="D67" s="175" t="s">
        <v>1</v>
      </c>
      <c r="E67" s="93"/>
      <c r="F67" s="131">
        <f t="shared" ref="F67" si="6">C67*E67</f>
        <v>0</v>
      </c>
    </row>
    <row r="68" spans="1:6" x14ac:dyDescent="0.2">
      <c r="A68" s="159"/>
      <c r="B68" s="169"/>
      <c r="C68" s="144"/>
      <c r="D68" s="130"/>
      <c r="E68" s="139"/>
      <c r="F68" s="139"/>
    </row>
    <row r="69" spans="1:6" x14ac:dyDescent="0.2">
      <c r="A69" s="123">
        <f>COUNT($A$8:A68)+1</f>
        <v>13</v>
      </c>
      <c r="B69" s="119" t="s">
        <v>90</v>
      </c>
      <c r="C69" s="144"/>
      <c r="D69" s="130"/>
      <c r="E69" s="147"/>
      <c r="F69" s="147"/>
    </row>
    <row r="70" spans="1:6" ht="51" x14ac:dyDescent="0.2">
      <c r="A70" s="137"/>
      <c r="B70" s="157" t="s">
        <v>203</v>
      </c>
      <c r="C70" s="144">
        <v>12</v>
      </c>
      <c r="D70" s="130" t="s">
        <v>14</v>
      </c>
      <c r="E70" s="93"/>
      <c r="F70" s="131">
        <f t="shared" ref="F70" si="7">C70*E70</f>
        <v>0</v>
      </c>
    </row>
    <row r="71" spans="1:6" x14ac:dyDescent="0.2">
      <c r="A71" s="137"/>
      <c r="B71" s="157"/>
      <c r="C71" s="144"/>
      <c r="D71" s="130"/>
      <c r="E71" s="139"/>
      <c r="F71" s="131"/>
    </row>
    <row r="72" spans="1:6" s="67" customFormat="1" x14ac:dyDescent="0.2">
      <c r="A72" s="137">
        <f>COUNT($A$6:A70)+1</f>
        <v>14</v>
      </c>
      <c r="B72" s="119" t="s">
        <v>91</v>
      </c>
      <c r="C72" s="130"/>
      <c r="D72" s="130"/>
      <c r="E72" s="147"/>
      <c r="F72" s="147"/>
    </row>
    <row r="73" spans="1:6" s="67" customFormat="1" ht="63.75" x14ac:dyDescent="0.2">
      <c r="A73" s="137"/>
      <c r="B73" s="133" t="s">
        <v>204</v>
      </c>
      <c r="C73" s="130"/>
      <c r="D73" s="130"/>
      <c r="E73" s="147"/>
      <c r="F73" s="147"/>
    </row>
    <row r="74" spans="1:6" s="67" customFormat="1" ht="40.5" customHeight="1" x14ac:dyDescent="0.2">
      <c r="A74" s="137"/>
      <c r="B74" s="133" t="s">
        <v>205</v>
      </c>
      <c r="C74" s="130"/>
      <c r="D74" s="130"/>
      <c r="E74" s="147"/>
      <c r="F74" s="147"/>
    </row>
    <row r="75" spans="1:6" s="67" customFormat="1" x14ac:dyDescent="0.2">
      <c r="A75" s="137"/>
      <c r="B75" s="157" t="s">
        <v>39</v>
      </c>
      <c r="C75" s="130"/>
      <c r="D75" s="130"/>
      <c r="E75" s="147"/>
      <c r="F75" s="147"/>
    </row>
    <row r="76" spans="1:6" s="181" customFormat="1" x14ac:dyDescent="0.2">
      <c r="A76" s="176"/>
      <c r="B76" s="177" t="s">
        <v>206</v>
      </c>
      <c r="C76" s="178">
        <v>7</v>
      </c>
      <c r="D76" s="178" t="s">
        <v>190</v>
      </c>
      <c r="E76" s="179"/>
      <c r="F76" s="180">
        <f>C76*E76</f>
        <v>0</v>
      </c>
    </row>
    <row r="77" spans="1:6" s="181" customFormat="1" x14ac:dyDescent="0.2">
      <c r="A77" s="176"/>
      <c r="B77" s="177" t="s">
        <v>207</v>
      </c>
      <c r="C77" s="178">
        <v>7</v>
      </c>
      <c r="D77" s="178" t="s">
        <v>190</v>
      </c>
      <c r="E77" s="179"/>
      <c r="F77" s="180">
        <f>C77*E77</f>
        <v>0</v>
      </c>
    </row>
    <row r="78" spans="1:6" x14ac:dyDescent="0.2">
      <c r="A78" s="137"/>
      <c r="B78" s="169"/>
      <c r="C78" s="144"/>
      <c r="D78" s="130"/>
      <c r="E78" s="147"/>
      <c r="F78" s="147"/>
    </row>
    <row r="79" spans="1:6" x14ac:dyDescent="0.2">
      <c r="A79" s="123">
        <f>COUNT($A$8:A78)+1</f>
        <v>15</v>
      </c>
      <c r="B79" s="119" t="s">
        <v>16</v>
      </c>
      <c r="C79" s="144"/>
      <c r="D79" s="130"/>
      <c r="E79" s="147"/>
      <c r="F79" s="147"/>
    </row>
    <row r="80" spans="1:6" ht="38.25" x14ac:dyDescent="0.2">
      <c r="A80" s="67"/>
      <c r="B80" s="183" t="s">
        <v>95</v>
      </c>
      <c r="C80" s="144"/>
      <c r="D80" s="184">
        <v>0.08</v>
      </c>
      <c r="E80" s="147"/>
      <c r="F80" s="139">
        <f>D80*SUM(F9:F78)</f>
        <v>0</v>
      </c>
    </row>
    <row r="81" spans="1:7" ht="13.5" thickBot="1" x14ac:dyDescent="0.25">
      <c r="A81" s="185"/>
      <c r="B81" s="186"/>
      <c r="C81" s="187"/>
      <c r="D81" s="188"/>
      <c r="E81" s="189"/>
      <c r="F81" s="189"/>
    </row>
    <row r="82" spans="1:7" ht="14.25" thickTop="1" thickBot="1" x14ac:dyDescent="0.25">
      <c r="A82" s="190"/>
      <c r="B82" s="191" t="s">
        <v>96</v>
      </c>
      <c r="C82" s="187"/>
      <c r="D82" s="192"/>
      <c r="E82" s="193" t="s">
        <v>13</v>
      </c>
      <c r="F82" s="194">
        <f>SUM(F11:F80)</f>
        <v>0</v>
      </c>
    </row>
    <row r="83" spans="1:7" ht="13.5" thickTop="1" x14ac:dyDescent="0.2">
      <c r="E83" s="195"/>
      <c r="F83" s="195"/>
    </row>
    <row r="84" spans="1:7" s="196" customFormat="1" x14ac:dyDescent="0.2">
      <c r="B84" s="197" t="s">
        <v>214</v>
      </c>
      <c r="C84" s="197"/>
      <c r="D84" s="197"/>
      <c r="E84" s="198"/>
      <c r="F84" s="198"/>
      <c r="G84" s="197"/>
    </row>
    <row r="85" spans="1:7" s="196" customFormat="1" x14ac:dyDescent="0.2">
      <c r="B85" s="197" t="s">
        <v>215</v>
      </c>
      <c r="C85" s="197"/>
      <c r="D85" s="197"/>
      <c r="E85" s="198"/>
      <c r="F85" s="198"/>
      <c r="G85" s="197"/>
    </row>
    <row r="86" spans="1:7" s="196" customFormat="1" x14ac:dyDescent="0.2">
      <c r="E86" s="199"/>
      <c r="F86" s="199"/>
    </row>
    <row r="87" spans="1:7" s="196" customFormat="1" ht="12.75" customHeight="1" x14ac:dyDescent="0.2">
      <c r="A87" s="197"/>
      <c r="B87" s="200" t="s">
        <v>216</v>
      </c>
      <c r="C87" s="200"/>
      <c r="D87" s="200"/>
      <c r="E87" s="200"/>
      <c r="F87" s="200"/>
      <c r="G87" s="200"/>
    </row>
    <row r="88" spans="1:7" s="196" customFormat="1" x14ac:dyDescent="0.2">
      <c r="A88" s="197"/>
      <c r="B88" s="200" t="s">
        <v>217</v>
      </c>
      <c r="C88" s="200"/>
      <c r="D88" s="200"/>
      <c r="E88" s="200"/>
      <c r="F88" s="200"/>
      <c r="G88" s="200"/>
    </row>
  </sheetData>
  <sheetProtection algorithmName="SHA-512" hashValue="Ukg5QHssJoCimYirJYffE1bdSem1uxfO3yXTsOrVL6Bf0NXWktuo9n4rxxeR51c7Gk2a0AAQxKbwVwjNzqtD1w==" saltValue="Xi610BJB8x6xqy6vpEGbBg==" spinCount="100000" sheet="1" objects="1" scenarios="1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d.o.o.&amp;RJPE-SIR-215/19</oddHeader>
    <oddFooter>&amp;C&amp;"Arial,Navadno"&amp;P / &amp;N</oddFooter>
  </headerFooter>
  <rowBreaks count="2" manualBreakCount="2">
    <brk id="22" max="5" man="1"/>
    <brk id="4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8"/>
  <sheetViews>
    <sheetView showGridLines="0" view="pageBreakPreview" zoomScale="130" zoomScaleNormal="100" zoomScaleSheetLayoutView="130" workbookViewId="0">
      <selection activeCell="B50" sqref="B50"/>
    </sheetView>
  </sheetViews>
  <sheetFormatPr defaultColWidth="8.85546875" defaultRowHeight="12.75" x14ac:dyDescent="0.2"/>
  <cols>
    <col min="1" max="1" width="9.85546875" style="1" customWidth="1"/>
    <col min="2" max="2" width="5.5703125" style="1" customWidth="1"/>
    <col min="3" max="3" width="34.42578125" style="1" customWidth="1"/>
    <col min="4" max="4" width="10" style="1" customWidth="1"/>
    <col min="5" max="5" width="9" style="1" customWidth="1"/>
    <col min="6" max="6" width="6.42578125" style="1" customWidth="1"/>
    <col min="7" max="7" width="13.42578125" style="17" customWidth="1"/>
    <col min="8" max="16384" width="8.85546875" style="1"/>
  </cols>
  <sheetData>
    <row r="1" spans="1:7" ht="27" customHeight="1" x14ac:dyDescent="0.2">
      <c r="A1" s="24" t="s">
        <v>2</v>
      </c>
      <c r="B1" s="24"/>
      <c r="C1" s="24"/>
      <c r="D1" s="24"/>
      <c r="E1" s="24"/>
      <c r="F1" s="24"/>
      <c r="G1" s="24"/>
    </row>
    <row r="2" spans="1:7" ht="15" customHeight="1" x14ac:dyDescent="0.2">
      <c r="A2" s="400" t="s">
        <v>19</v>
      </c>
      <c r="B2" s="400"/>
      <c r="C2" s="400"/>
      <c r="D2" s="400"/>
      <c r="E2" s="400"/>
      <c r="F2" s="400"/>
      <c r="G2" s="400"/>
    </row>
    <row r="3" spans="1:7" ht="15" customHeight="1" x14ac:dyDescent="0.2">
      <c r="A3" s="401" t="s">
        <v>357</v>
      </c>
      <c r="B3" s="400"/>
      <c r="C3" s="400"/>
      <c r="D3" s="400"/>
      <c r="E3" s="400"/>
      <c r="F3" s="400"/>
      <c r="G3" s="400"/>
    </row>
    <row r="4" spans="1:7" ht="15" customHeight="1" x14ac:dyDescent="0.2">
      <c r="A4" s="400"/>
      <c r="B4" s="400"/>
      <c r="C4" s="400"/>
      <c r="D4" s="400"/>
      <c r="E4" s="400"/>
      <c r="F4" s="400"/>
      <c r="G4" s="400"/>
    </row>
    <row r="5" spans="1:7" ht="25.5" x14ac:dyDescent="0.2">
      <c r="A5" s="6" t="s">
        <v>17</v>
      </c>
      <c r="B5" s="402" t="s">
        <v>24</v>
      </c>
      <c r="C5" s="402"/>
      <c r="D5" s="402"/>
      <c r="E5" s="402"/>
      <c r="F5" s="402"/>
      <c r="G5" s="94" t="s">
        <v>18</v>
      </c>
    </row>
    <row r="6" spans="1:7" x14ac:dyDescent="0.2">
      <c r="A6" s="7">
        <v>1</v>
      </c>
      <c r="B6" s="403" t="s">
        <v>354</v>
      </c>
      <c r="C6" s="404"/>
      <c r="D6" s="404"/>
      <c r="E6" s="404"/>
      <c r="F6" s="405"/>
      <c r="G6" s="10">
        <f>TRASA!G111</f>
        <v>0</v>
      </c>
    </row>
    <row r="7" spans="1:7" ht="13.5" thickBot="1" x14ac:dyDescent="0.25">
      <c r="A7" s="240">
        <v>2</v>
      </c>
      <c r="B7" s="409" t="s">
        <v>355</v>
      </c>
      <c r="C7" s="409"/>
      <c r="D7" s="409"/>
      <c r="E7" s="409"/>
      <c r="F7" s="409"/>
      <c r="G7" s="241">
        <f>'STR-PRIK'!G168</f>
        <v>0</v>
      </c>
    </row>
    <row r="8" spans="1:7" ht="13.5" thickTop="1" x14ac:dyDescent="0.2">
      <c r="A8" s="238"/>
      <c r="B8" s="407" t="s">
        <v>356</v>
      </c>
      <c r="C8" s="408"/>
      <c r="D8" s="408"/>
      <c r="E8" s="408"/>
      <c r="F8" s="408"/>
      <c r="G8" s="239">
        <f>SUM(G6:G7)</f>
        <v>0</v>
      </c>
    </row>
  </sheetData>
  <sheetProtection password="CF65" sheet="1" objects="1" scenarios="1"/>
  <mergeCells count="6">
    <mergeCell ref="B8:F8"/>
    <mergeCell ref="A2:G2"/>
    <mergeCell ref="A3:G4"/>
    <mergeCell ref="B5:F5"/>
    <mergeCell ref="B6:F6"/>
    <mergeCell ref="B7:F7"/>
  </mergeCells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d.o.o.&amp;RJPE-SIR-215/19</oddHeader>
    <oddFooter>&amp;C&amp;"Arial,Navadno"&amp;P /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J112"/>
  <sheetViews>
    <sheetView view="pageBreakPreview" topLeftCell="A94" zoomScale="98" zoomScaleNormal="100" zoomScaleSheetLayoutView="98" workbookViewId="0">
      <selection activeCell="B50" sqref="B50"/>
    </sheetView>
  </sheetViews>
  <sheetFormatPr defaultRowHeight="12.75" x14ac:dyDescent="0.2"/>
  <cols>
    <col min="1" max="1" width="4.140625" style="260" customWidth="1"/>
    <col min="2" max="2" width="35.7109375" style="247" customWidth="1"/>
    <col min="3" max="3" width="5.85546875" style="260" customWidth="1"/>
    <col min="4" max="4" width="6.5703125" style="300" customWidth="1"/>
    <col min="5" max="5" width="12.85546875" style="264" hidden="1" customWidth="1"/>
    <col min="6" max="6" width="11.5703125" style="264" customWidth="1"/>
    <col min="7" max="7" width="13" style="265" customWidth="1"/>
    <col min="8" max="256" width="9.140625" style="247"/>
    <col min="257" max="257" width="4.140625" style="247" customWidth="1"/>
    <col min="258" max="258" width="35.7109375" style="247" customWidth="1"/>
    <col min="259" max="259" width="5.85546875" style="247" customWidth="1"/>
    <col min="260" max="260" width="6.5703125" style="247" customWidth="1"/>
    <col min="261" max="261" width="0" style="247" hidden="1" customWidth="1"/>
    <col min="262" max="262" width="11.5703125" style="247" customWidth="1"/>
    <col min="263" max="263" width="13" style="247" customWidth="1"/>
    <col min="264" max="512" width="9.140625" style="247"/>
    <col min="513" max="513" width="4.140625" style="247" customWidth="1"/>
    <col min="514" max="514" width="35.7109375" style="247" customWidth="1"/>
    <col min="515" max="515" width="5.85546875" style="247" customWidth="1"/>
    <col min="516" max="516" width="6.5703125" style="247" customWidth="1"/>
    <col min="517" max="517" width="0" style="247" hidden="1" customWidth="1"/>
    <col min="518" max="518" width="11.5703125" style="247" customWidth="1"/>
    <col min="519" max="519" width="13" style="247" customWidth="1"/>
    <col min="520" max="768" width="9.140625" style="247"/>
    <col min="769" max="769" width="4.140625" style="247" customWidth="1"/>
    <col min="770" max="770" width="35.7109375" style="247" customWidth="1"/>
    <col min="771" max="771" width="5.85546875" style="247" customWidth="1"/>
    <col min="772" max="772" width="6.5703125" style="247" customWidth="1"/>
    <col min="773" max="773" width="0" style="247" hidden="1" customWidth="1"/>
    <col min="774" max="774" width="11.5703125" style="247" customWidth="1"/>
    <col min="775" max="775" width="13" style="247" customWidth="1"/>
    <col min="776" max="1024" width="9.140625" style="247"/>
    <col min="1025" max="1025" width="4.140625" style="247" customWidth="1"/>
    <col min="1026" max="1026" width="35.7109375" style="247" customWidth="1"/>
    <col min="1027" max="1027" width="5.85546875" style="247" customWidth="1"/>
    <col min="1028" max="1028" width="6.5703125" style="247" customWidth="1"/>
    <col min="1029" max="1029" width="0" style="247" hidden="1" customWidth="1"/>
    <col min="1030" max="1030" width="11.5703125" style="247" customWidth="1"/>
    <col min="1031" max="1031" width="13" style="247" customWidth="1"/>
    <col min="1032" max="1280" width="9.140625" style="247"/>
    <col min="1281" max="1281" width="4.140625" style="247" customWidth="1"/>
    <col min="1282" max="1282" width="35.7109375" style="247" customWidth="1"/>
    <col min="1283" max="1283" width="5.85546875" style="247" customWidth="1"/>
    <col min="1284" max="1284" width="6.5703125" style="247" customWidth="1"/>
    <col min="1285" max="1285" width="0" style="247" hidden="1" customWidth="1"/>
    <col min="1286" max="1286" width="11.5703125" style="247" customWidth="1"/>
    <col min="1287" max="1287" width="13" style="247" customWidth="1"/>
    <col min="1288" max="1536" width="9.140625" style="247"/>
    <col min="1537" max="1537" width="4.140625" style="247" customWidth="1"/>
    <col min="1538" max="1538" width="35.7109375" style="247" customWidth="1"/>
    <col min="1539" max="1539" width="5.85546875" style="247" customWidth="1"/>
    <col min="1540" max="1540" width="6.5703125" style="247" customWidth="1"/>
    <col min="1541" max="1541" width="0" style="247" hidden="1" customWidth="1"/>
    <col min="1542" max="1542" width="11.5703125" style="247" customWidth="1"/>
    <col min="1543" max="1543" width="13" style="247" customWidth="1"/>
    <col min="1544" max="1792" width="9.140625" style="247"/>
    <col min="1793" max="1793" width="4.140625" style="247" customWidth="1"/>
    <col min="1794" max="1794" width="35.7109375" style="247" customWidth="1"/>
    <col min="1795" max="1795" width="5.85546875" style="247" customWidth="1"/>
    <col min="1796" max="1796" width="6.5703125" style="247" customWidth="1"/>
    <col min="1797" max="1797" width="0" style="247" hidden="1" customWidth="1"/>
    <col min="1798" max="1798" width="11.5703125" style="247" customWidth="1"/>
    <col min="1799" max="1799" width="13" style="247" customWidth="1"/>
    <col min="1800" max="2048" width="9.140625" style="247"/>
    <col min="2049" max="2049" width="4.140625" style="247" customWidth="1"/>
    <col min="2050" max="2050" width="35.7109375" style="247" customWidth="1"/>
    <col min="2051" max="2051" width="5.85546875" style="247" customWidth="1"/>
    <col min="2052" max="2052" width="6.5703125" style="247" customWidth="1"/>
    <col min="2053" max="2053" width="0" style="247" hidden="1" customWidth="1"/>
    <col min="2054" max="2054" width="11.5703125" style="247" customWidth="1"/>
    <col min="2055" max="2055" width="13" style="247" customWidth="1"/>
    <col min="2056" max="2304" width="9.140625" style="247"/>
    <col min="2305" max="2305" width="4.140625" style="247" customWidth="1"/>
    <col min="2306" max="2306" width="35.7109375" style="247" customWidth="1"/>
    <col min="2307" max="2307" width="5.85546875" style="247" customWidth="1"/>
    <col min="2308" max="2308" width="6.5703125" style="247" customWidth="1"/>
    <col min="2309" max="2309" width="0" style="247" hidden="1" customWidth="1"/>
    <col min="2310" max="2310" width="11.5703125" style="247" customWidth="1"/>
    <col min="2311" max="2311" width="13" style="247" customWidth="1"/>
    <col min="2312" max="2560" width="9.140625" style="247"/>
    <col min="2561" max="2561" width="4.140625" style="247" customWidth="1"/>
    <col min="2562" max="2562" width="35.7109375" style="247" customWidth="1"/>
    <col min="2563" max="2563" width="5.85546875" style="247" customWidth="1"/>
    <col min="2564" max="2564" width="6.5703125" style="247" customWidth="1"/>
    <col min="2565" max="2565" width="0" style="247" hidden="1" customWidth="1"/>
    <col min="2566" max="2566" width="11.5703125" style="247" customWidth="1"/>
    <col min="2567" max="2567" width="13" style="247" customWidth="1"/>
    <col min="2568" max="2816" width="9.140625" style="247"/>
    <col min="2817" max="2817" width="4.140625" style="247" customWidth="1"/>
    <col min="2818" max="2818" width="35.7109375" style="247" customWidth="1"/>
    <col min="2819" max="2819" width="5.85546875" style="247" customWidth="1"/>
    <col min="2820" max="2820" width="6.5703125" style="247" customWidth="1"/>
    <col min="2821" max="2821" width="0" style="247" hidden="1" customWidth="1"/>
    <col min="2822" max="2822" width="11.5703125" style="247" customWidth="1"/>
    <col min="2823" max="2823" width="13" style="247" customWidth="1"/>
    <col min="2824" max="3072" width="9.140625" style="247"/>
    <col min="3073" max="3073" width="4.140625" style="247" customWidth="1"/>
    <col min="3074" max="3074" width="35.7109375" style="247" customWidth="1"/>
    <col min="3075" max="3075" width="5.85546875" style="247" customWidth="1"/>
    <col min="3076" max="3076" width="6.5703125" style="247" customWidth="1"/>
    <col min="3077" max="3077" width="0" style="247" hidden="1" customWidth="1"/>
    <col min="3078" max="3078" width="11.5703125" style="247" customWidth="1"/>
    <col min="3079" max="3079" width="13" style="247" customWidth="1"/>
    <col min="3080" max="3328" width="9.140625" style="247"/>
    <col min="3329" max="3329" width="4.140625" style="247" customWidth="1"/>
    <col min="3330" max="3330" width="35.7109375" style="247" customWidth="1"/>
    <col min="3331" max="3331" width="5.85546875" style="247" customWidth="1"/>
    <col min="3332" max="3332" width="6.5703125" style="247" customWidth="1"/>
    <col min="3333" max="3333" width="0" style="247" hidden="1" customWidth="1"/>
    <col min="3334" max="3334" width="11.5703125" style="247" customWidth="1"/>
    <col min="3335" max="3335" width="13" style="247" customWidth="1"/>
    <col min="3336" max="3584" width="9.140625" style="247"/>
    <col min="3585" max="3585" width="4.140625" style="247" customWidth="1"/>
    <col min="3586" max="3586" width="35.7109375" style="247" customWidth="1"/>
    <col min="3587" max="3587" width="5.85546875" style="247" customWidth="1"/>
    <col min="3588" max="3588" width="6.5703125" style="247" customWidth="1"/>
    <col min="3589" max="3589" width="0" style="247" hidden="1" customWidth="1"/>
    <col min="3590" max="3590" width="11.5703125" style="247" customWidth="1"/>
    <col min="3591" max="3591" width="13" style="247" customWidth="1"/>
    <col min="3592" max="3840" width="9.140625" style="247"/>
    <col min="3841" max="3841" width="4.140625" style="247" customWidth="1"/>
    <col min="3842" max="3842" width="35.7109375" style="247" customWidth="1"/>
    <col min="3843" max="3843" width="5.85546875" style="247" customWidth="1"/>
    <col min="3844" max="3844" width="6.5703125" style="247" customWidth="1"/>
    <col min="3845" max="3845" width="0" style="247" hidden="1" customWidth="1"/>
    <col min="3846" max="3846" width="11.5703125" style="247" customWidth="1"/>
    <col min="3847" max="3847" width="13" style="247" customWidth="1"/>
    <col min="3848" max="4096" width="9.140625" style="247"/>
    <col min="4097" max="4097" width="4.140625" style="247" customWidth="1"/>
    <col min="4098" max="4098" width="35.7109375" style="247" customWidth="1"/>
    <col min="4099" max="4099" width="5.85546875" style="247" customWidth="1"/>
    <col min="4100" max="4100" width="6.5703125" style="247" customWidth="1"/>
    <col min="4101" max="4101" width="0" style="247" hidden="1" customWidth="1"/>
    <col min="4102" max="4102" width="11.5703125" style="247" customWidth="1"/>
    <col min="4103" max="4103" width="13" style="247" customWidth="1"/>
    <col min="4104" max="4352" width="9.140625" style="247"/>
    <col min="4353" max="4353" width="4.140625" style="247" customWidth="1"/>
    <col min="4354" max="4354" width="35.7109375" style="247" customWidth="1"/>
    <col min="4355" max="4355" width="5.85546875" style="247" customWidth="1"/>
    <col min="4356" max="4356" width="6.5703125" style="247" customWidth="1"/>
    <col min="4357" max="4357" width="0" style="247" hidden="1" customWidth="1"/>
    <col min="4358" max="4358" width="11.5703125" style="247" customWidth="1"/>
    <col min="4359" max="4359" width="13" style="247" customWidth="1"/>
    <col min="4360" max="4608" width="9.140625" style="247"/>
    <col min="4609" max="4609" width="4.140625" style="247" customWidth="1"/>
    <col min="4610" max="4610" width="35.7109375" style="247" customWidth="1"/>
    <col min="4611" max="4611" width="5.85546875" style="247" customWidth="1"/>
    <col min="4612" max="4612" width="6.5703125" style="247" customWidth="1"/>
    <col min="4613" max="4613" width="0" style="247" hidden="1" customWidth="1"/>
    <col min="4614" max="4614" width="11.5703125" style="247" customWidth="1"/>
    <col min="4615" max="4615" width="13" style="247" customWidth="1"/>
    <col min="4616" max="4864" width="9.140625" style="247"/>
    <col min="4865" max="4865" width="4.140625" style="247" customWidth="1"/>
    <col min="4866" max="4866" width="35.7109375" style="247" customWidth="1"/>
    <col min="4867" max="4867" width="5.85546875" style="247" customWidth="1"/>
    <col min="4868" max="4868" width="6.5703125" style="247" customWidth="1"/>
    <col min="4869" max="4869" width="0" style="247" hidden="1" customWidth="1"/>
    <col min="4870" max="4870" width="11.5703125" style="247" customWidth="1"/>
    <col min="4871" max="4871" width="13" style="247" customWidth="1"/>
    <col min="4872" max="5120" width="9.140625" style="247"/>
    <col min="5121" max="5121" width="4.140625" style="247" customWidth="1"/>
    <col min="5122" max="5122" width="35.7109375" style="247" customWidth="1"/>
    <col min="5123" max="5123" width="5.85546875" style="247" customWidth="1"/>
    <col min="5124" max="5124" width="6.5703125" style="247" customWidth="1"/>
    <col min="5125" max="5125" width="0" style="247" hidden="1" customWidth="1"/>
    <col min="5126" max="5126" width="11.5703125" style="247" customWidth="1"/>
    <col min="5127" max="5127" width="13" style="247" customWidth="1"/>
    <col min="5128" max="5376" width="9.140625" style="247"/>
    <col min="5377" max="5377" width="4.140625" style="247" customWidth="1"/>
    <col min="5378" max="5378" width="35.7109375" style="247" customWidth="1"/>
    <col min="5379" max="5379" width="5.85546875" style="247" customWidth="1"/>
    <col min="5380" max="5380" width="6.5703125" style="247" customWidth="1"/>
    <col min="5381" max="5381" width="0" style="247" hidden="1" customWidth="1"/>
    <col min="5382" max="5382" width="11.5703125" style="247" customWidth="1"/>
    <col min="5383" max="5383" width="13" style="247" customWidth="1"/>
    <col min="5384" max="5632" width="9.140625" style="247"/>
    <col min="5633" max="5633" width="4.140625" style="247" customWidth="1"/>
    <col min="5634" max="5634" width="35.7109375" style="247" customWidth="1"/>
    <col min="5635" max="5635" width="5.85546875" style="247" customWidth="1"/>
    <col min="5636" max="5636" width="6.5703125" style="247" customWidth="1"/>
    <col min="5637" max="5637" width="0" style="247" hidden="1" customWidth="1"/>
    <col min="5638" max="5638" width="11.5703125" style="247" customWidth="1"/>
    <col min="5639" max="5639" width="13" style="247" customWidth="1"/>
    <col min="5640" max="5888" width="9.140625" style="247"/>
    <col min="5889" max="5889" width="4.140625" style="247" customWidth="1"/>
    <col min="5890" max="5890" width="35.7109375" style="247" customWidth="1"/>
    <col min="5891" max="5891" width="5.85546875" style="247" customWidth="1"/>
    <col min="5892" max="5892" width="6.5703125" style="247" customWidth="1"/>
    <col min="5893" max="5893" width="0" style="247" hidden="1" customWidth="1"/>
    <col min="5894" max="5894" width="11.5703125" style="247" customWidth="1"/>
    <col min="5895" max="5895" width="13" style="247" customWidth="1"/>
    <col min="5896" max="6144" width="9.140625" style="247"/>
    <col min="6145" max="6145" width="4.140625" style="247" customWidth="1"/>
    <col min="6146" max="6146" width="35.7109375" style="247" customWidth="1"/>
    <col min="6147" max="6147" width="5.85546875" style="247" customWidth="1"/>
    <col min="6148" max="6148" width="6.5703125" style="247" customWidth="1"/>
    <col min="6149" max="6149" width="0" style="247" hidden="1" customWidth="1"/>
    <col min="6150" max="6150" width="11.5703125" style="247" customWidth="1"/>
    <col min="6151" max="6151" width="13" style="247" customWidth="1"/>
    <col min="6152" max="6400" width="9.140625" style="247"/>
    <col min="6401" max="6401" width="4.140625" style="247" customWidth="1"/>
    <col min="6402" max="6402" width="35.7109375" style="247" customWidth="1"/>
    <col min="6403" max="6403" width="5.85546875" style="247" customWidth="1"/>
    <col min="6404" max="6404" width="6.5703125" style="247" customWidth="1"/>
    <col min="6405" max="6405" width="0" style="247" hidden="1" customWidth="1"/>
    <col min="6406" max="6406" width="11.5703125" style="247" customWidth="1"/>
    <col min="6407" max="6407" width="13" style="247" customWidth="1"/>
    <col min="6408" max="6656" width="9.140625" style="247"/>
    <col min="6657" max="6657" width="4.140625" style="247" customWidth="1"/>
    <col min="6658" max="6658" width="35.7109375" style="247" customWidth="1"/>
    <col min="6659" max="6659" width="5.85546875" style="247" customWidth="1"/>
    <col min="6660" max="6660" width="6.5703125" style="247" customWidth="1"/>
    <col min="6661" max="6661" width="0" style="247" hidden="1" customWidth="1"/>
    <col min="6662" max="6662" width="11.5703125" style="247" customWidth="1"/>
    <col min="6663" max="6663" width="13" style="247" customWidth="1"/>
    <col min="6664" max="6912" width="9.140625" style="247"/>
    <col min="6913" max="6913" width="4.140625" style="247" customWidth="1"/>
    <col min="6914" max="6914" width="35.7109375" style="247" customWidth="1"/>
    <col min="6915" max="6915" width="5.85546875" style="247" customWidth="1"/>
    <col min="6916" max="6916" width="6.5703125" style="247" customWidth="1"/>
    <col min="6917" max="6917" width="0" style="247" hidden="1" customWidth="1"/>
    <col min="6918" max="6918" width="11.5703125" style="247" customWidth="1"/>
    <col min="6919" max="6919" width="13" style="247" customWidth="1"/>
    <col min="6920" max="7168" width="9.140625" style="247"/>
    <col min="7169" max="7169" width="4.140625" style="247" customWidth="1"/>
    <col min="7170" max="7170" width="35.7109375" style="247" customWidth="1"/>
    <col min="7171" max="7171" width="5.85546875" style="247" customWidth="1"/>
    <col min="7172" max="7172" width="6.5703125" style="247" customWidth="1"/>
    <col min="7173" max="7173" width="0" style="247" hidden="1" customWidth="1"/>
    <col min="7174" max="7174" width="11.5703125" style="247" customWidth="1"/>
    <col min="7175" max="7175" width="13" style="247" customWidth="1"/>
    <col min="7176" max="7424" width="9.140625" style="247"/>
    <col min="7425" max="7425" width="4.140625" style="247" customWidth="1"/>
    <col min="7426" max="7426" width="35.7109375" style="247" customWidth="1"/>
    <col min="7427" max="7427" width="5.85546875" style="247" customWidth="1"/>
    <col min="7428" max="7428" width="6.5703125" style="247" customWidth="1"/>
    <col min="7429" max="7429" width="0" style="247" hidden="1" customWidth="1"/>
    <col min="7430" max="7430" width="11.5703125" style="247" customWidth="1"/>
    <col min="7431" max="7431" width="13" style="247" customWidth="1"/>
    <col min="7432" max="7680" width="9.140625" style="247"/>
    <col min="7681" max="7681" width="4.140625" style="247" customWidth="1"/>
    <col min="7682" max="7682" width="35.7109375" style="247" customWidth="1"/>
    <col min="7683" max="7683" width="5.85546875" style="247" customWidth="1"/>
    <col min="7684" max="7684" width="6.5703125" style="247" customWidth="1"/>
    <col min="7685" max="7685" width="0" style="247" hidden="1" customWidth="1"/>
    <col min="7686" max="7686" width="11.5703125" style="247" customWidth="1"/>
    <col min="7687" max="7687" width="13" style="247" customWidth="1"/>
    <col min="7688" max="7936" width="9.140625" style="247"/>
    <col min="7937" max="7937" width="4.140625" style="247" customWidth="1"/>
    <col min="7938" max="7938" width="35.7109375" style="247" customWidth="1"/>
    <col min="7939" max="7939" width="5.85546875" style="247" customWidth="1"/>
    <col min="7940" max="7940" width="6.5703125" style="247" customWidth="1"/>
    <col min="7941" max="7941" width="0" style="247" hidden="1" customWidth="1"/>
    <col min="7942" max="7942" width="11.5703125" style="247" customWidth="1"/>
    <col min="7943" max="7943" width="13" style="247" customWidth="1"/>
    <col min="7944" max="8192" width="9.140625" style="247"/>
    <col min="8193" max="8193" width="4.140625" style="247" customWidth="1"/>
    <col min="8194" max="8194" width="35.7109375" style="247" customWidth="1"/>
    <col min="8195" max="8195" width="5.85546875" style="247" customWidth="1"/>
    <col min="8196" max="8196" width="6.5703125" style="247" customWidth="1"/>
    <col min="8197" max="8197" width="0" style="247" hidden="1" customWidth="1"/>
    <col min="8198" max="8198" width="11.5703125" style="247" customWidth="1"/>
    <col min="8199" max="8199" width="13" style="247" customWidth="1"/>
    <col min="8200" max="8448" width="9.140625" style="247"/>
    <col min="8449" max="8449" width="4.140625" style="247" customWidth="1"/>
    <col min="8450" max="8450" width="35.7109375" style="247" customWidth="1"/>
    <col min="8451" max="8451" width="5.85546875" style="247" customWidth="1"/>
    <col min="8452" max="8452" width="6.5703125" style="247" customWidth="1"/>
    <col min="8453" max="8453" width="0" style="247" hidden="1" customWidth="1"/>
    <col min="8454" max="8454" width="11.5703125" style="247" customWidth="1"/>
    <col min="8455" max="8455" width="13" style="247" customWidth="1"/>
    <col min="8456" max="8704" width="9.140625" style="247"/>
    <col min="8705" max="8705" width="4.140625" style="247" customWidth="1"/>
    <col min="8706" max="8706" width="35.7109375" style="247" customWidth="1"/>
    <col min="8707" max="8707" width="5.85546875" style="247" customWidth="1"/>
    <col min="8708" max="8708" width="6.5703125" style="247" customWidth="1"/>
    <col min="8709" max="8709" width="0" style="247" hidden="1" customWidth="1"/>
    <col min="8710" max="8710" width="11.5703125" style="247" customWidth="1"/>
    <col min="8711" max="8711" width="13" style="247" customWidth="1"/>
    <col min="8712" max="8960" width="9.140625" style="247"/>
    <col min="8961" max="8961" width="4.140625" style="247" customWidth="1"/>
    <col min="8962" max="8962" width="35.7109375" style="247" customWidth="1"/>
    <col min="8963" max="8963" width="5.85546875" style="247" customWidth="1"/>
    <col min="8964" max="8964" width="6.5703125" style="247" customWidth="1"/>
    <col min="8965" max="8965" width="0" style="247" hidden="1" customWidth="1"/>
    <col min="8966" max="8966" width="11.5703125" style="247" customWidth="1"/>
    <col min="8967" max="8967" width="13" style="247" customWidth="1"/>
    <col min="8968" max="9216" width="9.140625" style="247"/>
    <col min="9217" max="9217" width="4.140625" style="247" customWidth="1"/>
    <col min="9218" max="9218" width="35.7109375" style="247" customWidth="1"/>
    <col min="9219" max="9219" width="5.85546875" style="247" customWidth="1"/>
    <col min="9220" max="9220" width="6.5703125" style="247" customWidth="1"/>
    <col min="9221" max="9221" width="0" style="247" hidden="1" customWidth="1"/>
    <col min="9222" max="9222" width="11.5703125" style="247" customWidth="1"/>
    <col min="9223" max="9223" width="13" style="247" customWidth="1"/>
    <col min="9224" max="9472" width="9.140625" style="247"/>
    <col min="9473" max="9473" width="4.140625" style="247" customWidth="1"/>
    <col min="9474" max="9474" width="35.7109375" style="247" customWidth="1"/>
    <col min="9475" max="9475" width="5.85546875" style="247" customWidth="1"/>
    <col min="9476" max="9476" width="6.5703125" style="247" customWidth="1"/>
    <col min="9477" max="9477" width="0" style="247" hidden="1" customWidth="1"/>
    <col min="9478" max="9478" width="11.5703125" style="247" customWidth="1"/>
    <col min="9479" max="9479" width="13" style="247" customWidth="1"/>
    <col min="9480" max="9728" width="9.140625" style="247"/>
    <col min="9729" max="9729" width="4.140625" style="247" customWidth="1"/>
    <col min="9730" max="9730" width="35.7109375" style="247" customWidth="1"/>
    <col min="9731" max="9731" width="5.85546875" style="247" customWidth="1"/>
    <col min="9732" max="9732" width="6.5703125" style="247" customWidth="1"/>
    <col min="9733" max="9733" width="0" style="247" hidden="1" customWidth="1"/>
    <col min="9734" max="9734" width="11.5703125" style="247" customWidth="1"/>
    <col min="9735" max="9735" width="13" style="247" customWidth="1"/>
    <col min="9736" max="9984" width="9.140625" style="247"/>
    <col min="9985" max="9985" width="4.140625" style="247" customWidth="1"/>
    <col min="9986" max="9986" width="35.7109375" style="247" customWidth="1"/>
    <col min="9987" max="9987" width="5.85546875" style="247" customWidth="1"/>
    <col min="9988" max="9988" width="6.5703125" style="247" customWidth="1"/>
    <col min="9989" max="9989" width="0" style="247" hidden="1" customWidth="1"/>
    <col min="9990" max="9990" width="11.5703125" style="247" customWidth="1"/>
    <col min="9991" max="9991" width="13" style="247" customWidth="1"/>
    <col min="9992" max="10240" width="9.140625" style="247"/>
    <col min="10241" max="10241" width="4.140625" style="247" customWidth="1"/>
    <col min="10242" max="10242" width="35.7109375" style="247" customWidth="1"/>
    <col min="10243" max="10243" width="5.85546875" style="247" customWidth="1"/>
    <col min="10244" max="10244" width="6.5703125" style="247" customWidth="1"/>
    <col min="10245" max="10245" width="0" style="247" hidden="1" customWidth="1"/>
    <col min="10246" max="10246" width="11.5703125" style="247" customWidth="1"/>
    <col min="10247" max="10247" width="13" style="247" customWidth="1"/>
    <col min="10248" max="10496" width="9.140625" style="247"/>
    <col min="10497" max="10497" width="4.140625" style="247" customWidth="1"/>
    <col min="10498" max="10498" width="35.7109375" style="247" customWidth="1"/>
    <col min="10499" max="10499" width="5.85546875" style="247" customWidth="1"/>
    <col min="10500" max="10500" width="6.5703125" style="247" customWidth="1"/>
    <col min="10501" max="10501" width="0" style="247" hidden="1" customWidth="1"/>
    <col min="10502" max="10502" width="11.5703125" style="247" customWidth="1"/>
    <col min="10503" max="10503" width="13" style="247" customWidth="1"/>
    <col min="10504" max="10752" width="9.140625" style="247"/>
    <col min="10753" max="10753" width="4.140625" style="247" customWidth="1"/>
    <col min="10754" max="10754" width="35.7109375" style="247" customWidth="1"/>
    <col min="10755" max="10755" width="5.85546875" style="247" customWidth="1"/>
    <col min="10756" max="10756" width="6.5703125" style="247" customWidth="1"/>
    <col min="10757" max="10757" width="0" style="247" hidden="1" customWidth="1"/>
    <col min="10758" max="10758" width="11.5703125" style="247" customWidth="1"/>
    <col min="10759" max="10759" width="13" style="247" customWidth="1"/>
    <col min="10760" max="11008" width="9.140625" style="247"/>
    <col min="11009" max="11009" width="4.140625" style="247" customWidth="1"/>
    <col min="11010" max="11010" width="35.7109375" style="247" customWidth="1"/>
    <col min="11011" max="11011" width="5.85546875" style="247" customWidth="1"/>
    <col min="11012" max="11012" width="6.5703125" style="247" customWidth="1"/>
    <col min="11013" max="11013" width="0" style="247" hidden="1" customWidth="1"/>
    <col min="11014" max="11014" width="11.5703125" style="247" customWidth="1"/>
    <col min="11015" max="11015" width="13" style="247" customWidth="1"/>
    <col min="11016" max="11264" width="9.140625" style="247"/>
    <col min="11265" max="11265" width="4.140625" style="247" customWidth="1"/>
    <col min="11266" max="11266" width="35.7109375" style="247" customWidth="1"/>
    <col min="11267" max="11267" width="5.85546875" style="247" customWidth="1"/>
    <col min="11268" max="11268" width="6.5703125" style="247" customWidth="1"/>
    <col min="11269" max="11269" width="0" style="247" hidden="1" customWidth="1"/>
    <col min="11270" max="11270" width="11.5703125" style="247" customWidth="1"/>
    <col min="11271" max="11271" width="13" style="247" customWidth="1"/>
    <col min="11272" max="11520" width="9.140625" style="247"/>
    <col min="11521" max="11521" width="4.140625" style="247" customWidth="1"/>
    <col min="11522" max="11522" width="35.7109375" style="247" customWidth="1"/>
    <col min="11523" max="11523" width="5.85546875" style="247" customWidth="1"/>
    <col min="11524" max="11524" width="6.5703125" style="247" customWidth="1"/>
    <col min="11525" max="11525" width="0" style="247" hidden="1" customWidth="1"/>
    <col min="11526" max="11526" width="11.5703125" style="247" customWidth="1"/>
    <col min="11527" max="11527" width="13" style="247" customWidth="1"/>
    <col min="11528" max="11776" width="9.140625" style="247"/>
    <col min="11777" max="11777" width="4.140625" style="247" customWidth="1"/>
    <col min="11778" max="11778" width="35.7109375" style="247" customWidth="1"/>
    <col min="11779" max="11779" width="5.85546875" style="247" customWidth="1"/>
    <col min="11780" max="11780" width="6.5703125" style="247" customWidth="1"/>
    <col min="11781" max="11781" width="0" style="247" hidden="1" customWidth="1"/>
    <col min="11782" max="11782" width="11.5703125" style="247" customWidth="1"/>
    <col min="11783" max="11783" width="13" style="247" customWidth="1"/>
    <col min="11784" max="12032" width="9.140625" style="247"/>
    <col min="12033" max="12033" width="4.140625" style="247" customWidth="1"/>
    <col min="12034" max="12034" width="35.7109375" style="247" customWidth="1"/>
    <col min="12035" max="12035" width="5.85546875" style="247" customWidth="1"/>
    <col min="12036" max="12036" width="6.5703125" style="247" customWidth="1"/>
    <col min="12037" max="12037" width="0" style="247" hidden="1" customWidth="1"/>
    <col min="12038" max="12038" width="11.5703125" style="247" customWidth="1"/>
    <col min="12039" max="12039" width="13" style="247" customWidth="1"/>
    <col min="12040" max="12288" width="9.140625" style="247"/>
    <col min="12289" max="12289" width="4.140625" style="247" customWidth="1"/>
    <col min="12290" max="12290" width="35.7109375" style="247" customWidth="1"/>
    <col min="12291" max="12291" width="5.85546875" style="247" customWidth="1"/>
    <col min="12292" max="12292" width="6.5703125" style="247" customWidth="1"/>
    <col min="12293" max="12293" width="0" style="247" hidden="1" customWidth="1"/>
    <col min="12294" max="12294" width="11.5703125" style="247" customWidth="1"/>
    <col min="12295" max="12295" width="13" style="247" customWidth="1"/>
    <col min="12296" max="12544" width="9.140625" style="247"/>
    <col min="12545" max="12545" width="4.140625" style="247" customWidth="1"/>
    <col min="12546" max="12546" width="35.7109375" style="247" customWidth="1"/>
    <col min="12547" max="12547" width="5.85546875" style="247" customWidth="1"/>
    <col min="12548" max="12548" width="6.5703125" style="247" customWidth="1"/>
    <col min="12549" max="12549" width="0" style="247" hidden="1" customWidth="1"/>
    <col min="12550" max="12550" width="11.5703125" style="247" customWidth="1"/>
    <col min="12551" max="12551" width="13" style="247" customWidth="1"/>
    <col min="12552" max="12800" width="9.140625" style="247"/>
    <col min="12801" max="12801" width="4.140625" style="247" customWidth="1"/>
    <col min="12802" max="12802" width="35.7109375" style="247" customWidth="1"/>
    <col min="12803" max="12803" width="5.85546875" style="247" customWidth="1"/>
    <col min="12804" max="12804" width="6.5703125" style="247" customWidth="1"/>
    <col min="12805" max="12805" width="0" style="247" hidden="1" customWidth="1"/>
    <col min="12806" max="12806" width="11.5703125" style="247" customWidth="1"/>
    <col min="12807" max="12807" width="13" style="247" customWidth="1"/>
    <col min="12808" max="13056" width="9.140625" style="247"/>
    <col min="13057" max="13057" width="4.140625" style="247" customWidth="1"/>
    <col min="13058" max="13058" width="35.7109375" style="247" customWidth="1"/>
    <col min="13059" max="13059" width="5.85546875" style="247" customWidth="1"/>
    <col min="13060" max="13060" width="6.5703125" style="247" customWidth="1"/>
    <col min="13061" max="13061" width="0" style="247" hidden="1" customWidth="1"/>
    <col min="13062" max="13062" width="11.5703125" style="247" customWidth="1"/>
    <col min="13063" max="13063" width="13" style="247" customWidth="1"/>
    <col min="13064" max="13312" width="9.140625" style="247"/>
    <col min="13313" max="13313" width="4.140625" style="247" customWidth="1"/>
    <col min="13314" max="13314" width="35.7109375" style="247" customWidth="1"/>
    <col min="13315" max="13315" width="5.85546875" style="247" customWidth="1"/>
    <col min="13316" max="13316" width="6.5703125" style="247" customWidth="1"/>
    <col min="13317" max="13317" width="0" style="247" hidden="1" customWidth="1"/>
    <col min="13318" max="13318" width="11.5703125" style="247" customWidth="1"/>
    <col min="13319" max="13319" width="13" style="247" customWidth="1"/>
    <col min="13320" max="13568" width="9.140625" style="247"/>
    <col min="13569" max="13569" width="4.140625" style="247" customWidth="1"/>
    <col min="13570" max="13570" width="35.7109375" style="247" customWidth="1"/>
    <col min="13571" max="13571" width="5.85546875" style="247" customWidth="1"/>
    <col min="13572" max="13572" width="6.5703125" style="247" customWidth="1"/>
    <col min="13573" max="13573" width="0" style="247" hidden="1" customWidth="1"/>
    <col min="13574" max="13574" width="11.5703125" style="247" customWidth="1"/>
    <col min="13575" max="13575" width="13" style="247" customWidth="1"/>
    <col min="13576" max="13824" width="9.140625" style="247"/>
    <col min="13825" max="13825" width="4.140625" style="247" customWidth="1"/>
    <col min="13826" max="13826" width="35.7109375" style="247" customWidth="1"/>
    <col min="13827" max="13827" width="5.85546875" style="247" customWidth="1"/>
    <col min="13828" max="13828" width="6.5703125" style="247" customWidth="1"/>
    <col min="13829" max="13829" width="0" style="247" hidden="1" customWidth="1"/>
    <col min="13830" max="13830" width="11.5703125" style="247" customWidth="1"/>
    <col min="13831" max="13831" width="13" style="247" customWidth="1"/>
    <col min="13832" max="14080" width="9.140625" style="247"/>
    <col min="14081" max="14081" width="4.140625" style="247" customWidth="1"/>
    <col min="14082" max="14082" width="35.7109375" style="247" customWidth="1"/>
    <col min="14083" max="14083" width="5.85546875" style="247" customWidth="1"/>
    <col min="14084" max="14084" width="6.5703125" style="247" customWidth="1"/>
    <col min="14085" max="14085" width="0" style="247" hidden="1" customWidth="1"/>
    <col min="14086" max="14086" width="11.5703125" style="247" customWidth="1"/>
    <col min="14087" max="14087" width="13" style="247" customWidth="1"/>
    <col min="14088" max="14336" width="9.140625" style="247"/>
    <col min="14337" max="14337" width="4.140625" style="247" customWidth="1"/>
    <col min="14338" max="14338" width="35.7109375" style="247" customWidth="1"/>
    <col min="14339" max="14339" width="5.85546875" style="247" customWidth="1"/>
    <col min="14340" max="14340" width="6.5703125" style="247" customWidth="1"/>
    <col min="14341" max="14341" width="0" style="247" hidden="1" customWidth="1"/>
    <col min="14342" max="14342" width="11.5703125" style="247" customWidth="1"/>
    <col min="14343" max="14343" width="13" style="247" customWidth="1"/>
    <col min="14344" max="14592" width="9.140625" style="247"/>
    <col min="14593" max="14593" width="4.140625" style="247" customWidth="1"/>
    <col min="14594" max="14594" width="35.7109375" style="247" customWidth="1"/>
    <col min="14595" max="14595" width="5.85546875" style="247" customWidth="1"/>
    <col min="14596" max="14596" width="6.5703125" style="247" customWidth="1"/>
    <col min="14597" max="14597" width="0" style="247" hidden="1" customWidth="1"/>
    <col min="14598" max="14598" width="11.5703125" style="247" customWidth="1"/>
    <col min="14599" max="14599" width="13" style="247" customWidth="1"/>
    <col min="14600" max="14848" width="9.140625" style="247"/>
    <col min="14849" max="14849" width="4.140625" style="247" customWidth="1"/>
    <col min="14850" max="14850" width="35.7109375" style="247" customWidth="1"/>
    <col min="14851" max="14851" width="5.85546875" style="247" customWidth="1"/>
    <col min="14852" max="14852" width="6.5703125" style="247" customWidth="1"/>
    <col min="14853" max="14853" width="0" style="247" hidden="1" customWidth="1"/>
    <col min="14854" max="14854" width="11.5703125" style="247" customWidth="1"/>
    <col min="14855" max="14855" width="13" style="247" customWidth="1"/>
    <col min="14856" max="15104" width="9.140625" style="247"/>
    <col min="15105" max="15105" width="4.140625" style="247" customWidth="1"/>
    <col min="15106" max="15106" width="35.7109375" style="247" customWidth="1"/>
    <col min="15107" max="15107" width="5.85546875" style="247" customWidth="1"/>
    <col min="15108" max="15108" width="6.5703125" style="247" customWidth="1"/>
    <col min="15109" max="15109" width="0" style="247" hidden="1" customWidth="1"/>
    <col min="15110" max="15110" width="11.5703125" style="247" customWidth="1"/>
    <col min="15111" max="15111" width="13" style="247" customWidth="1"/>
    <col min="15112" max="15360" width="9.140625" style="247"/>
    <col min="15361" max="15361" width="4.140625" style="247" customWidth="1"/>
    <col min="15362" max="15362" width="35.7109375" style="247" customWidth="1"/>
    <col min="15363" max="15363" width="5.85546875" style="247" customWidth="1"/>
    <col min="15364" max="15364" width="6.5703125" style="247" customWidth="1"/>
    <col min="15365" max="15365" width="0" style="247" hidden="1" customWidth="1"/>
    <col min="15366" max="15366" width="11.5703125" style="247" customWidth="1"/>
    <col min="15367" max="15367" width="13" style="247" customWidth="1"/>
    <col min="15368" max="15616" width="9.140625" style="247"/>
    <col min="15617" max="15617" width="4.140625" style="247" customWidth="1"/>
    <col min="15618" max="15618" width="35.7109375" style="247" customWidth="1"/>
    <col min="15619" max="15619" width="5.85546875" style="247" customWidth="1"/>
    <col min="15620" max="15620" width="6.5703125" style="247" customWidth="1"/>
    <col min="15621" max="15621" width="0" style="247" hidden="1" customWidth="1"/>
    <col min="15622" max="15622" width="11.5703125" style="247" customWidth="1"/>
    <col min="15623" max="15623" width="13" style="247" customWidth="1"/>
    <col min="15624" max="15872" width="9.140625" style="247"/>
    <col min="15873" max="15873" width="4.140625" style="247" customWidth="1"/>
    <col min="15874" max="15874" width="35.7109375" style="247" customWidth="1"/>
    <col min="15875" max="15875" width="5.85546875" style="247" customWidth="1"/>
    <col min="15876" max="15876" width="6.5703125" style="247" customWidth="1"/>
    <col min="15877" max="15877" width="0" style="247" hidden="1" customWidth="1"/>
    <col min="15878" max="15878" width="11.5703125" style="247" customWidth="1"/>
    <col min="15879" max="15879" width="13" style="247" customWidth="1"/>
    <col min="15880" max="16128" width="9.140625" style="247"/>
    <col min="16129" max="16129" width="4.140625" style="247" customWidth="1"/>
    <col min="16130" max="16130" width="35.7109375" style="247" customWidth="1"/>
    <col min="16131" max="16131" width="5.85546875" style="247" customWidth="1"/>
    <col min="16132" max="16132" width="6.5703125" style="247" customWidth="1"/>
    <col min="16133" max="16133" width="0" style="247" hidden="1" customWidth="1"/>
    <col min="16134" max="16134" width="11.5703125" style="247" customWidth="1"/>
    <col min="16135" max="16135" width="13" style="247" customWidth="1"/>
    <col min="16136" max="16384" width="9.140625" style="247"/>
  </cols>
  <sheetData>
    <row r="1" spans="1:8" x14ac:dyDescent="0.2">
      <c r="A1" s="242"/>
      <c r="B1" s="243" t="s">
        <v>234</v>
      </c>
      <c r="C1" s="242"/>
      <c r="D1" s="244"/>
      <c r="E1" s="245"/>
      <c r="F1" s="245"/>
      <c r="G1" s="246"/>
    </row>
    <row r="2" spans="1:8" x14ac:dyDescent="0.2">
      <c r="A2" s="248"/>
      <c r="B2" s="249"/>
      <c r="C2" s="248"/>
      <c r="D2" s="250"/>
      <c r="E2" s="251"/>
      <c r="F2" s="251"/>
      <c r="G2" s="252"/>
    </row>
    <row r="3" spans="1:8" s="259" customFormat="1" ht="13.5" thickBot="1" x14ac:dyDescent="0.25">
      <c r="A3" s="253"/>
      <c r="B3" s="254"/>
      <c r="C3" s="253"/>
      <c r="D3" s="255" t="s">
        <v>235</v>
      </c>
      <c r="E3" s="256"/>
      <c r="F3" s="256"/>
      <c r="G3" s="257"/>
      <c r="H3" s="258"/>
    </row>
    <row r="4" spans="1:8" x14ac:dyDescent="0.2">
      <c r="B4" s="261"/>
      <c r="C4" s="262"/>
      <c r="D4" s="263"/>
    </row>
    <row r="5" spans="1:8" ht="66" customHeight="1" x14ac:dyDescent="0.2">
      <c r="A5" s="266">
        <f>COUNT(A4+1)</f>
        <v>1</v>
      </c>
      <c r="B5" s="267" t="s">
        <v>236</v>
      </c>
      <c r="C5" s="262"/>
      <c r="D5" s="263"/>
    </row>
    <row r="6" spans="1:8" x14ac:dyDescent="0.2">
      <c r="A6" s="266"/>
      <c r="B6" s="268" t="s">
        <v>237</v>
      </c>
      <c r="C6" s="262"/>
      <c r="D6" s="263"/>
    </row>
    <row r="7" spans="1:8" ht="52.5" customHeight="1" x14ac:dyDescent="0.2">
      <c r="A7" s="266"/>
      <c r="B7" s="268" t="s">
        <v>238</v>
      </c>
      <c r="C7" s="262"/>
      <c r="D7" s="263"/>
    </row>
    <row r="8" spans="1:8" ht="64.5" customHeight="1" x14ac:dyDescent="0.2">
      <c r="A8" s="266"/>
      <c r="B8" s="267" t="s">
        <v>239</v>
      </c>
      <c r="C8" s="262"/>
      <c r="D8" s="263"/>
    </row>
    <row r="9" spans="1:8" ht="78.75" customHeight="1" x14ac:dyDescent="0.2">
      <c r="A9" s="266"/>
      <c r="B9" s="268" t="s">
        <v>240</v>
      </c>
      <c r="C9" s="262"/>
      <c r="D9" s="263"/>
    </row>
    <row r="10" spans="1:8" ht="27" customHeight="1" x14ac:dyDescent="0.2">
      <c r="A10" s="266"/>
      <c r="B10" s="267" t="s">
        <v>241</v>
      </c>
      <c r="C10" s="262"/>
      <c r="D10" s="263"/>
    </row>
    <row r="11" spans="1:8" ht="76.5" customHeight="1" x14ac:dyDescent="0.2">
      <c r="A11" s="266"/>
      <c r="B11" s="268" t="s">
        <v>242</v>
      </c>
      <c r="C11" s="262"/>
      <c r="D11" s="263"/>
    </row>
    <row r="12" spans="1:8" ht="25.5" customHeight="1" x14ac:dyDescent="0.2">
      <c r="A12" s="266"/>
      <c r="B12" s="267" t="s">
        <v>243</v>
      </c>
      <c r="C12" s="262"/>
      <c r="D12" s="263"/>
    </row>
    <row r="13" spans="1:8" x14ac:dyDescent="0.2">
      <c r="A13" s="266"/>
      <c r="B13" s="267" t="s">
        <v>244</v>
      </c>
      <c r="C13" s="262"/>
      <c r="D13" s="263"/>
    </row>
    <row r="14" spans="1:8" x14ac:dyDescent="0.2">
      <c r="A14" s="266"/>
      <c r="B14" s="268" t="s">
        <v>39</v>
      </c>
      <c r="C14" s="262"/>
      <c r="D14" s="263"/>
    </row>
    <row r="15" spans="1:8" s="67" customFormat="1" ht="14.25" x14ac:dyDescent="0.2">
      <c r="A15" s="137"/>
      <c r="B15" s="269" t="s">
        <v>245</v>
      </c>
      <c r="C15" s="130">
        <v>216</v>
      </c>
      <c r="D15" s="270" t="s">
        <v>9</v>
      </c>
      <c r="E15" s="271">
        <v>49.2</v>
      </c>
      <c r="F15" s="218"/>
      <c r="G15" s="272">
        <f>C15*F15</f>
        <v>0</v>
      </c>
    </row>
    <row r="16" spans="1:8" s="67" customFormat="1" ht="14.25" x14ac:dyDescent="0.2">
      <c r="A16" s="137"/>
      <c r="B16" s="269" t="s">
        <v>246</v>
      </c>
      <c r="C16" s="130">
        <v>130</v>
      </c>
      <c r="D16" s="270" t="s">
        <v>9</v>
      </c>
      <c r="E16" s="271">
        <v>31.7</v>
      </c>
      <c r="F16" s="219"/>
      <c r="G16" s="272">
        <f>C16*F16</f>
        <v>0</v>
      </c>
    </row>
    <row r="17" spans="1:7" s="67" customFormat="1" ht="14.25" x14ac:dyDescent="0.2">
      <c r="A17" s="137"/>
      <c r="B17" s="157" t="s">
        <v>247</v>
      </c>
      <c r="C17" s="130">
        <v>10</v>
      </c>
      <c r="D17" s="270" t="s">
        <v>9</v>
      </c>
      <c r="E17" s="271">
        <v>49.2</v>
      </c>
      <c r="F17" s="314"/>
      <c r="G17" s="272">
        <f>C17*F17</f>
        <v>0</v>
      </c>
    </row>
    <row r="18" spans="1:7" x14ac:dyDescent="0.2">
      <c r="A18" s="266"/>
      <c r="B18" s="261"/>
      <c r="C18" s="262"/>
      <c r="D18" s="263"/>
      <c r="G18" s="274"/>
    </row>
    <row r="19" spans="1:7" ht="80.25" customHeight="1" x14ac:dyDescent="0.2">
      <c r="A19" s="266">
        <f>COUNT($A$5:A18)+1</f>
        <v>2</v>
      </c>
      <c r="B19" s="275" t="s">
        <v>248</v>
      </c>
      <c r="C19" s="262"/>
      <c r="D19" s="263"/>
      <c r="G19" s="274"/>
    </row>
    <row r="20" spans="1:7" x14ac:dyDescent="0.2">
      <c r="A20" s="266"/>
      <c r="B20" s="268" t="s">
        <v>237</v>
      </c>
      <c r="C20" s="262"/>
      <c r="D20" s="263"/>
      <c r="G20" s="274"/>
    </row>
    <row r="21" spans="1:7" x14ac:dyDescent="0.2">
      <c r="A21" s="266"/>
      <c r="B21" s="268" t="s">
        <v>39</v>
      </c>
      <c r="C21" s="262"/>
      <c r="D21" s="263"/>
      <c r="G21" s="274"/>
    </row>
    <row r="22" spans="1:7" s="67" customFormat="1" ht="17.25" customHeight="1" x14ac:dyDescent="0.2">
      <c r="A22" s="137"/>
      <c r="B22" s="269" t="s">
        <v>249</v>
      </c>
      <c r="C22" s="130">
        <v>12</v>
      </c>
      <c r="D22" s="276" t="s">
        <v>1</v>
      </c>
      <c r="E22" s="271">
        <v>201.1</v>
      </c>
      <c r="F22" s="218"/>
      <c r="G22" s="272">
        <f>C22*F22</f>
        <v>0</v>
      </c>
    </row>
    <row r="23" spans="1:7" s="67" customFormat="1" ht="14.25" x14ac:dyDescent="0.2">
      <c r="A23" s="137"/>
      <c r="B23" s="157" t="s">
        <v>250</v>
      </c>
      <c r="C23" s="130">
        <v>8</v>
      </c>
      <c r="D23" s="276" t="s">
        <v>1</v>
      </c>
      <c r="E23" s="271">
        <v>133.1</v>
      </c>
      <c r="F23" s="218"/>
      <c r="G23" s="272">
        <f>C23*F23</f>
        <v>0</v>
      </c>
    </row>
    <row r="24" spans="1:7" x14ac:dyDescent="0.2">
      <c r="A24" s="266"/>
      <c r="B24" s="261"/>
      <c r="C24" s="262"/>
      <c r="D24" s="263"/>
      <c r="G24" s="274"/>
    </row>
    <row r="25" spans="1:7" ht="64.5" customHeight="1" x14ac:dyDescent="0.2">
      <c r="A25" s="266">
        <f>COUNT($A$5:A24)+1</f>
        <v>3</v>
      </c>
      <c r="B25" s="275" t="s">
        <v>251</v>
      </c>
      <c r="C25" s="262"/>
      <c r="D25" s="263"/>
      <c r="G25" s="274"/>
    </row>
    <row r="26" spans="1:7" x14ac:dyDescent="0.2">
      <c r="A26" s="266"/>
      <c r="B26" s="268" t="s">
        <v>39</v>
      </c>
      <c r="C26" s="262"/>
      <c r="D26" s="263"/>
      <c r="G26" s="274"/>
    </row>
    <row r="27" spans="1:7" s="67" customFormat="1" x14ac:dyDescent="0.2">
      <c r="A27" s="277"/>
      <c r="B27" s="157" t="s">
        <v>252</v>
      </c>
      <c r="C27" s="130">
        <v>2</v>
      </c>
      <c r="D27" s="276" t="s">
        <v>1</v>
      </c>
      <c r="E27" s="271">
        <v>67.599999999999994</v>
      </c>
      <c r="F27" s="314"/>
      <c r="G27" s="272">
        <f>C27*F27</f>
        <v>0</v>
      </c>
    </row>
    <row r="28" spans="1:7" x14ac:dyDescent="0.2">
      <c r="D28" s="263"/>
      <c r="G28" s="274"/>
    </row>
    <row r="29" spans="1:7" ht="40.5" customHeight="1" x14ac:dyDescent="0.2">
      <c r="A29" s="266">
        <f>COUNT($A$5:A28)+1</f>
        <v>4</v>
      </c>
      <c r="B29" s="275" t="s">
        <v>253</v>
      </c>
      <c r="C29" s="262"/>
      <c r="D29" s="263"/>
      <c r="G29" s="274"/>
    </row>
    <row r="30" spans="1:7" x14ac:dyDescent="0.2">
      <c r="A30" s="266"/>
      <c r="B30" s="268" t="s">
        <v>39</v>
      </c>
      <c r="C30" s="262"/>
      <c r="D30" s="263"/>
      <c r="G30" s="274"/>
    </row>
    <row r="31" spans="1:7" s="67" customFormat="1" x14ac:dyDescent="0.2">
      <c r="A31" s="277"/>
      <c r="B31" s="157" t="s">
        <v>252</v>
      </c>
      <c r="C31" s="130">
        <v>2</v>
      </c>
      <c r="D31" s="276" t="s">
        <v>1</v>
      </c>
      <c r="E31" s="147">
        <v>16200</v>
      </c>
      <c r="F31" s="218"/>
      <c r="G31" s="272">
        <f>C31*F31</f>
        <v>0</v>
      </c>
    </row>
    <row r="32" spans="1:7" x14ac:dyDescent="0.2">
      <c r="A32" s="266"/>
      <c r="B32" s="261"/>
      <c r="C32" s="262"/>
      <c r="D32" s="263"/>
      <c r="G32" s="274"/>
    </row>
    <row r="33" spans="1:7" ht="90.75" customHeight="1" x14ac:dyDescent="0.2">
      <c r="A33" s="266">
        <f>COUNT($A$5:A32)+1</f>
        <v>5</v>
      </c>
      <c r="B33" s="220" t="s">
        <v>254</v>
      </c>
      <c r="C33" s="262"/>
      <c r="D33" s="263"/>
      <c r="G33" s="274"/>
    </row>
    <row r="34" spans="1:7" x14ac:dyDescent="0.2">
      <c r="A34" s="266"/>
      <c r="B34" s="268" t="s">
        <v>39</v>
      </c>
      <c r="C34" s="262"/>
      <c r="D34" s="263"/>
      <c r="G34" s="274"/>
    </row>
    <row r="35" spans="1:7" s="67" customFormat="1" x14ac:dyDescent="0.2">
      <c r="A35" s="277"/>
      <c r="B35" s="269" t="s">
        <v>255</v>
      </c>
      <c r="C35" s="130">
        <v>50</v>
      </c>
      <c r="D35" s="276" t="s">
        <v>1</v>
      </c>
      <c r="E35" s="271">
        <v>49.2</v>
      </c>
      <c r="F35" s="218"/>
      <c r="G35" s="272">
        <f>C35*F35</f>
        <v>0</v>
      </c>
    </row>
    <row r="36" spans="1:7" s="67" customFormat="1" x14ac:dyDescent="0.2">
      <c r="A36" s="277"/>
      <c r="B36" s="269" t="s">
        <v>256</v>
      </c>
      <c r="C36" s="130">
        <v>38</v>
      </c>
      <c r="D36" s="276" t="s">
        <v>1</v>
      </c>
      <c r="E36" s="271">
        <v>49.2</v>
      </c>
      <c r="F36" s="218"/>
      <c r="G36" s="272">
        <f>C36*F36</f>
        <v>0</v>
      </c>
    </row>
    <row r="37" spans="1:7" s="67" customFormat="1" x14ac:dyDescent="0.2">
      <c r="A37" s="277"/>
      <c r="B37" s="157" t="s">
        <v>252</v>
      </c>
      <c r="C37" s="130">
        <v>6</v>
      </c>
      <c r="D37" s="276" t="s">
        <v>1</v>
      </c>
      <c r="E37" s="271">
        <v>236.6</v>
      </c>
      <c r="F37" s="218"/>
      <c r="G37" s="272">
        <f>C37*F37</f>
        <v>0</v>
      </c>
    </row>
    <row r="38" spans="1:7" s="67" customFormat="1" x14ac:dyDescent="0.2">
      <c r="A38" s="137"/>
      <c r="B38" s="269"/>
      <c r="C38" s="130"/>
      <c r="D38" s="276"/>
      <c r="E38" s="147"/>
      <c r="F38" s="147"/>
    </row>
    <row r="39" spans="1:7" s="67" customFormat="1" ht="15.75" customHeight="1" x14ac:dyDescent="0.2">
      <c r="A39" s="266">
        <f>COUNT($A$5:A38)+1</f>
        <v>6</v>
      </c>
      <c r="B39" s="277" t="s">
        <v>257</v>
      </c>
      <c r="C39" s="130"/>
      <c r="D39" s="276"/>
      <c r="E39" s="147"/>
      <c r="F39" s="147"/>
    </row>
    <row r="40" spans="1:7" s="67" customFormat="1" ht="92.25" customHeight="1" x14ac:dyDescent="0.2">
      <c r="B40" s="269" t="s">
        <v>258</v>
      </c>
      <c r="C40" s="130"/>
      <c r="D40" s="276"/>
      <c r="E40" s="147"/>
      <c r="F40" s="147"/>
    </row>
    <row r="41" spans="1:7" s="67" customFormat="1" x14ac:dyDescent="0.2">
      <c r="A41" s="159"/>
      <c r="B41" s="277" t="s">
        <v>237</v>
      </c>
      <c r="C41" s="130"/>
      <c r="D41" s="276"/>
      <c r="E41" s="147"/>
      <c r="F41" s="147"/>
    </row>
    <row r="42" spans="1:7" s="67" customFormat="1" x14ac:dyDescent="0.2">
      <c r="A42" s="137"/>
      <c r="B42" s="269" t="s">
        <v>42</v>
      </c>
      <c r="C42" s="130"/>
      <c r="D42" s="276"/>
      <c r="E42" s="147"/>
      <c r="F42" s="147"/>
    </row>
    <row r="43" spans="1:7" s="67" customFormat="1" x14ac:dyDescent="0.2">
      <c r="A43" s="277"/>
      <c r="B43" s="277" t="s">
        <v>39</v>
      </c>
      <c r="C43" s="130"/>
      <c r="D43" s="276"/>
      <c r="E43" s="147"/>
      <c r="F43" s="147"/>
    </row>
    <row r="44" spans="1:7" s="67" customFormat="1" x14ac:dyDescent="0.2">
      <c r="A44" s="277"/>
      <c r="B44" s="269" t="s">
        <v>259</v>
      </c>
      <c r="C44" s="130">
        <v>2</v>
      </c>
      <c r="D44" s="276" t="s">
        <v>1</v>
      </c>
      <c r="E44" s="271">
        <v>525.70000000000005</v>
      </c>
      <c r="F44" s="218"/>
      <c r="G44" s="272">
        <f>C44*F44</f>
        <v>0</v>
      </c>
    </row>
    <row r="45" spans="1:7" s="67" customFormat="1" x14ac:dyDescent="0.2">
      <c r="A45" s="277"/>
      <c r="B45" s="269"/>
      <c r="C45" s="130"/>
      <c r="D45" s="276"/>
      <c r="E45" s="271"/>
      <c r="F45" s="271"/>
      <c r="G45" s="272"/>
    </row>
    <row r="46" spans="1:7" s="67" customFormat="1" x14ac:dyDescent="0.2">
      <c r="A46" s="266">
        <f>COUNT($A$5:A45)+1</f>
        <v>7</v>
      </c>
      <c r="B46" s="119" t="s">
        <v>50</v>
      </c>
      <c r="C46" s="130"/>
      <c r="D46" s="276"/>
      <c r="E46" s="147"/>
      <c r="F46" s="147"/>
    </row>
    <row r="47" spans="1:7" s="67" customFormat="1" ht="78" x14ac:dyDescent="0.2">
      <c r="B47" s="157" t="s">
        <v>260</v>
      </c>
      <c r="C47" s="130"/>
      <c r="D47" s="276"/>
      <c r="E47" s="147"/>
      <c r="F47" s="147"/>
    </row>
    <row r="48" spans="1:7" s="67" customFormat="1" x14ac:dyDescent="0.2">
      <c r="A48" s="159"/>
      <c r="B48" s="119" t="s">
        <v>237</v>
      </c>
      <c r="C48" s="130"/>
      <c r="D48" s="276"/>
      <c r="E48" s="147"/>
      <c r="F48" s="147"/>
    </row>
    <row r="49" spans="1:9" s="67" customFormat="1" x14ac:dyDescent="0.2">
      <c r="A49" s="137"/>
      <c r="B49" s="157" t="s">
        <v>42</v>
      </c>
      <c r="C49" s="130"/>
      <c r="D49" s="276"/>
      <c r="E49" s="147"/>
      <c r="F49" s="147"/>
    </row>
    <row r="50" spans="1:9" s="67" customFormat="1" x14ac:dyDescent="0.2">
      <c r="A50" s="277"/>
      <c r="B50" s="119" t="s">
        <v>39</v>
      </c>
      <c r="C50" s="130"/>
      <c r="D50" s="276"/>
      <c r="E50" s="147"/>
      <c r="F50" s="147"/>
    </row>
    <row r="51" spans="1:9" s="67" customFormat="1" x14ac:dyDescent="0.2">
      <c r="A51" s="137"/>
      <c r="B51" s="157" t="s">
        <v>261</v>
      </c>
      <c r="C51" s="130">
        <v>2</v>
      </c>
      <c r="D51" s="276" t="s">
        <v>1</v>
      </c>
      <c r="E51" s="271">
        <v>284.2</v>
      </c>
      <c r="F51" s="314"/>
      <c r="G51" s="272">
        <f>C51*F51</f>
        <v>0</v>
      </c>
    </row>
    <row r="52" spans="1:9" s="280" customFormat="1" x14ac:dyDescent="0.2">
      <c r="A52" s="278"/>
      <c r="B52" s="279"/>
      <c r="D52" s="276"/>
      <c r="E52" s="281"/>
      <c r="F52" s="147"/>
      <c r="G52" s="282"/>
      <c r="H52" s="283"/>
      <c r="I52" s="283"/>
    </row>
    <row r="53" spans="1:9" s="67" customFormat="1" x14ac:dyDescent="0.2">
      <c r="A53" s="266">
        <f>COUNT($A$5:A52)+1</f>
        <v>8</v>
      </c>
      <c r="B53" s="277" t="s">
        <v>68</v>
      </c>
      <c r="C53" s="130"/>
      <c r="D53" s="276"/>
      <c r="E53" s="147"/>
      <c r="F53" s="147"/>
    </row>
    <row r="54" spans="1:9" s="67" customFormat="1" ht="51" x14ac:dyDescent="0.2">
      <c r="B54" s="269" t="s">
        <v>262</v>
      </c>
      <c r="C54" s="130"/>
      <c r="D54" s="276"/>
      <c r="E54" s="147"/>
      <c r="F54" s="147"/>
    </row>
    <row r="55" spans="1:9" s="67" customFormat="1" x14ac:dyDescent="0.2">
      <c r="A55" s="137"/>
      <c r="B55" s="277" t="s">
        <v>39</v>
      </c>
      <c r="C55" s="130"/>
      <c r="D55" s="270"/>
      <c r="E55" s="147"/>
      <c r="F55" s="271"/>
      <c r="G55" s="282"/>
    </row>
    <row r="56" spans="1:9" s="67" customFormat="1" ht="14.25" x14ac:dyDescent="0.2">
      <c r="A56" s="137"/>
      <c r="B56" s="157" t="s">
        <v>263</v>
      </c>
      <c r="C56" s="130">
        <v>38</v>
      </c>
      <c r="D56" s="270" t="s">
        <v>9</v>
      </c>
      <c r="E56" s="271">
        <v>23</v>
      </c>
      <c r="F56" s="314"/>
      <c r="G56" s="272">
        <f>C56*F56</f>
        <v>0</v>
      </c>
    </row>
    <row r="57" spans="1:9" s="67" customFormat="1" x14ac:dyDescent="0.2">
      <c r="A57" s="137"/>
      <c r="B57" s="157"/>
      <c r="C57" s="130"/>
      <c r="D57" s="270"/>
      <c r="E57" s="271"/>
      <c r="F57" s="147"/>
      <c r="G57" s="272"/>
    </row>
    <row r="58" spans="1:9" s="67" customFormat="1" x14ac:dyDescent="0.2">
      <c r="A58" s="266">
        <f>A53+1</f>
        <v>9</v>
      </c>
      <c r="B58" s="119" t="s">
        <v>75</v>
      </c>
      <c r="C58" s="130"/>
      <c r="D58" s="276"/>
      <c r="E58" s="147"/>
      <c r="F58" s="147"/>
    </row>
    <row r="59" spans="1:9" s="67" customFormat="1" ht="38.25" x14ac:dyDescent="0.2">
      <c r="A59" s="156"/>
      <c r="B59" s="157" t="s">
        <v>191</v>
      </c>
      <c r="C59" s="130"/>
      <c r="D59" s="276"/>
      <c r="E59" s="147"/>
      <c r="F59" s="147"/>
    </row>
    <row r="60" spans="1:9" s="67" customFormat="1" x14ac:dyDescent="0.2">
      <c r="A60" s="159"/>
      <c r="B60" s="119" t="s">
        <v>52</v>
      </c>
      <c r="C60" s="130"/>
      <c r="D60" s="276"/>
      <c r="E60" s="147"/>
      <c r="F60" s="147"/>
    </row>
    <row r="61" spans="1:9" s="67" customFormat="1" x14ac:dyDescent="0.2">
      <c r="A61" s="137"/>
      <c r="B61" s="157" t="s">
        <v>264</v>
      </c>
      <c r="C61" s="130">
        <v>4</v>
      </c>
      <c r="D61" s="276" t="s">
        <v>1</v>
      </c>
      <c r="E61" s="271">
        <v>5.4</v>
      </c>
      <c r="F61" s="314"/>
      <c r="G61" s="282">
        <f>C61*F61</f>
        <v>0</v>
      </c>
    </row>
    <row r="62" spans="1:9" s="280" customFormat="1" x14ac:dyDescent="0.2">
      <c r="A62" s="278"/>
      <c r="B62" s="279"/>
      <c r="D62" s="276"/>
      <c r="E62" s="281"/>
      <c r="F62" s="147"/>
      <c r="G62" s="282"/>
      <c r="H62" s="283"/>
      <c r="I62" s="283"/>
    </row>
    <row r="63" spans="1:9" s="67" customFormat="1" x14ac:dyDescent="0.2">
      <c r="A63" s="137"/>
      <c r="B63" s="157"/>
      <c r="C63" s="130"/>
      <c r="D63" s="270"/>
      <c r="E63" s="271"/>
      <c r="F63" s="147"/>
      <c r="G63" s="272"/>
    </row>
    <row r="64" spans="1:9" s="67" customFormat="1" x14ac:dyDescent="0.2">
      <c r="A64" s="266">
        <f>A58+1</f>
        <v>10</v>
      </c>
      <c r="B64" s="119" t="s">
        <v>265</v>
      </c>
      <c r="C64" s="130"/>
      <c r="D64" s="276"/>
      <c r="E64" s="147"/>
      <c r="F64" s="147"/>
    </row>
    <row r="65" spans="1:9" s="67" customFormat="1" ht="51" x14ac:dyDescent="0.2">
      <c r="B65" s="157" t="s">
        <v>266</v>
      </c>
      <c r="C65" s="130"/>
      <c r="D65" s="276"/>
      <c r="E65" s="147"/>
      <c r="F65" s="147"/>
    </row>
    <row r="66" spans="1:9" s="67" customFormat="1" x14ac:dyDescent="0.2">
      <c r="A66" s="137"/>
      <c r="B66" s="277" t="s">
        <v>39</v>
      </c>
      <c r="C66" s="130"/>
      <c r="D66" s="270"/>
      <c r="E66" s="147"/>
      <c r="F66" s="271"/>
      <c r="G66" s="282"/>
    </row>
    <row r="67" spans="1:9" s="130" customFormat="1" x14ac:dyDescent="0.2">
      <c r="A67" s="137"/>
      <c r="B67" s="157" t="s">
        <v>267</v>
      </c>
      <c r="C67" s="130">
        <v>8</v>
      </c>
      <c r="D67" s="276" t="s">
        <v>1</v>
      </c>
      <c r="F67" s="218"/>
      <c r="G67" s="282">
        <f>C67*F67</f>
        <v>0</v>
      </c>
      <c r="H67" s="271"/>
      <c r="I67" s="147"/>
    </row>
    <row r="68" spans="1:9" s="67" customFormat="1" x14ac:dyDescent="0.2">
      <c r="A68" s="137"/>
      <c r="B68" s="157"/>
      <c r="C68" s="130"/>
      <c r="D68" s="270"/>
      <c r="E68" s="271"/>
      <c r="F68" s="147"/>
      <c r="G68" s="272"/>
    </row>
    <row r="69" spans="1:9" s="67" customFormat="1" x14ac:dyDescent="0.2">
      <c r="A69" s="266">
        <f>COUNT($A$5:A68)+1</f>
        <v>11</v>
      </c>
      <c r="B69" s="119" t="s">
        <v>268</v>
      </c>
      <c r="C69" s="130"/>
      <c r="D69" s="276"/>
      <c r="E69" s="147"/>
      <c r="F69" s="147"/>
    </row>
    <row r="70" spans="1:9" s="67" customFormat="1" ht="25.5" x14ac:dyDescent="0.2">
      <c r="B70" s="157" t="s">
        <v>269</v>
      </c>
      <c r="C70" s="130"/>
      <c r="D70" s="276"/>
      <c r="E70" s="147"/>
      <c r="F70" s="147"/>
    </row>
    <row r="71" spans="1:9" s="67" customFormat="1" x14ac:dyDescent="0.2">
      <c r="A71" s="159"/>
      <c r="B71" s="119" t="s">
        <v>52</v>
      </c>
      <c r="C71" s="130"/>
      <c r="D71" s="276"/>
      <c r="E71" s="147"/>
      <c r="F71" s="147"/>
    </row>
    <row r="72" spans="1:9" s="67" customFormat="1" x14ac:dyDescent="0.2">
      <c r="A72" s="137"/>
      <c r="B72" s="157" t="s">
        <v>270</v>
      </c>
      <c r="C72" s="130">
        <v>5</v>
      </c>
      <c r="D72" s="276" t="s">
        <v>1</v>
      </c>
      <c r="E72" s="271">
        <v>39.6</v>
      </c>
      <c r="F72" s="314"/>
      <c r="G72" s="282">
        <f>C72*F72</f>
        <v>0</v>
      </c>
    </row>
    <row r="73" spans="1:9" s="67" customFormat="1" x14ac:dyDescent="0.2">
      <c r="A73" s="159"/>
      <c r="B73" s="284"/>
      <c r="C73" s="130"/>
      <c r="D73" s="276"/>
      <c r="E73" s="147"/>
      <c r="F73" s="147"/>
    </row>
    <row r="74" spans="1:9" s="67" customFormat="1" ht="18" customHeight="1" x14ac:dyDescent="0.2">
      <c r="A74" s="266">
        <f>COUNT($A$5:A73)+1</f>
        <v>12</v>
      </c>
      <c r="B74" s="277" t="s">
        <v>90</v>
      </c>
      <c r="C74" s="130"/>
      <c r="D74" s="276"/>
      <c r="E74" s="147"/>
      <c r="F74" s="147"/>
    </row>
    <row r="75" spans="1:9" s="67" customFormat="1" ht="51" x14ac:dyDescent="0.2">
      <c r="A75" s="137"/>
      <c r="B75" s="269" t="s">
        <v>203</v>
      </c>
      <c r="C75" s="130"/>
      <c r="D75" s="285"/>
      <c r="F75" s="195"/>
    </row>
    <row r="76" spans="1:9" s="67" customFormat="1" x14ac:dyDescent="0.2">
      <c r="A76" s="137"/>
      <c r="B76" s="284"/>
      <c r="C76" s="130">
        <v>16</v>
      </c>
      <c r="D76" s="276" t="s">
        <v>271</v>
      </c>
      <c r="E76" s="271">
        <v>7.4</v>
      </c>
      <c r="F76" s="218"/>
      <c r="G76" s="282">
        <f>C76*F76</f>
        <v>0</v>
      </c>
      <c r="H76" s="147"/>
    </row>
    <row r="77" spans="1:9" s="67" customFormat="1" x14ac:dyDescent="0.2">
      <c r="A77" s="137"/>
      <c r="B77" s="220"/>
      <c r="C77" s="286"/>
      <c r="D77" s="285"/>
      <c r="F77" s="287"/>
      <c r="G77" s="288"/>
      <c r="H77" s="288"/>
    </row>
    <row r="78" spans="1:9" s="67" customFormat="1" x14ac:dyDescent="0.2">
      <c r="A78" s="266">
        <f>COUNT($A$5:A77)+1</f>
        <v>13</v>
      </c>
      <c r="B78" s="277" t="s">
        <v>91</v>
      </c>
      <c r="C78" s="130"/>
      <c r="D78" s="285"/>
      <c r="F78" s="289"/>
      <c r="G78" s="147"/>
      <c r="H78" s="147"/>
    </row>
    <row r="79" spans="1:9" s="67" customFormat="1" ht="38.25" customHeight="1" x14ac:dyDescent="0.2">
      <c r="A79" s="137"/>
      <c r="B79" s="220" t="s">
        <v>272</v>
      </c>
      <c r="C79" s="130"/>
      <c r="D79" s="285"/>
      <c r="F79" s="289"/>
      <c r="G79" s="147"/>
      <c r="H79" s="147"/>
    </row>
    <row r="80" spans="1:9" s="67" customFormat="1" ht="27.75" customHeight="1" x14ac:dyDescent="0.2">
      <c r="A80" s="137"/>
      <c r="B80" s="220" t="s">
        <v>273</v>
      </c>
      <c r="C80" s="130"/>
      <c r="D80" s="285"/>
      <c r="F80" s="289"/>
      <c r="G80" s="147"/>
      <c r="H80" s="147"/>
    </row>
    <row r="81" spans="1:10" s="67" customFormat="1" x14ac:dyDescent="0.2">
      <c r="A81" s="137"/>
      <c r="B81" s="269" t="s">
        <v>39</v>
      </c>
      <c r="C81" s="130"/>
      <c r="D81" s="285"/>
      <c r="F81" s="289"/>
      <c r="G81" s="147"/>
      <c r="H81" s="147"/>
    </row>
    <row r="82" spans="1:10" s="67" customFormat="1" ht="14.25" x14ac:dyDescent="0.2">
      <c r="A82" s="137"/>
      <c r="B82" s="269" t="s">
        <v>274</v>
      </c>
      <c r="C82" s="130">
        <v>38</v>
      </c>
      <c r="D82" s="276" t="s">
        <v>14</v>
      </c>
      <c r="E82" s="271">
        <v>32.5</v>
      </c>
      <c r="F82" s="218"/>
      <c r="G82" s="282">
        <f>C82*F82</f>
        <v>0</v>
      </c>
    </row>
    <row r="83" spans="1:10" s="67" customFormat="1" x14ac:dyDescent="0.2">
      <c r="A83" s="277"/>
      <c r="B83" s="269"/>
      <c r="C83" s="130"/>
      <c r="D83" s="276"/>
      <c r="E83" s="271"/>
      <c r="F83" s="273"/>
      <c r="G83" s="272"/>
    </row>
    <row r="84" spans="1:10" s="67" customFormat="1" ht="39" customHeight="1" x14ac:dyDescent="0.2">
      <c r="A84" s="266">
        <f>COUNT($A$5:A83)+1</f>
        <v>14</v>
      </c>
      <c r="B84" s="269" t="s">
        <v>62</v>
      </c>
      <c r="C84" s="130"/>
      <c r="D84" s="276"/>
      <c r="E84" s="290"/>
      <c r="F84" s="147"/>
    </row>
    <row r="85" spans="1:10" s="67" customFormat="1" x14ac:dyDescent="0.2">
      <c r="A85" s="277"/>
      <c r="B85" s="277" t="s">
        <v>39</v>
      </c>
      <c r="C85" s="130"/>
      <c r="D85" s="276"/>
      <c r="E85" s="290"/>
      <c r="F85" s="147"/>
    </row>
    <row r="86" spans="1:10" s="67" customFormat="1" ht="14.25" x14ac:dyDescent="0.2">
      <c r="A86" s="137"/>
      <c r="B86" s="269" t="s">
        <v>63</v>
      </c>
      <c r="C86" s="130">
        <v>64</v>
      </c>
      <c r="D86" s="276" t="s">
        <v>14</v>
      </c>
      <c r="E86" s="271">
        <v>20.399999999999999</v>
      </c>
      <c r="F86" s="218"/>
      <c r="G86" s="282">
        <f>C86*F86</f>
        <v>0</v>
      </c>
    </row>
    <row r="87" spans="1:10" s="67" customFormat="1" x14ac:dyDescent="0.2">
      <c r="A87" s="137"/>
      <c r="B87" s="269"/>
      <c r="C87" s="130"/>
      <c r="D87" s="276"/>
      <c r="E87" s="271"/>
      <c r="F87" s="271"/>
      <c r="G87" s="282"/>
    </row>
    <row r="88" spans="1:10" ht="42" customHeight="1" x14ac:dyDescent="0.2">
      <c r="A88" s="266">
        <f>COUNT($A$5:A87)+1</f>
        <v>15</v>
      </c>
      <c r="B88" s="275" t="s">
        <v>275</v>
      </c>
      <c r="D88" s="263"/>
      <c r="G88" s="274"/>
    </row>
    <row r="89" spans="1:10" x14ac:dyDescent="0.2">
      <c r="B89" s="291" t="s">
        <v>52</v>
      </c>
      <c r="D89" s="263"/>
      <c r="G89" s="274"/>
    </row>
    <row r="90" spans="1:10" x14ac:dyDescent="0.2">
      <c r="B90" s="275" t="s">
        <v>276</v>
      </c>
      <c r="C90" s="260">
        <v>1</v>
      </c>
      <c r="D90" s="263" t="s">
        <v>1</v>
      </c>
      <c r="E90" s="264">
        <v>8700</v>
      </c>
      <c r="F90" s="315"/>
      <c r="G90" s="272">
        <f>C90*F90</f>
        <v>0</v>
      </c>
    </row>
    <row r="91" spans="1:10" x14ac:dyDescent="0.2">
      <c r="B91" s="275"/>
      <c r="D91" s="263"/>
      <c r="G91" s="274"/>
    </row>
    <row r="92" spans="1:10" ht="93.75" customHeight="1" x14ac:dyDescent="0.2">
      <c r="A92" s="266">
        <f>COUNT($A$5:A91)+1</f>
        <v>16</v>
      </c>
      <c r="B92" s="292" t="s">
        <v>277</v>
      </c>
      <c r="D92" s="263"/>
      <c r="G92" s="274"/>
    </row>
    <row r="93" spans="1:10" x14ac:dyDescent="0.2">
      <c r="B93" s="247" t="s">
        <v>278</v>
      </c>
      <c r="C93" s="260">
        <v>1</v>
      </c>
      <c r="D93" s="263" t="s">
        <v>1</v>
      </c>
      <c r="E93" s="264">
        <v>7000</v>
      </c>
      <c r="F93" s="315"/>
      <c r="G93" s="272">
        <f>C93*F93</f>
        <v>0</v>
      </c>
    </row>
    <row r="94" spans="1:10" s="299" customFormat="1" x14ac:dyDescent="0.2">
      <c r="A94" s="260"/>
      <c r="B94" s="293"/>
      <c r="C94" s="266"/>
      <c r="D94" s="294"/>
      <c r="E94" s="266"/>
      <c r="F94" s="295"/>
      <c r="G94" s="296"/>
      <c r="H94" s="296"/>
      <c r="I94" s="297"/>
      <c r="J94" s="298"/>
    </row>
    <row r="95" spans="1:10" ht="27" customHeight="1" x14ac:dyDescent="0.2">
      <c r="A95" s="266">
        <f>COUNT($A$5:A94)+1</f>
        <v>17</v>
      </c>
      <c r="B95" s="275" t="s">
        <v>279</v>
      </c>
    </row>
    <row r="96" spans="1:10" x14ac:dyDescent="0.2">
      <c r="C96" s="260">
        <v>2</v>
      </c>
      <c r="D96" s="263" t="s">
        <v>1</v>
      </c>
      <c r="E96" s="264">
        <v>45000</v>
      </c>
      <c r="F96" s="315"/>
      <c r="G96" s="272">
        <f>C96*F96</f>
        <v>0</v>
      </c>
    </row>
    <row r="97" spans="1:7" x14ac:dyDescent="0.2">
      <c r="D97" s="263"/>
      <c r="G97" s="274"/>
    </row>
    <row r="98" spans="1:7" ht="30" customHeight="1" x14ac:dyDescent="0.2">
      <c r="A98" s="266">
        <f>COUNT($A$5:A97)+1</f>
        <v>18</v>
      </c>
      <c r="B98" s="269" t="s">
        <v>280</v>
      </c>
    </row>
    <row r="99" spans="1:7" s="67" customFormat="1" x14ac:dyDescent="0.2">
      <c r="A99" s="137"/>
      <c r="B99" s="269" t="s">
        <v>89</v>
      </c>
      <c r="C99" s="130">
        <v>26</v>
      </c>
      <c r="D99" s="276" t="s">
        <v>1</v>
      </c>
      <c r="E99" s="271">
        <v>40.1</v>
      </c>
      <c r="F99" s="218"/>
      <c r="G99" s="272">
        <f>C99*F99</f>
        <v>0</v>
      </c>
    </row>
    <row r="100" spans="1:7" s="67" customFormat="1" x14ac:dyDescent="0.2">
      <c r="A100" s="137"/>
      <c r="B100" s="269" t="s">
        <v>281</v>
      </c>
      <c r="C100" s="130">
        <v>20</v>
      </c>
      <c r="D100" s="276" t="s">
        <v>1</v>
      </c>
      <c r="E100" s="271">
        <v>40.1</v>
      </c>
      <c r="F100" s="218"/>
      <c r="G100" s="272">
        <f>C100*F100</f>
        <v>0</v>
      </c>
    </row>
    <row r="101" spans="1:7" s="67" customFormat="1" x14ac:dyDescent="0.2">
      <c r="A101" s="137"/>
      <c r="B101" s="269" t="s">
        <v>199</v>
      </c>
      <c r="C101" s="130">
        <v>2</v>
      </c>
      <c r="D101" s="276" t="s">
        <v>1</v>
      </c>
      <c r="E101" s="271">
        <v>40.1</v>
      </c>
      <c r="F101" s="218"/>
      <c r="G101" s="272">
        <f>C101*F101</f>
        <v>0</v>
      </c>
    </row>
    <row r="102" spans="1:7" s="67" customFormat="1" x14ac:dyDescent="0.2">
      <c r="A102" s="137"/>
      <c r="B102" s="269"/>
      <c r="C102" s="130"/>
      <c r="D102" s="276"/>
      <c r="E102" s="271"/>
      <c r="F102" s="271"/>
      <c r="G102" s="272"/>
    </row>
    <row r="103" spans="1:7" ht="53.25" customHeight="1" x14ac:dyDescent="0.2">
      <c r="A103" s="266">
        <f>COUNT($A$5:A102)+1</f>
        <v>19</v>
      </c>
      <c r="B103" s="275" t="s">
        <v>282</v>
      </c>
    </row>
    <row r="104" spans="1:7" x14ac:dyDescent="0.2">
      <c r="A104" s="266"/>
      <c r="B104" s="292"/>
      <c r="C104" s="260">
        <v>44</v>
      </c>
      <c r="D104" s="263" t="s">
        <v>190</v>
      </c>
      <c r="E104" s="264">
        <v>2400</v>
      </c>
      <c r="F104" s="219"/>
      <c r="G104" s="272">
        <f>C104*F104</f>
        <v>0</v>
      </c>
    </row>
    <row r="105" spans="1:7" x14ac:dyDescent="0.2">
      <c r="A105" s="266"/>
      <c r="B105" s="292"/>
      <c r="D105" s="263"/>
      <c r="F105" s="273"/>
      <c r="G105" s="272"/>
    </row>
    <row r="106" spans="1:7" s="67" customFormat="1" ht="15.75" customHeight="1" x14ac:dyDescent="0.2">
      <c r="A106" s="266">
        <f>COUNT($A$5:A104)+1</f>
        <v>20</v>
      </c>
      <c r="B106" s="157" t="s">
        <v>84</v>
      </c>
      <c r="C106" s="130"/>
      <c r="D106" s="276"/>
      <c r="E106" s="147"/>
      <c r="F106" s="147"/>
    </row>
    <row r="107" spans="1:7" s="67" customFormat="1" ht="15" customHeight="1" x14ac:dyDescent="0.2">
      <c r="A107" s="137"/>
      <c r="C107" s="130">
        <v>1</v>
      </c>
      <c r="D107" s="276" t="s">
        <v>1</v>
      </c>
      <c r="E107" s="271">
        <v>217</v>
      </c>
      <c r="F107" s="314"/>
      <c r="G107" s="272">
        <f>C107*F107</f>
        <v>0</v>
      </c>
    </row>
    <row r="108" spans="1:7" x14ac:dyDescent="0.2">
      <c r="A108" s="266"/>
      <c r="B108" s="292"/>
      <c r="D108" s="263"/>
      <c r="G108" s="274"/>
    </row>
    <row r="109" spans="1:7" ht="25.5" x14ac:dyDescent="0.2">
      <c r="A109" s="266">
        <f>COUNT($A$5:A108)+1</f>
        <v>21</v>
      </c>
      <c r="B109" s="275" t="s">
        <v>283</v>
      </c>
      <c r="C109" s="301">
        <v>0.1</v>
      </c>
      <c r="D109" s="302"/>
      <c r="G109" s="265">
        <f>SUM(G15:G106)*C109</f>
        <v>0</v>
      </c>
    </row>
    <row r="110" spans="1:7" x14ac:dyDescent="0.2">
      <c r="A110" s="303"/>
      <c r="B110" s="304"/>
      <c r="C110" s="305"/>
      <c r="D110" s="306"/>
      <c r="E110" s="307"/>
      <c r="F110" s="307"/>
      <c r="G110" s="308"/>
    </row>
    <row r="111" spans="1:7" ht="13.5" thickBot="1" x14ac:dyDescent="0.25">
      <c r="A111" s="309"/>
      <c r="B111" s="310" t="s">
        <v>96</v>
      </c>
      <c r="C111" s="309"/>
      <c r="D111" s="311"/>
      <c r="E111" s="312"/>
      <c r="F111" s="312"/>
      <c r="G111" s="313">
        <f>SUM(G15:G109)</f>
        <v>0</v>
      </c>
    </row>
    <row r="112" spans="1:7" ht="13.5" thickTop="1" x14ac:dyDescent="0.2"/>
  </sheetData>
  <sheetProtection password="CF65" sheet="1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d.o.o.&amp;RJPE-SIR-215/19</oddHeader>
    <oddFooter>&amp;C&amp;"Arial,Navadno"&amp;P / &amp;N</oddFooter>
  </headerFooter>
  <rowBreaks count="1" manualBreakCount="1">
    <brk id="5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J169"/>
  <sheetViews>
    <sheetView view="pageBreakPreview" topLeftCell="A151" zoomScale="95" zoomScaleNormal="100" zoomScaleSheetLayoutView="95" workbookViewId="0">
      <selection activeCell="B50" sqref="B50"/>
    </sheetView>
  </sheetViews>
  <sheetFormatPr defaultRowHeight="12.75" x14ac:dyDescent="0.2"/>
  <cols>
    <col min="1" max="1" width="4.140625" style="334" customWidth="1"/>
    <col min="2" max="2" width="37" style="321" customWidth="1"/>
    <col min="3" max="3" width="5.85546875" style="334" customWidth="1"/>
    <col min="4" max="4" width="6.5703125" style="363" customWidth="1"/>
    <col min="5" max="5" width="12.85546875" style="338" hidden="1" customWidth="1"/>
    <col min="6" max="6" width="10.42578125" style="338" customWidth="1"/>
    <col min="7" max="7" width="13" style="339" customWidth="1"/>
    <col min="8" max="256" width="9.140625" style="321"/>
    <col min="257" max="257" width="4.140625" style="321" customWidth="1"/>
    <col min="258" max="258" width="37" style="321" customWidth="1"/>
    <col min="259" max="259" width="5.85546875" style="321" customWidth="1"/>
    <col min="260" max="260" width="6.5703125" style="321" customWidth="1"/>
    <col min="261" max="261" width="0" style="321" hidden="1" customWidth="1"/>
    <col min="262" max="262" width="10.42578125" style="321" customWidth="1"/>
    <col min="263" max="263" width="13" style="321" customWidth="1"/>
    <col min="264" max="512" width="9.140625" style="321"/>
    <col min="513" max="513" width="4.140625" style="321" customWidth="1"/>
    <col min="514" max="514" width="37" style="321" customWidth="1"/>
    <col min="515" max="515" width="5.85546875" style="321" customWidth="1"/>
    <col min="516" max="516" width="6.5703125" style="321" customWidth="1"/>
    <col min="517" max="517" width="0" style="321" hidden="1" customWidth="1"/>
    <col min="518" max="518" width="10.42578125" style="321" customWidth="1"/>
    <col min="519" max="519" width="13" style="321" customWidth="1"/>
    <col min="520" max="768" width="9.140625" style="321"/>
    <col min="769" max="769" width="4.140625" style="321" customWidth="1"/>
    <col min="770" max="770" width="37" style="321" customWidth="1"/>
    <col min="771" max="771" width="5.85546875" style="321" customWidth="1"/>
    <col min="772" max="772" width="6.5703125" style="321" customWidth="1"/>
    <col min="773" max="773" width="0" style="321" hidden="1" customWidth="1"/>
    <col min="774" max="774" width="10.42578125" style="321" customWidth="1"/>
    <col min="775" max="775" width="13" style="321" customWidth="1"/>
    <col min="776" max="1024" width="9.140625" style="321"/>
    <col min="1025" max="1025" width="4.140625" style="321" customWidth="1"/>
    <col min="1026" max="1026" width="37" style="321" customWidth="1"/>
    <col min="1027" max="1027" width="5.85546875" style="321" customWidth="1"/>
    <col min="1028" max="1028" width="6.5703125" style="321" customWidth="1"/>
    <col min="1029" max="1029" width="0" style="321" hidden="1" customWidth="1"/>
    <col min="1030" max="1030" width="10.42578125" style="321" customWidth="1"/>
    <col min="1031" max="1031" width="13" style="321" customWidth="1"/>
    <col min="1032" max="1280" width="9.140625" style="321"/>
    <col min="1281" max="1281" width="4.140625" style="321" customWidth="1"/>
    <col min="1282" max="1282" width="37" style="321" customWidth="1"/>
    <col min="1283" max="1283" width="5.85546875" style="321" customWidth="1"/>
    <col min="1284" max="1284" width="6.5703125" style="321" customWidth="1"/>
    <col min="1285" max="1285" width="0" style="321" hidden="1" customWidth="1"/>
    <col min="1286" max="1286" width="10.42578125" style="321" customWidth="1"/>
    <col min="1287" max="1287" width="13" style="321" customWidth="1"/>
    <col min="1288" max="1536" width="9.140625" style="321"/>
    <col min="1537" max="1537" width="4.140625" style="321" customWidth="1"/>
    <col min="1538" max="1538" width="37" style="321" customWidth="1"/>
    <col min="1539" max="1539" width="5.85546875" style="321" customWidth="1"/>
    <col min="1540" max="1540" width="6.5703125" style="321" customWidth="1"/>
    <col min="1541" max="1541" width="0" style="321" hidden="1" customWidth="1"/>
    <col min="1542" max="1542" width="10.42578125" style="321" customWidth="1"/>
    <col min="1543" max="1543" width="13" style="321" customWidth="1"/>
    <col min="1544" max="1792" width="9.140625" style="321"/>
    <col min="1793" max="1793" width="4.140625" style="321" customWidth="1"/>
    <col min="1794" max="1794" width="37" style="321" customWidth="1"/>
    <col min="1795" max="1795" width="5.85546875" style="321" customWidth="1"/>
    <col min="1796" max="1796" width="6.5703125" style="321" customWidth="1"/>
    <col min="1797" max="1797" width="0" style="321" hidden="1" customWidth="1"/>
    <col min="1798" max="1798" width="10.42578125" style="321" customWidth="1"/>
    <col min="1799" max="1799" width="13" style="321" customWidth="1"/>
    <col min="1800" max="2048" width="9.140625" style="321"/>
    <col min="2049" max="2049" width="4.140625" style="321" customWidth="1"/>
    <col min="2050" max="2050" width="37" style="321" customWidth="1"/>
    <col min="2051" max="2051" width="5.85546875" style="321" customWidth="1"/>
    <col min="2052" max="2052" width="6.5703125" style="321" customWidth="1"/>
    <col min="2053" max="2053" width="0" style="321" hidden="1" customWidth="1"/>
    <col min="2054" max="2054" width="10.42578125" style="321" customWidth="1"/>
    <col min="2055" max="2055" width="13" style="321" customWidth="1"/>
    <col min="2056" max="2304" width="9.140625" style="321"/>
    <col min="2305" max="2305" width="4.140625" style="321" customWidth="1"/>
    <col min="2306" max="2306" width="37" style="321" customWidth="1"/>
    <col min="2307" max="2307" width="5.85546875" style="321" customWidth="1"/>
    <col min="2308" max="2308" width="6.5703125" style="321" customWidth="1"/>
    <col min="2309" max="2309" width="0" style="321" hidden="1" customWidth="1"/>
    <col min="2310" max="2310" width="10.42578125" style="321" customWidth="1"/>
    <col min="2311" max="2311" width="13" style="321" customWidth="1"/>
    <col min="2312" max="2560" width="9.140625" style="321"/>
    <col min="2561" max="2561" width="4.140625" style="321" customWidth="1"/>
    <col min="2562" max="2562" width="37" style="321" customWidth="1"/>
    <col min="2563" max="2563" width="5.85546875" style="321" customWidth="1"/>
    <col min="2564" max="2564" width="6.5703125" style="321" customWidth="1"/>
    <col min="2565" max="2565" width="0" style="321" hidden="1" customWidth="1"/>
    <col min="2566" max="2566" width="10.42578125" style="321" customWidth="1"/>
    <col min="2567" max="2567" width="13" style="321" customWidth="1"/>
    <col min="2568" max="2816" width="9.140625" style="321"/>
    <col min="2817" max="2817" width="4.140625" style="321" customWidth="1"/>
    <col min="2818" max="2818" width="37" style="321" customWidth="1"/>
    <col min="2819" max="2819" width="5.85546875" style="321" customWidth="1"/>
    <col min="2820" max="2820" width="6.5703125" style="321" customWidth="1"/>
    <col min="2821" max="2821" width="0" style="321" hidden="1" customWidth="1"/>
    <col min="2822" max="2822" width="10.42578125" style="321" customWidth="1"/>
    <col min="2823" max="2823" width="13" style="321" customWidth="1"/>
    <col min="2824" max="3072" width="9.140625" style="321"/>
    <col min="3073" max="3073" width="4.140625" style="321" customWidth="1"/>
    <col min="3074" max="3074" width="37" style="321" customWidth="1"/>
    <col min="3075" max="3075" width="5.85546875" style="321" customWidth="1"/>
    <col min="3076" max="3076" width="6.5703125" style="321" customWidth="1"/>
    <col min="3077" max="3077" width="0" style="321" hidden="1" customWidth="1"/>
    <col min="3078" max="3078" width="10.42578125" style="321" customWidth="1"/>
    <col min="3079" max="3079" width="13" style="321" customWidth="1"/>
    <col min="3080" max="3328" width="9.140625" style="321"/>
    <col min="3329" max="3329" width="4.140625" style="321" customWidth="1"/>
    <col min="3330" max="3330" width="37" style="321" customWidth="1"/>
    <col min="3331" max="3331" width="5.85546875" style="321" customWidth="1"/>
    <col min="3332" max="3332" width="6.5703125" style="321" customWidth="1"/>
    <col min="3333" max="3333" width="0" style="321" hidden="1" customWidth="1"/>
    <col min="3334" max="3334" width="10.42578125" style="321" customWidth="1"/>
    <col min="3335" max="3335" width="13" style="321" customWidth="1"/>
    <col min="3336" max="3584" width="9.140625" style="321"/>
    <col min="3585" max="3585" width="4.140625" style="321" customWidth="1"/>
    <col min="3586" max="3586" width="37" style="321" customWidth="1"/>
    <col min="3587" max="3587" width="5.85546875" style="321" customWidth="1"/>
    <col min="3588" max="3588" width="6.5703125" style="321" customWidth="1"/>
    <col min="3589" max="3589" width="0" style="321" hidden="1" customWidth="1"/>
    <col min="3590" max="3590" width="10.42578125" style="321" customWidth="1"/>
    <col min="3591" max="3591" width="13" style="321" customWidth="1"/>
    <col min="3592" max="3840" width="9.140625" style="321"/>
    <col min="3841" max="3841" width="4.140625" style="321" customWidth="1"/>
    <col min="3842" max="3842" width="37" style="321" customWidth="1"/>
    <col min="3843" max="3843" width="5.85546875" style="321" customWidth="1"/>
    <col min="3844" max="3844" width="6.5703125" style="321" customWidth="1"/>
    <col min="3845" max="3845" width="0" style="321" hidden="1" customWidth="1"/>
    <col min="3846" max="3846" width="10.42578125" style="321" customWidth="1"/>
    <col min="3847" max="3847" width="13" style="321" customWidth="1"/>
    <col min="3848" max="4096" width="9.140625" style="321"/>
    <col min="4097" max="4097" width="4.140625" style="321" customWidth="1"/>
    <col min="4098" max="4098" width="37" style="321" customWidth="1"/>
    <col min="4099" max="4099" width="5.85546875" style="321" customWidth="1"/>
    <col min="4100" max="4100" width="6.5703125" style="321" customWidth="1"/>
    <col min="4101" max="4101" width="0" style="321" hidden="1" customWidth="1"/>
    <col min="4102" max="4102" width="10.42578125" style="321" customWidth="1"/>
    <col min="4103" max="4103" width="13" style="321" customWidth="1"/>
    <col min="4104" max="4352" width="9.140625" style="321"/>
    <col min="4353" max="4353" width="4.140625" style="321" customWidth="1"/>
    <col min="4354" max="4354" width="37" style="321" customWidth="1"/>
    <col min="4355" max="4355" width="5.85546875" style="321" customWidth="1"/>
    <col min="4356" max="4356" width="6.5703125" style="321" customWidth="1"/>
    <col min="4357" max="4357" width="0" style="321" hidden="1" customWidth="1"/>
    <col min="4358" max="4358" width="10.42578125" style="321" customWidth="1"/>
    <col min="4359" max="4359" width="13" style="321" customWidth="1"/>
    <col min="4360" max="4608" width="9.140625" style="321"/>
    <col min="4609" max="4609" width="4.140625" style="321" customWidth="1"/>
    <col min="4610" max="4610" width="37" style="321" customWidth="1"/>
    <col min="4611" max="4611" width="5.85546875" style="321" customWidth="1"/>
    <col min="4612" max="4612" width="6.5703125" style="321" customWidth="1"/>
    <col min="4613" max="4613" width="0" style="321" hidden="1" customWidth="1"/>
    <col min="4614" max="4614" width="10.42578125" style="321" customWidth="1"/>
    <col min="4615" max="4615" width="13" style="321" customWidth="1"/>
    <col min="4616" max="4864" width="9.140625" style="321"/>
    <col min="4865" max="4865" width="4.140625" style="321" customWidth="1"/>
    <col min="4866" max="4866" width="37" style="321" customWidth="1"/>
    <col min="4867" max="4867" width="5.85546875" style="321" customWidth="1"/>
    <col min="4868" max="4868" width="6.5703125" style="321" customWidth="1"/>
    <col min="4869" max="4869" width="0" style="321" hidden="1" customWidth="1"/>
    <col min="4870" max="4870" width="10.42578125" style="321" customWidth="1"/>
    <col min="4871" max="4871" width="13" style="321" customWidth="1"/>
    <col min="4872" max="5120" width="9.140625" style="321"/>
    <col min="5121" max="5121" width="4.140625" style="321" customWidth="1"/>
    <col min="5122" max="5122" width="37" style="321" customWidth="1"/>
    <col min="5123" max="5123" width="5.85546875" style="321" customWidth="1"/>
    <col min="5124" max="5124" width="6.5703125" style="321" customWidth="1"/>
    <col min="5125" max="5125" width="0" style="321" hidden="1" customWidth="1"/>
    <col min="5126" max="5126" width="10.42578125" style="321" customWidth="1"/>
    <col min="5127" max="5127" width="13" style="321" customWidth="1"/>
    <col min="5128" max="5376" width="9.140625" style="321"/>
    <col min="5377" max="5377" width="4.140625" style="321" customWidth="1"/>
    <col min="5378" max="5378" width="37" style="321" customWidth="1"/>
    <col min="5379" max="5379" width="5.85546875" style="321" customWidth="1"/>
    <col min="5380" max="5380" width="6.5703125" style="321" customWidth="1"/>
    <col min="5381" max="5381" width="0" style="321" hidden="1" customWidth="1"/>
    <col min="5382" max="5382" width="10.42578125" style="321" customWidth="1"/>
    <col min="5383" max="5383" width="13" style="321" customWidth="1"/>
    <col min="5384" max="5632" width="9.140625" style="321"/>
    <col min="5633" max="5633" width="4.140625" style="321" customWidth="1"/>
    <col min="5634" max="5634" width="37" style="321" customWidth="1"/>
    <col min="5635" max="5635" width="5.85546875" style="321" customWidth="1"/>
    <col min="5636" max="5636" width="6.5703125" style="321" customWidth="1"/>
    <col min="5637" max="5637" width="0" style="321" hidden="1" customWidth="1"/>
    <col min="5638" max="5638" width="10.42578125" style="321" customWidth="1"/>
    <col min="5639" max="5639" width="13" style="321" customWidth="1"/>
    <col min="5640" max="5888" width="9.140625" style="321"/>
    <col min="5889" max="5889" width="4.140625" style="321" customWidth="1"/>
    <col min="5890" max="5890" width="37" style="321" customWidth="1"/>
    <col min="5891" max="5891" width="5.85546875" style="321" customWidth="1"/>
    <col min="5892" max="5892" width="6.5703125" style="321" customWidth="1"/>
    <col min="5893" max="5893" width="0" style="321" hidden="1" customWidth="1"/>
    <col min="5894" max="5894" width="10.42578125" style="321" customWidth="1"/>
    <col min="5895" max="5895" width="13" style="321" customWidth="1"/>
    <col min="5896" max="6144" width="9.140625" style="321"/>
    <col min="6145" max="6145" width="4.140625" style="321" customWidth="1"/>
    <col min="6146" max="6146" width="37" style="321" customWidth="1"/>
    <col min="6147" max="6147" width="5.85546875" style="321" customWidth="1"/>
    <col min="6148" max="6148" width="6.5703125" style="321" customWidth="1"/>
    <col min="6149" max="6149" width="0" style="321" hidden="1" customWidth="1"/>
    <col min="6150" max="6150" width="10.42578125" style="321" customWidth="1"/>
    <col min="6151" max="6151" width="13" style="321" customWidth="1"/>
    <col min="6152" max="6400" width="9.140625" style="321"/>
    <col min="6401" max="6401" width="4.140625" style="321" customWidth="1"/>
    <col min="6402" max="6402" width="37" style="321" customWidth="1"/>
    <col min="6403" max="6403" width="5.85546875" style="321" customWidth="1"/>
    <col min="6404" max="6404" width="6.5703125" style="321" customWidth="1"/>
    <col min="6405" max="6405" width="0" style="321" hidden="1" customWidth="1"/>
    <col min="6406" max="6406" width="10.42578125" style="321" customWidth="1"/>
    <col min="6407" max="6407" width="13" style="321" customWidth="1"/>
    <col min="6408" max="6656" width="9.140625" style="321"/>
    <col min="6657" max="6657" width="4.140625" style="321" customWidth="1"/>
    <col min="6658" max="6658" width="37" style="321" customWidth="1"/>
    <col min="6659" max="6659" width="5.85546875" style="321" customWidth="1"/>
    <col min="6660" max="6660" width="6.5703125" style="321" customWidth="1"/>
    <col min="6661" max="6661" width="0" style="321" hidden="1" customWidth="1"/>
    <col min="6662" max="6662" width="10.42578125" style="321" customWidth="1"/>
    <col min="6663" max="6663" width="13" style="321" customWidth="1"/>
    <col min="6664" max="6912" width="9.140625" style="321"/>
    <col min="6913" max="6913" width="4.140625" style="321" customWidth="1"/>
    <col min="6914" max="6914" width="37" style="321" customWidth="1"/>
    <col min="6915" max="6915" width="5.85546875" style="321" customWidth="1"/>
    <col min="6916" max="6916" width="6.5703125" style="321" customWidth="1"/>
    <col min="6917" max="6917" width="0" style="321" hidden="1" customWidth="1"/>
    <col min="6918" max="6918" width="10.42578125" style="321" customWidth="1"/>
    <col min="6919" max="6919" width="13" style="321" customWidth="1"/>
    <col min="6920" max="7168" width="9.140625" style="321"/>
    <col min="7169" max="7169" width="4.140625" style="321" customWidth="1"/>
    <col min="7170" max="7170" width="37" style="321" customWidth="1"/>
    <col min="7171" max="7171" width="5.85546875" style="321" customWidth="1"/>
    <col min="7172" max="7172" width="6.5703125" style="321" customWidth="1"/>
    <col min="7173" max="7173" width="0" style="321" hidden="1" customWidth="1"/>
    <col min="7174" max="7174" width="10.42578125" style="321" customWidth="1"/>
    <col min="7175" max="7175" width="13" style="321" customWidth="1"/>
    <col min="7176" max="7424" width="9.140625" style="321"/>
    <col min="7425" max="7425" width="4.140625" style="321" customWidth="1"/>
    <col min="7426" max="7426" width="37" style="321" customWidth="1"/>
    <col min="7427" max="7427" width="5.85546875" style="321" customWidth="1"/>
    <col min="7428" max="7428" width="6.5703125" style="321" customWidth="1"/>
    <col min="7429" max="7429" width="0" style="321" hidden="1" customWidth="1"/>
    <col min="7430" max="7430" width="10.42578125" style="321" customWidth="1"/>
    <col min="7431" max="7431" width="13" style="321" customWidth="1"/>
    <col min="7432" max="7680" width="9.140625" style="321"/>
    <col min="7681" max="7681" width="4.140625" style="321" customWidth="1"/>
    <col min="7682" max="7682" width="37" style="321" customWidth="1"/>
    <col min="7683" max="7683" width="5.85546875" style="321" customWidth="1"/>
    <col min="7684" max="7684" width="6.5703125" style="321" customWidth="1"/>
    <col min="7685" max="7685" width="0" style="321" hidden="1" customWidth="1"/>
    <col min="7686" max="7686" width="10.42578125" style="321" customWidth="1"/>
    <col min="7687" max="7687" width="13" style="321" customWidth="1"/>
    <col min="7688" max="7936" width="9.140625" style="321"/>
    <col min="7937" max="7937" width="4.140625" style="321" customWidth="1"/>
    <col min="7938" max="7938" width="37" style="321" customWidth="1"/>
    <col min="7939" max="7939" width="5.85546875" style="321" customWidth="1"/>
    <col min="7940" max="7940" width="6.5703125" style="321" customWidth="1"/>
    <col min="7941" max="7941" width="0" style="321" hidden="1" customWidth="1"/>
    <col min="7942" max="7942" width="10.42578125" style="321" customWidth="1"/>
    <col min="7943" max="7943" width="13" style="321" customWidth="1"/>
    <col min="7944" max="8192" width="9.140625" style="321"/>
    <col min="8193" max="8193" width="4.140625" style="321" customWidth="1"/>
    <col min="8194" max="8194" width="37" style="321" customWidth="1"/>
    <col min="8195" max="8195" width="5.85546875" style="321" customWidth="1"/>
    <col min="8196" max="8196" width="6.5703125" style="321" customWidth="1"/>
    <col min="8197" max="8197" width="0" style="321" hidden="1" customWidth="1"/>
    <col min="8198" max="8198" width="10.42578125" style="321" customWidth="1"/>
    <col min="8199" max="8199" width="13" style="321" customWidth="1"/>
    <col min="8200" max="8448" width="9.140625" style="321"/>
    <col min="8449" max="8449" width="4.140625" style="321" customWidth="1"/>
    <col min="8450" max="8450" width="37" style="321" customWidth="1"/>
    <col min="8451" max="8451" width="5.85546875" style="321" customWidth="1"/>
    <col min="8452" max="8452" width="6.5703125" style="321" customWidth="1"/>
    <col min="8453" max="8453" width="0" style="321" hidden="1" customWidth="1"/>
    <col min="8454" max="8454" width="10.42578125" style="321" customWidth="1"/>
    <col min="8455" max="8455" width="13" style="321" customWidth="1"/>
    <col min="8456" max="8704" width="9.140625" style="321"/>
    <col min="8705" max="8705" width="4.140625" style="321" customWidth="1"/>
    <col min="8706" max="8706" width="37" style="321" customWidth="1"/>
    <col min="8707" max="8707" width="5.85546875" style="321" customWidth="1"/>
    <col min="8708" max="8708" width="6.5703125" style="321" customWidth="1"/>
    <col min="8709" max="8709" width="0" style="321" hidden="1" customWidth="1"/>
    <col min="8710" max="8710" width="10.42578125" style="321" customWidth="1"/>
    <col min="8711" max="8711" width="13" style="321" customWidth="1"/>
    <col min="8712" max="8960" width="9.140625" style="321"/>
    <col min="8961" max="8961" width="4.140625" style="321" customWidth="1"/>
    <col min="8962" max="8962" width="37" style="321" customWidth="1"/>
    <col min="8963" max="8963" width="5.85546875" style="321" customWidth="1"/>
    <col min="8964" max="8964" width="6.5703125" style="321" customWidth="1"/>
    <col min="8965" max="8965" width="0" style="321" hidden="1" customWidth="1"/>
    <col min="8966" max="8966" width="10.42578125" style="321" customWidth="1"/>
    <col min="8967" max="8967" width="13" style="321" customWidth="1"/>
    <col min="8968" max="9216" width="9.140625" style="321"/>
    <col min="9217" max="9217" width="4.140625" style="321" customWidth="1"/>
    <col min="9218" max="9218" width="37" style="321" customWidth="1"/>
    <col min="9219" max="9219" width="5.85546875" style="321" customWidth="1"/>
    <col min="9220" max="9220" width="6.5703125" style="321" customWidth="1"/>
    <col min="9221" max="9221" width="0" style="321" hidden="1" customWidth="1"/>
    <col min="9222" max="9222" width="10.42578125" style="321" customWidth="1"/>
    <col min="9223" max="9223" width="13" style="321" customWidth="1"/>
    <col min="9224" max="9472" width="9.140625" style="321"/>
    <col min="9473" max="9473" width="4.140625" style="321" customWidth="1"/>
    <col min="9474" max="9474" width="37" style="321" customWidth="1"/>
    <col min="9475" max="9475" width="5.85546875" style="321" customWidth="1"/>
    <col min="9476" max="9476" width="6.5703125" style="321" customWidth="1"/>
    <col min="9477" max="9477" width="0" style="321" hidden="1" customWidth="1"/>
    <col min="9478" max="9478" width="10.42578125" style="321" customWidth="1"/>
    <col min="9479" max="9479" width="13" style="321" customWidth="1"/>
    <col min="9480" max="9728" width="9.140625" style="321"/>
    <col min="9729" max="9729" width="4.140625" style="321" customWidth="1"/>
    <col min="9730" max="9730" width="37" style="321" customWidth="1"/>
    <col min="9731" max="9731" width="5.85546875" style="321" customWidth="1"/>
    <col min="9732" max="9732" width="6.5703125" style="321" customWidth="1"/>
    <col min="9733" max="9733" width="0" style="321" hidden="1" customWidth="1"/>
    <col min="9734" max="9734" width="10.42578125" style="321" customWidth="1"/>
    <col min="9735" max="9735" width="13" style="321" customWidth="1"/>
    <col min="9736" max="9984" width="9.140625" style="321"/>
    <col min="9985" max="9985" width="4.140625" style="321" customWidth="1"/>
    <col min="9986" max="9986" width="37" style="321" customWidth="1"/>
    <col min="9987" max="9987" width="5.85546875" style="321" customWidth="1"/>
    <col min="9988" max="9988" width="6.5703125" style="321" customWidth="1"/>
    <col min="9989" max="9989" width="0" style="321" hidden="1" customWidth="1"/>
    <col min="9990" max="9990" width="10.42578125" style="321" customWidth="1"/>
    <col min="9991" max="9991" width="13" style="321" customWidth="1"/>
    <col min="9992" max="10240" width="9.140625" style="321"/>
    <col min="10241" max="10241" width="4.140625" style="321" customWidth="1"/>
    <col min="10242" max="10242" width="37" style="321" customWidth="1"/>
    <col min="10243" max="10243" width="5.85546875" style="321" customWidth="1"/>
    <col min="10244" max="10244" width="6.5703125" style="321" customWidth="1"/>
    <col min="10245" max="10245" width="0" style="321" hidden="1" customWidth="1"/>
    <col min="10246" max="10246" width="10.42578125" style="321" customWidth="1"/>
    <col min="10247" max="10247" width="13" style="321" customWidth="1"/>
    <col min="10248" max="10496" width="9.140625" style="321"/>
    <col min="10497" max="10497" width="4.140625" style="321" customWidth="1"/>
    <col min="10498" max="10498" width="37" style="321" customWidth="1"/>
    <col min="10499" max="10499" width="5.85546875" style="321" customWidth="1"/>
    <col min="10500" max="10500" width="6.5703125" style="321" customWidth="1"/>
    <col min="10501" max="10501" width="0" style="321" hidden="1" customWidth="1"/>
    <col min="10502" max="10502" width="10.42578125" style="321" customWidth="1"/>
    <col min="10503" max="10503" width="13" style="321" customWidth="1"/>
    <col min="10504" max="10752" width="9.140625" style="321"/>
    <col min="10753" max="10753" width="4.140625" style="321" customWidth="1"/>
    <col min="10754" max="10754" width="37" style="321" customWidth="1"/>
    <col min="10755" max="10755" width="5.85546875" style="321" customWidth="1"/>
    <col min="10756" max="10756" width="6.5703125" style="321" customWidth="1"/>
    <col min="10757" max="10757" width="0" style="321" hidden="1" customWidth="1"/>
    <col min="10758" max="10758" width="10.42578125" style="321" customWidth="1"/>
    <col min="10759" max="10759" width="13" style="321" customWidth="1"/>
    <col min="10760" max="11008" width="9.140625" style="321"/>
    <col min="11009" max="11009" width="4.140625" style="321" customWidth="1"/>
    <col min="11010" max="11010" width="37" style="321" customWidth="1"/>
    <col min="11011" max="11011" width="5.85546875" style="321" customWidth="1"/>
    <col min="11012" max="11012" width="6.5703125" style="321" customWidth="1"/>
    <col min="11013" max="11013" width="0" style="321" hidden="1" customWidth="1"/>
    <col min="11014" max="11014" width="10.42578125" style="321" customWidth="1"/>
    <col min="11015" max="11015" width="13" style="321" customWidth="1"/>
    <col min="11016" max="11264" width="9.140625" style="321"/>
    <col min="11265" max="11265" width="4.140625" style="321" customWidth="1"/>
    <col min="11266" max="11266" width="37" style="321" customWidth="1"/>
    <col min="11267" max="11267" width="5.85546875" style="321" customWidth="1"/>
    <col min="11268" max="11268" width="6.5703125" style="321" customWidth="1"/>
    <col min="11269" max="11269" width="0" style="321" hidden="1" customWidth="1"/>
    <col min="11270" max="11270" width="10.42578125" style="321" customWidth="1"/>
    <col min="11271" max="11271" width="13" style="321" customWidth="1"/>
    <col min="11272" max="11520" width="9.140625" style="321"/>
    <col min="11521" max="11521" width="4.140625" style="321" customWidth="1"/>
    <col min="11522" max="11522" width="37" style="321" customWidth="1"/>
    <col min="11523" max="11523" width="5.85546875" style="321" customWidth="1"/>
    <col min="11524" max="11524" width="6.5703125" style="321" customWidth="1"/>
    <col min="11525" max="11525" width="0" style="321" hidden="1" customWidth="1"/>
    <col min="11526" max="11526" width="10.42578125" style="321" customWidth="1"/>
    <col min="11527" max="11527" width="13" style="321" customWidth="1"/>
    <col min="11528" max="11776" width="9.140625" style="321"/>
    <col min="11777" max="11777" width="4.140625" style="321" customWidth="1"/>
    <col min="11778" max="11778" width="37" style="321" customWidth="1"/>
    <col min="11779" max="11779" width="5.85546875" style="321" customWidth="1"/>
    <col min="11780" max="11780" width="6.5703125" style="321" customWidth="1"/>
    <col min="11781" max="11781" width="0" style="321" hidden="1" customWidth="1"/>
    <col min="11782" max="11782" width="10.42578125" style="321" customWidth="1"/>
    <col min="11783" max="11783" width="13" style="321" customWidth="1"/>
    <col min="11784" max="12032" width="9.140625" style="321"/>
    <col min="12033" max="12033" width="4.140625" style="321" customWidth="1"/>
    <col min="12034" max="12034" width="37" style="321" customWidth="1"/>
    <col min="12035" max="12035" width="5.85546875" style="321" customWidth="1"/>
    <col min="12036" max="12036" width="6.5703125" style="321" customWidth="1"/>
    <col min="12037" max="12037" width="0" style="321" hidden="1" customWidth="1"/>
    <col min="12038" max="12038" width="10.42578125" style="321" customWidth="1"/>
    <col min="12039" max="12039" width="13" style="321" customWidth="1"/>
    <col min="12040" max="12288" width="9.140625" style="321"/>
    <col min="12289" max="12289" width="4.140625" style="321" customWidth="1"/>
    <col min="12290" max="12290" width="37" style="321" customWidth="1"/>
    <col min="12291" max="12291" width="5.85546875" style="321" customWidth="1"/>
    <col min="12292" max="12292" width="6.5703125" style="321" customWidth="1"/>
    <col min="12293" max="12293" width="0" style="321" hidden="1" customWidth="1"/>
    <col min="12294" max="12294" width="10.42578125" style="321" customWidth="1"/>
    <col min="12295" max="12295" width="13" style="321" customWidth="1"/>
    <col min="12296" max="12544" width="9.140625" style="321"/>
    <col min="12545" max="12545" width="4.140625" style="321" customWidth="1"/>
    <col min="12546" max="12546" width="37" style="321" customWidth="1"/>
    <col min="12547" max="12547" width="5.85546875" style="321" customWidth="1"/>
    <col min="12548" max="12548" width="6.5703125" style="321" customWidth="1"/>
    <col min="12549" max="12549" width="0" style="321" hidden="1" customWidth="1"/>
    <col min="12550" max="12550" width="10.42578125" style="321" customWidth="1"/>
    <col min="12551" max="12551" width="13" style="321" customWidth="1"/>
    <col min="12552" max="12800" width="9.140625" style="321"/>
    <col min="12801" max="12801" width="4.140625" style="321" customWidth="1"/>
    <col min="12802" max="12802" width="37" style="321" customWidth="1"/>
    <col min="12803" max="12803" width="5.85546875" style="321" customWidth="1"/>
    <col min="12804" max="12804" width="6.5703125" style="321" customWidth="1"/>
    <col min="12805" max="12805" width="0" style="321" hidden="1" customWidth="1"/>
    <col min="12806" max="12806" width="10.42578125" style="321" customWidth="1"/>
    <col min="12807" max="12807" width="13" style="321" customWidth="1"/>
    <col min="12808" max="13056" width="9.140625" style="321"/>
    <col min="13057" max="13057" width="4.140625" style="321" customWidth="1"/>
    <col min="13058" max="13058" width="37" style="321" customWidth="1"/>
    <col min="13059" max="13059" width="5.85546875" style="321" customWidth="1"/>
    <col min="13060" max="13060" width="6.5703125" style="321" customWidth="1"/>
    <col min="13061" max="13061" width="0" style="321" hidden="1" customWidth="1"/>
    <col min="13062" max="13062" width="10.42578125" style="321" customWidth="1"/>
    <col min="13063" max="13063" width="13" style="321" customWidth="1"/>
    <col min="13064" max="13312" width="9.140625" style="321"/>
    <col min="13313" max="13313" width="4.140625" style="321" customWidth="1"/>
    <col min="13314" max="13314" width="37" style="321" customWidth="1"/>
    <col min="13315" max="13315" width="5.85546875" style="321" customWidth="1"/>
    <col min="13316" max="13316" width="6.5703125" style="321" customWidth="1"/>
    <col min="13317" max="13317" width="0" style="321" hidden="1" customWidth="1"/>
    <col min="13318" max="13318" width="10.42578125" style="321" customWidth="1"/>
    <col min="13319" max="13319" width="13" style="321" customWidth="1"/>
    <col min="13320" max="13568" width="9.140625" style="321"/>
    <col min="13569" max="13569" width="4.140625" style="321" customWidth="1"/>
    <col min="13570" max="13570" width="37" style="321" customWidth="1"/>
    <col min="13571" max="13571" width="5.85546875" style="321" customWidth="1"/>
    <col min="13572" max="13572" width="6.5703125" style="321" customWidth="1"/>
    <col min="13573" max="13573" width="0" style="321" hidden="1" customWidth="1"/>
    <col min="13574" max="13574" width="10.42578125" style="321" customWidth="1"/>
    <col min="13575" max="13575" width="13" style="321" customWidth="1"/>
    <col min="13576" max="13824" width="9.140625" style="321"/>
    <col min="13825" max="13825" width="4.140625" style="321" customWidth="1"/>
    <col min="13826" max="13826" width="37" style="321" customWidth="1"/>
    <col min="13827" max="13827" width="5.85546875" style="321" customWidth="1"/>
    <col min="13828" max="13828" width="6.5703125" style="321" customWidth="1"/>
    <col min="13829" max="13829" width="0" style="321" hidden="1" customWidth="1"/>
    <col min="13830" max="13830" width="10.42578125" style="321" customWidth="1"/>
    <col min="13831" max="13831" width="13" style="321" customWidth="1"/>
    <col min="13832" max="14080" width="9.140625" style="321"/>
    <col min="14081" max="14081" width="4.140625" style="321" customWidth="1"/>
    <col min="14082" max="14082" width="37" style="321" customWidth="1"/>
    <col min="14083" max="14083" width="5.85546875" style="321" customWidth="1"/>
    <col min="14084" max="14084" width="6.5703125" style="321" customWidth="1"/>
    <col min="14085" max="14085" width="0" style="321" hidden="1" customWidth="1"/>
    <col min="14086" max="14086" width="10.42578125" style="321" customWidth="1"/>
    <col min="14087" max="14087" width="13" style="321" customWidth="1"/>
    <col min="14088" max="14336" width="9.140625" style="321"/>
    <col min="14337" max="14337" width="4.140625" style="321" customWidth="1"/>
    <col min="14338" max="14338" width="37" style="321" customWidth="1"/>
    <col min="14339" max="14339" width="5.85546875" style="321" customWidth="1"/>
    <col min="14340" max="14340" width="6.5703125" style="321" customWidth="1"/>
    <col min="14341" max="14341" width="0" style="321" hidden="1" customWidth="1"/>
    <col min="14342" max="14342" width="10.42578125" style="321" customWidth="1"/>
    <col min="14343" max="14343" width="13" style="321" customWidth="1"/>
    <col min="14344" max="14592" width="9.140625" style="321"/>
    <col min="14593" max="14593" width="4.140625" style="321" customWidth="1"/>
    <col min="14594" max="14594" width="37" style="321" customWidth="1"/>
    <col min="14595" max="14595" width="5.85546875" style="321" customWidth="1"/>
    <col min="14596" max="14596" width="6.5703125" style="321" customWidth="1"/>
    <col min="14597" max="14597" width="0" style="321" hidden="1" customWidth="1"/>
    <col min="14598" max="14598" width="10.42578125" style="321" customWidth="1"/>
    <col min="14599" max="14599" width="13" style="321" customWidth="1"/>
    <col min="14600" max="14848" width="9.140625" style="321"/>
    <col min="14849" max="14849" width="4.140625" style="321" customWidth="1"/>
    <col min="14850" max="14850" width="37" style="321" customWidth="1"/>
    <col min="14851" max="14851" width="5.85546875" style="321" customWidth="1"/>
    <col min="14852" max="14852" width="6.5703125" style="321" customWidth="1"/>
    <col min="14853" max="14853" width="0" style="321" hidden="1" customWidth="1"/>
    <col min="14854" max="14854" width="10.42578125" style="321" customWidth="1"/>
    <col min="14855" max="14855" width="13" style="321" customWidth="1"/>
    <col min="14856" max="15104" width="9.140625" style="321"/>
    <col min="15105" max="15105" width="4.140625" style="321" customWidth="1"/>
    <col min="15106" max="15106" width="37" style="321" customWidth="1"/>
    <col min="15107" max="15107" width="5.85546875" style="321" customWidth="1"/>
    <col min="15108" max="15108" width="6.5703125" style="321" customWidth="1"/>
    <col min="15109" max="15109" width="0" style="321" hidden="1" customWidth="1"/>
    <col min="15110" max="15110" width="10.42578125" style="321" customWidth="1"/>
    <col min="15111" max="15111" width="13" style="321" customWidth="1"/>
    <col min="15112" max="15360" width="9.140625" style="321"/>
    <col min="15361" max="15361" width="4.140625" style="321" customWidth="1"/>
    <col min="15362" max="15362" width="37" style="321" customWidth="1"/>
    <col min="15363" max="15363" width="5.85546875" style="321" customWidth="1"/>
    <col min="15364" max="15364" width="6.5703125" style="321" customWidth="1"/>
    <col min="15365" max="15365" width="0" style="321" hidden="1" customWidth="1"/>
    <col min="15366" max="15366" width="10.42578125" style="321" customWidth="1"/>
    <col min="15367" max="15367" width="13" style="321" customWidth="1"/>
    <col min="15368" max="15616" width="9.140625" style="321"/>
    <col min="15617" max="15617" width="4.140625" style="321" customWidth="1"/>
    <col min="15618" max="15618" width="37" style="321" customWidth="1"/>
    <col min="15619" max="15619" width="5.85546875" style="321" customWidth="1"/>
    <col min="15620" max="15620" width="6.5703125" style="321" customWidth="1"/>
    <col min="15621" max="15621" width="0" style="321" hidden="1" customWidth="1"/>
    <col min="15622" max="15622" width="10.42578125" style="321" customWidth="1"/>
    <col min="15623" max="15623" width="13" style="321" customWidth="1"/>
    <col min="15624" max="15872" width="9.140625" style="321"/>
    <col min="15873" max="15873" width="4.140625" style="321" customWidth="1"/>
    <col min="15874" max="15874" width="37" style="321" customWidth="1"/>
    <col min="15875" max="15875" width="5.85546875" style="321" customWidth="1"/>
    <col min="15876" max="15876" width="6.5703125" style="321" customWidth="1"/>
    <col min="15877" max="15877" width="0" style="321" hidden="1" customWidth="1"/>
    <col min="15878" max="15878" width="10.42578125" style="321" customWidth="1"/>
    <col min="15879" max="15879" width="13" style="321" customWidth="1"/>
    <col min="15880" max="16128" width="9.140625" style="321"/>
    <col min="16129" max="16129" width="4.140625" style="321" customWidth="1"/>
    <col min="16130" max="16130" width="37" style="321" customWidth="1"/>
    <col min="16131" max="16131" width="5.85546875" style="321" customWidth="1"/>
    <col min="16132" max="16132" width="6.5703125" style="321" customWidth="1"/>
    <col min="16133" max="16133" width="0" style="321" hidden="1" customWidth="1"/>
    <col min="16134" max="16134" width="10.42578125" style="321" customWidth="1"/>
    <col min="16135" max="16135" width="13" style="321" customWidth="1"/>
    <col min="16136" max="16384" width="9.140625" style="321"/>
  </cols>
  <sheetData>
    <row r="1" spans="1:8" x14ac:dyDescent="0.2">
      <c r="A1" s="316"/>
      <c r="B1" s="317" t="s">
        <v>284</v>
      </c>
      <c r="C1" s="316"/>
      <c r="D1" s="318"/>
      <c r="E1" s="319"/>
      <c r="F1" s="319"/>
      <c r="G1" s="320"/>
    </row>
    <row r="2" spans="1:8" x14ac:dyDescent="0.2">
      <c r="A2" s="322"/>
      <c r="B2" s="323"/>
      <c r="C2" s="322"/>
      <c r="D2" s="324"/>
      <c r="E2" s="325"/>
      <c r="F2" s="325"/>
      <c r="G2" s="326"/>
    </row>
    <row r="3" spans="1:8" s="333" customFormat="1" ht="13.5" thickBot="1" x14ac:dyDescent="0.25">
      <c r="A3" s="327"/>
      <c r="B3" s="328"/>
      <c r="C3" s="327"/>
      <c r="D3" s="329" t="s">
        <v>235</v>
      </c>
      <c r="E3" s="330"/>
      <c r="F3" s="330"/>
      <c r="G3" s="331"/>
      <c r="H3" s="332"/>
    </row>
    <row r="4" spans="1:8" x14ac:dyDescent="0.2">
      <c r="B4" s="335"/>
      <c r="C4" s="336"/>
      <c r="D4" s="337"/>
    </row>
    <row r="5" spans="1:8" ht="68.25" customHeight="1" x14ac:dyDescent="0.2">
      <c r="A5" s="340">
        <f>COUNT(A4+1)</f>
        <v>1</v>
      </c>
      <c r="B5" s="341" t="s">
        <v>285</v>
      </c>
      <c r="C5" s="336"/>
      <c r="D5" s="337"/>
    </row>
    <row r="6" spans="1:8" x14ac:dyDescent="0.2">
      <c r="A6" s="340"/>
      <c r="B6" s="342" t="s">
        <v>237</v>
      </c>
      <c r="C6" s="336"/>
      <c r="D6" s="337"/>
    </row>
    <row r="7" spans="1:8" ht="52.5" customHeight="1" x14ac:dyDescent="0.2">
      <c r="A7" s="340"/>
      <c r="B7" s="342" t="s">
        <v>286</v>
      </c>
      <c r="C7" s="336"/>
      <c r="D7" s="337"/>
    </row>
    <row r="8" spans="1:8" ht="62.25" customHeight="1" x14ac:dyDescent="0.2">
      <c r="A8" s="340"/>
      <c r="B8" s="341" t="s">
        <v>239</v>
      </c>
      <c r="C8" s="336"/>
      <c r="D8" s="337"/>
    </row>
    <row r="9" spans="1:8" ht="78" customHeight="1" x14ac:dyDescent="0.2">
      <c r="A9" s="340"/>
      <c r="B9" s="342" t="s">
        <v>287</v>
      </c>
      <c r="C9" s="336"/>
      <c r="D9" s="337"/>
    </row>
    <row r="10" spans="1:8" ht="30" customHeight="1" x14ac:dyDescent="0.2">
      <c r="A10" s="340"/>
      <c r="B10" s="341" t="s">
        <v>288</v>
      </c>
      <c r="C10" s="336"/>
      <c r="D10" s="337"/>
    </row>
    <row r="11" spans="1:8" ht="76.5" customHeight="1" x14ac:dyDescent="0.2">
      <c r="A11" s="340"/>
      <c r="B11" s="342" t="s">
        <v>289</v>
      </c>
      <c r="C11" s="336"/>
      <c r="D11" s="337"/>
    </row>
    <row r="12" spans="1:8" ht="33" customHeight="1" x14ac:dyDescent="0.2">
      <c r="A12" s="340"/>
      <c r="B12" s="341" t="s">
        <v>243</v>
      </c>
      <c r="C12" s="336"/>
      <c r="D12" s="337"/>
    </row>
    <row r="13" spans="1:8" x14ac:dyDescent="0.2">
      <c r="A13" s="340"/>
      <c r="B13" s="341" t="s">
        <v>290</v>
      </c>
      <c r="C13" s="336"/>
      <c r="D13" s="337"/>
    </row>
    <row r="14" spans="1:8" x14ac:dyDescent="0.2">
      <c r="A14" s="340"/>
      <c r="B14" s="342" t="s">
        <v>39</v>
      </c>
      <c r="C14" s="336"/>
      <c r="D14" s="337"/>
    </row>
    <row r="15" spans="1:8" s="130" customFormat="1" ht="14.25" x14ac:dyDescent="0.2">
      <c r="A15" s="137"/>
      <c r="B15" s="157" t="s">
        <v>291</v>
      </c>
      <c r="C15" s="130">
        <v>62</v>
      </c>
      <c r="D15" s="270" t="s">
        <v>9</v>
      </c>
      <c r="E15" s="271">
        <v>49.2</v>
      </c>
      <c r="F15" s="218"/>
      <c r="G15" s="343">
        <f>C15*F15</f>
        <v>0</v>
      </c>
    </row>
    <row r="16" spans="1:8" s="130" customFormat="1" ht="14.25" x14ac:dyDescent="0.2">
      <c r="A16" s="137"/>
      <c r="B16" s="157" t="s">
        <v>292</v>
      </c>
      <c r="C16" s="130">
        <v>248</v>
      </c>
      <c r="D16" s="270" t="s">
        <v>9</v>
      </c>
      <c r="E16" s="271">
        <v>49.2</v>
      </c>
      <c r="F16" s="218"/>
      <c r="G16" s="343">
        <f>C16*F16</f>
        <v>0</v>
      </c>
    </row>
    <row r="17" spans="1:7" x14ac:dyDescent="0.2">
      <c r="A17" s="340"/>
      <c r="B17" s="335"/>
      <c r="C17" s="336"/>
      <c r="D17" s="337"/>
      <c r="G17" s="344"/>
    </row>
    <row r="18" spans="1:7" ht="78.75" customHeight="1" x14ac:dyDescent="0.2">
      <c r="A18" s="340">
        <f>COUNT($A$5:A17)+1</f>
        <v>2</v>
      </c>
      <c r="B18" s="220" t="s">
        <v>293</v>
      </c>
      <c r="C18" s="336"/>
      <c r="D18" s="337"/>
      <c r="G18" s="344"/>
    </row>
    <row r="19" spans="1:7" x14ac:dyDescent="0.2">
      <c r="A19" s="340"/>
      <c r="B19" s="342" t="s">
        <v>237</v>
      </c>
      <c r="C19" s="336"/>
      <c r="D19" s="337"/>
      <c r="G19" s="344"/>
    </row>
    <row r="20" spans="1:7" x14ac:dyDescent="0.2">
      <c r="A20" s="340"/>
      <c r="B20" s="342"/>
      <c r="C20" s="336"/>
      <c r="D20" s="337"/>
      <c r="G20" s="344"/>
    </row>
    <row r="21" spans="1:7" x14ac:dyDescent="0.2">
      <c r="A21" s="340"/>
      <c r="B21" s="342" t="s">
        <v>39</v>
      </c>
      <c r="C21" s="336"/>
      <c r="D21" s="337"/>
      <c r="G21" s="344"/>
    </row>
    <row r="22" spans="1:7" s="130" customFormat="1" ht="17.25" customHeight="1" x14ac:dyDescent="0.2">
      <c r="A22" s="137"/>
      <c r="B22" s="269" t="s">
        <v>294</v>
      </c>
      <c r="C22" s="130">
        <v>6</v>
      </c>
      <c r="D22" s="276" t="s">
        <v>1</v>
      </c>
      <c r="E22" s="271">
        <v>201.1</v>
      </c>
      <c r="F22" s="218"/>
      <c r="G22" s="343">
        <f>C22*F22</f>
        <v>0</v>
      </c>
    </row>
    <row r="23" spans="1:7" s="130" customFormat="1" ht="17.25" customHeight="1" x14ac:dyDescent="0.2">
      <c r="A23" s="137"/>
      <c r="B23" s="269" t="s">
        <v>295</v>
      </c>
      <c r="C23" s="130">
        <v>16</v>
      </c>
      <c r="D23" s="276" t="s">
        <v>1</v>
      </c>
      <c r="E23" s="271">
        <v>201.1</v>
      </c>
      <c r="F23" s="218"/>
      <c r="G23" s="343">
        <f>C23*F23</f>
        <v>0</v>
      </c>
    </row>
    <row r="24" spans="1:7" s="130" customFormat="1" ht="17.25" customHeight="1" x14ac:dyDescent="0.2">
      <c r="A24" s="137"/>
      <c r="B24" s="269"/>
      <c r="D24" s="276"/>
      <c r="E24" s="271"/>
      <c r="F24" s="271"/>
      <c r="G24" s="343"/>
    </row>
    <row r="25" spans="1:7" ht="78.75" customHeight="1" x14ac:dyDescent="0.2">
      <c r="A25" s="340">
        <f>COUNT($A$5:A23)+1</f>
        <v>3</v>
      </c>
      <c r="B25" s="220" t="s">
        <v>296</v>
      </c>
      <c r="C25" s="336"/>
      <c r="D25" s="337"/>
      <c r="G25" s="344"/>
    </row>
    <row r="26" spans="1:7" x14ac:dyDescent="0.2">
      <c r="A26" s="340"/>
      <c r="B26" s="342" t="s">
        <v>237</v>
      </c>
      <c r="C26" s="336"/>
      <c r="D26" s="337"/>
      <c r="G26" s="344"/>
    </row>
    <row r="27" spans="1:7" x14ac:dyDescent="0.2">
      <c r="A27" s="340"/>
      <c r="B27" s="342"/>
      <c r="C27" s="336"/>
      <c r="D27" s="337"/>
      <c r="G27" s="344"/>
    </row>
    <row r="28" spans="1:7" x14ac:dyDescent="0.2">
      <c r="A28" s="340"/>
      <c r="B28" s="342" t="s">
        <v>39</v>
      </c>
      <c r="C28" s="336"/>
      <c r="D28" s="337"/>
      <c r="G28" s="344"/>
    </row>
    <row r="29" spans="1:7" s="130" customFormat="1" ht="17.25" customHeight="1" x14ac:dyDescent="0.2">
      <c r="A29" s="137"/>
      <c r="B29" s="269" t="s">
        <v>297</v>
      </c>
      <c r="C29" s="130">
        <v>2</v>
      </c>
      <c r="D29" s="276" t="s">
        <v>1</v>
      </c>
      <c r="E29" s="271">
        <v>201.1</v>
      </c>
      <c r="F29" s="218"/>
      <c r="G29" s="343">
        <f>C29*F29</f>
        <v>0</v>
      </c>
    </row>
    <row r="30" spans="1:7" x14ac:dyDescent="0.2">
      <c r="A30" s="340"/>
      <c r="B30" s="335"/>
      <c r="C30" s="336"/>
      <c r="D30" s="337"/>
      <c r="G30" s="344"/>
    </row>
    <row r="31" spans="1:7" ht="51" customHeight="1" x14ac:dyDescent="0.2">
      <c r="A31" s="340">
        <f>COUNT($A$5:A30)+1</f>
        <v>4</v>
      </c>
      <c r="B31" s="220" t="s">
        <v>251</v>
      </c>
      <c r="C31" s="336"/>
      <c r="D31" s="337"/>
      <c r="G31" s="344"/>
    </row>
    <row r="32" spans="1:7" x14ac:dyDescent="0.2">
      <c r="A32" s="340"/>
      <c r="B32" s="342" t="s">
        <v>39</v>
      </c>
      <c r="C32" s="336"/>
      <c r="D32" s="337"/>
      <c r="G32" s="344"/>
    </row>
    <row r="33" spans="1:7" s="130" customFormat="1" x14ac:dyDescent="0.2">
      <c r="A33" s="277"/>
      <c r="B33" s="269" t="s">
        <v>298</v>
      </c>
      <c r="C33" s="130">
        <v>4</v>
      </c>
      <c r="D33" s="276" t="s">
        <v>1</v>
      </c>
      <c r="E33" s="147">
        <v>16200</v>
      </c>
      <c r="F33" s="218"/>
      <c r="G33" s="343">
        <f>C33*F33</f>
        <v>0</v>
      </c>
    </row>
    <row r="34" spans="1:7" s="130" customFormat="1" x14ac:dyDescent="0.2">
      <c r="A34" s="277"/>
      <c r="B34" s="269" t="s">
        <v>299</v>
      </c>
      <c r="C34" s="130">
        <v>10</v>
      </c>
      <c r="D34" s="276" t="s">
        <v>1</v>
      </c>
      <c r="E34" s="147">
        <v>16200</v>
      </c>
      <c r="F34" s="218"/>
      <c r="G34" s="343">
        <f>C34*F34</f>
        <v>0</v>
      </c>
    </row>
    <row r="35" spans="1:7" x14ac:dyDescent="0.2">
      <c r="D35" s="337"/>
      <c r="G35" s="344"/>
    </row>
    <row r="36" spans="1:7" ht="39" customHeight="1" x14ac:dyDescent="0.2">
      <c r="A36" s="340">
        <f>COUNT($A$5:A35)+1</f>
        <v>5</v>
      </c>
      <c r="B36" s="220" t="s">
        <v>253</v>
      </c>
      <c r="C36" s="336"/>
      <c r="D36" s="337"/>
      <c r="G36" s="344"/>
    </row>
    <row r="37" spans="1:7" x14ac:dyDescent="0.2">
      <c r="A37" s="340"/>
      <c r="B37" s="342" t="s">
        <v>39</v>
      </c>
      <c r="C37" s="336"/>
      <c r="D37" s="337"/>
      <c r="G37" s="344"/>
    </row>
    <row r="38" spans="1:7" s="130" customFormat="1" x14ac:dyDescent="0.2">
      <c r="A38" s="277"/>
      <c r="B38" s="269" t="s">
        <v>298</v>
      </c>
      <c r="C38" s="130">
        <v>4</v>
      </c>
      <c r="D38" s="276" t="s">
        <v>1</v>
      </c>
      <c r="E38" s="147">
        <v>16200</v>
      </c>
      <c r="F38" s="218"/>
      <c r="G38" s="343">
        <f>C38*F38</f>
        <v>0</v>
      </c>
    </row>
    <row r="39" spans="1:7" s="130" customFormat="1" x14ac:dyDescent="0.2">
      <c r="A39" s="277"/>
      <c r="B39" s="269" t="s">
        <v>299</v>
      </c>
      <c r="C39" s="130">
        <v>10</v>
      </c>
      <c r="D39" s="276" t="s">
        <v>1</v>
      </c>
      <c r="E39" s="147">
        <v>16200</v>
      </c>
      <c r="F39" s="218"/>
      <c r="G39" s="343">
        <f>C39*F39</f>
        <v>0</v>
      </c>
    </row>
    <row r="40" spans="1:7" x14ac:dyDescent="0.2">
      <c r="A40" s="340"/>
      <c r="B40" s="335"/>
      <c r="C40" s="336"/>
      <c r="D40" s="337"/>
      <c r="G40" s="344"/>
    </row>
    <row r="41" spans="1:7" ht="90" customHeight="1" x14ac:dyDescent="0.2">
      <c r="A41" s="340">
        <f>COUNT($A$5:A40)+1</f>
        <v>6</v>
      </c>
      <c r="B41" s="220" t="s">
        <v>254</v>
      </c>
      <c r="C41" s="336"/>
      <c r="D41" s="337"/>
      <c r="G41" s="344"/>
    </row>
    <row r="42" spans="1:7" x14ac:dyDescent="0.2">
      <c r="A42" s="340"/>
      <c r="B42" s="342" t="s">
        <v>39</v>
      </c>
      <c r="C42" s="336"/>
      <c r="D42" s="337"/>
      <c r="G42" s="344"/>
    </row>
    <row r="43" spans="1:7" s="130" customFormat="1" x14ac:dyDescent="0.2">
      <c r="A43" s="277"/>
      <c r="B43" s="269" t="s">
        <v>298</v>
      </c>
      <c r="C43" s="130">
        <v>28</v>
      </c>
      <c r="D43" s="276" t="s">
        <v>1</v>
      </c>
      <c r="E43" s="271">
        <v>49.2</v>
      </c>
      <c r="F43" s="218"/>
      <c r="G43" s="343">
        <f>C43*F43</f>
        <v>0</v>
      </c>
    </row>
    <row r="44" spans="1:7" s="130" customFormat="1" x14ac:dyDescent="0.2">
      <c r="A44" s="277"/>
      <c r="B44" s="269" t="s">
        <v>299</v>
      </c>
      <c r="C44" s="130">
        <v>60</v>
      </c>
      <c r="D44" s="276" t="s">
        <v>1</v>
      </c>
      <c r="E44" s="271">
        <v>49.2</v>
      </c>
      <c r="F44" s="218"/>
      <c r="G44" s="343">
        <f>C44*F44</f>
        <v>0</v>
      </c>
    </row>
    <row r="45" spans="1:7" s="130" customFormat="1" x14ac:dyDescent="0.2">
      <c r="A45" s="277"/>
      <c r="B45" s="269" t="s">
        <v>255</v>
      </c>
      <c r="C45" s="130">
        <v>12</v>
      </c>
      <c r="D45" s="276" t="s">
        <v>1</v>
      </c>
      <c r="E45" s="271">
        <v>49.2</v>
      </c>
      <c r="F45" s="218"/>
      <c r="G45" s="343">
        <f>C45*F45</f>
        <v>0</v>
      </c>
    </row>
    <row r="46" spans="1:7" s="130" customFormat="1" x14ac:dyDescent="0.2">
      <c r="A46" s="277"/>
      <c r="B46" s="269"/>
      <c r="D46" s="276"/>
      <c r="E46" s="271"/>
      <c r="F46" s="271"/>
      <c r="G46" s="343"/>
    </row>
    <row r="47" spans="1:7" s="130" customFormat="1" ht="15" customHeight="1" x14ac:dyDescent="0.2">
      <c r="A47" s="340">
        <f>COUNT($A$5:A46)+1</f>
        <v>7</v>
      </c>
      <c r="B47" s="277" t="s">
        <v>257</v>
      </c>
      <c r="D47" s="276"/>
      <c r="E47" s="147"/>
      <c r="F47" s="147"/>
    </row>
    <row r="48" spans="1:7" s="130" customFormat="1" ht="78.75" customHeight="1" x14ac:dyDescent="0.2">
      <c r="B48" s="269" t="s">
        <v>258</v>
      </c>
      <c r="D48" s="276"/>
      <c r="E48" s="147"/>
      <c r="F48" s="147"/>
    </row>
    <row r="49" spans="1:7" s="130" customFormat="1" x14ac:dyDescent="0.2">
      <c r="A49" s="159"/>
      <c r="B49" s="277" t="s">
        <v>237</v>
      </c>
      <c r="D49" s="276"/>
      <c r="E49" s="147"/>
      <c r="F49" s="147"/>
    </row>
    <row r="50" spans="1:7" s="130" customFormat="1" x14ac:dyDescent="0.2">
      <c r="A50" s="137"/>
      <c r="B50" s="269" t="s">
        <v>42</v>
      </c>
      <c r="D50" s="276"/>
      <c r="E50" s="147"/>
      <c r="F50" s="147"/>
    </row>
    <row r="51" spans="1:7" s="130" customFormat="1" x14ac:dyDescent="0.2">
      <c r="A51" s="277"/>
      <c r="B51" s="277" t="s">
        <v>39</v>
      </c>
      <c r="D51" s="276"/>
      <c r="E51" s="147"/>
      <c r="F51" s="147"/>
    </row>
    <row r="52" spans="1:7" s="130" customFormat="1" x14ac:dyDescent="0.2">
      <c r="A52" s="277"/>
      <c r="B52" s="269" t="s">
        <v>300</v>
      </c>
      <c r="C52" s="130">
        <v>2</v>
      </c>
      <c r="D52" s="276" t="s">
        <v>1</v>
      </c>
      <c r="E52" s="271">
        <v>525.70000000000005</v>
      </c>
      <c r="F52" s="218"/>
      <c r="G52" s="343">
        <f>C52*F52</f>
        <v>0</v>
      </c>
    </row>
    <row r="53" spans="1:7" s="130" customFormat="1" x14ac:dyDescent="0.2">
      <c r="A53" s="277"/>
      <c r="B53" s="269"/>
      <c r="D53" s="276"/>
      <c r="E53" s="271"/>
      <c r="F53" s="271"/>
      <c r="G53" s="343"/>
    </row>
    <row r="54" spans="1:7" s="130" customFormat="1" ht="0.75" customHeight="1" x14ac:dyDescent="0.2">
      <c r="A54" s="340">
        <f>COUNT($A$5:A52)+1</f>
        <v>8</v>
      </c>
      <c r="B54" s="277" t="s">
        <v>301</v>
      </c>
      <c r="D54" s="276"/>
      <c r="E54" s="147"/>
      <c r="F54" s="147"/>
    </row>
    <row r="55" spans="1:7" s="130" customFormat="1" ht="78.75" customHeight="1" x14ac:dyDescent="0.2">
      <c r="A55" s="345">
        <f>A47+1</f>
        <v>8</v>
      </c>
      <c r="B55" s="269" t="s">
        <v>302</v>
      </c>
      <c r="D55" s="276"/>
      <c r="E55" s="147"/>
      <c r="F55" s="147"/>
    </row>
    <row r="56" spans="1:7" s="130" customFormat="1" x14ac:dyDescent="0.2">
      <c r="A56" s="159"/>
      <c r="B56" s="277" t="s">
        <v>237</v>
      </c>
      <c r="D56" s="276"/>
      <c r="E56" s="147"/>
      <c r="F56" s="147"/>
    </row>
    <row r="57" spans="1:7" s="130" customFormat="1" x14ac:dyDescent="0.2">
      <c r="A57" s="137"/>
      <c r="B57" s="269" t="s">
        <v>42</v>
      </c>
      <c r="D57" s="276"/>
      <c r="E57" s="147"/>
      <c r="F57" s="147"/>
    </row>
    <row r="58" spans="1:7" s="130" customFormat="1" x14ac:dyDescent="0.2">
      <c r="A58" s="277"/>
      <c r="B58" s="277" t="s">
        <v>39</v>
      </c>
      <c r="D58" s="276"/>
      <c r="E58" s="147"/>
      <c r="F58" s="147"/>
    </row>
    <row r="59" spans="1:7" s="130" customFormat="1" x14ac:dyDescent="0.2">
      <c r="A59" s="277"/>
      <c r="B59" s="269" t="s">
        <v>303</v>
      </c>
      <c r="C59" s="130">
        <v>2</v>
      </c>
      <c r="D59" s="276" t="s">
        <v>1</v>
      </c>
      <c r="E59" s="271">
        <v>525.70000000000005</v>
      </c>
      <c r="F59" s="218"/>
      <c r="G59" s="343">
        <f>C59*F59</f>
        <v>0</v>
      </c>
    </row>
    <row r="60" spans="1:7" s="130" customFormat="1" x14ac:dyDescent="0.2">
      <c r="A60" s="277"/>
      <c r="B60" s="269" t="s">
        <v>304</v>
      </c>
      <c r="C60" s="130">
        <v>4</v>
      </c>
      <c r="D60" s="276" t="s">
        <v>1</v>
      </c>
      <c r="E60" s="271">
        <v>525.70000000000005</v>
      </c>
      <c r="F60" s="218"/>
      <c r="G60" s="343">
        <f>C60*F60</f>
        <v>0</v>
      </c>
    </row>
    <row r="61" spans="1:7" s="130" customFormat="1" x14ac:dyDescent="0.2">
      <c r="A61" s="277"/>
      <c r="B61" s="269" t="s">
        <v>305</v>
      </c>
      <c r="C61" s="130">
        <v>2</v>
      </c>
      <c r="D61" s="276" t="s">
        <v>1</v>
      </c>
      <c r="E61" s="271">
        <v>525.70000000000005</v>
      </c>
      <c r="F61" s="218"/>
      <c r="G61" s="343">
        <f>C61*F61</f>
        <v>0</v>
      </c>
    </row>
    <row r="62" spans="1:7" s="130" customFormat="1" x14ac:dyDescent="0.2">
      <c r="A62" s="277"/>
      <c r="B62" s="269"/>
      <c r="D62" s="276"/>
      <c r="E62" s="271"/>
      <c r="F62" s="271"/>
      <c r="G62" s="343"/>
    </row>
    <row r="63" spans="1:7" s="130" customFormat="1" x14ac:dyDescent="0.2">
      <c r="A63" s="340">
        <f>A55+1</f>
        <v>9</v>
      </c>
      <c r="B63" s="119" t="s">
        <v>50</v>
      </c>
      <c r="D63" s="276"/>
      <c r="E63" s="147"/>
      <c r="F63" s="147"/>
    </row>
    <row r="64" spans="1:7" s="130" customFormat="1" ht="78" x14ac:dyDescent="0.2">
      <c r="B64" s="157" t="s">
        <v>260</v>
      </c>
      <c r="D64" s="276"/>
      <c r="E64" s="147"/>
      <c r="F64" s="147"/>
    </row>
    <row r="65" spans="1:9" s="130" customFormat="1" x14ac:dyDescent="0.2">
      <c r="A65" s="159"/>
      <c r="B65" s="119" t="s">
        <v>237</v>
      </c>
      <c r="D65" s="276"/>
      <c r="E65" s="147"/>
      <c r="F65" s="147"/>
    </row>
    <row r="66" spans="1:9" s="130" customFormat="1" x14ac:dyDescent="0.2">
      <c r="A66" s="137"/>
      <c r="B66" s="157" t="s">
        <v>42</v>
      </c>
      <c r="D66" s="276"/>
      <c r="E66" s="147"/>
      <c r="F66" s="147"/>
    </row>
    <row r="67" spans="1:9" s="130" customFormat="1" x14ac:dyDescent="0.2">
      <c r="A67" s="277"/>
      <c r="B67" s="119" t="s">
        <v>39</v>
      </c>
      <c r="D67" s="276"/>
      <c r="E67" s="147"/>
      <c r="F67" s="147"/>
    </row>
    <row r="68" spans="1:9" s="130" customFormat="1" x14ac:dyDescent="0.2">
      <c r="A68" s="137"/>
      <c r="B68" s="157" t="s">
        <v>306</v>
      </c>
      <c r="C68" s="130">
        <v>4</v>
      </c>
      <c r="D68" s="276" t="s">
        <v>1</v>
      </c>
      <c r="E68" s="271">
        <v>284.2</v>
      </c>
      <c r="F68" s="314"/>
      <c r="G68" s="343">
        <f>C68*F68</f>
        <v>0</v>
      </c>
    </row>
    <row r="69" spans="1:9" x14ac:dyDescent="0.2">
      <c r="A69" s="278"/>
      <c r="B69" s="279"/>
      <c r="C69" s="321"/>
      <c r="D69" s="276"/>
      <c r="E69" s="281"/>
      <c r="F69" s="147"/>
      <c r="G69" s="346"/>
      <c r="H69" s="283"/>
      <c r="I69" s="283"/>
    </row>
    <row r="70" spans="1:9" s="130" customFormat="1" x14ac:dyDescent="0.2">
      <c r="A70" s="340">
        <f>A63+1</f>
        <v>10</v>
      </c>
      <c r="B70" s="277" t="s">
        <v>68</v>
      </c>
      <c r="D70" s="276"/>
      <c r="E70" s="147"/>
      <c r="F70" s="147"/>
    </row>
    <row r="71" spans="1:9" s="130" customFormat="1" ht="51" x14ac:dyDescent="0.2">
      <c r="B71" s="269" t="s">
        <v>262</v>
      </c>
      <c r="D71" s="276"/>
      <c r="E71" s="147"/>
      <c r="F71" s="147"/>
    </row>
    <row r="72" spans="1:9" s="130" customFormat="1" x14ac:dyDescent="0.2">
      <c r="A72" s="137"/>
      <c r="B72" s="277" t="s">
        <v>39</v>
      </c>
      <c r="D72" s="270"/>
      <c r="E72" s="147"/>
      <c r="F72" s="271"/>
      <c r="G72" s="346"/>
    </row>
    <row r="73" spans="1:9" s="130" customFormat="1" ht="14.25" x14ac:dyDescent="0.2">
      <c r="A73" s="137"/>
      <c r="B73" s="269" t="s">
        <v>307</v>
      </c>
      <c r="C73" s="130">
        <v>14</v>
      </c>
      <c r="D73" s="270" t="s">
        <v>9</v>
      </c>
      <c r="F73" s="218"/>
      <c r="G73" s="346">
        <f>C73*F73</f>
        <v>0</v>
      </c>
      <c r="H73" s="271"/>
      <c r="I73" s="147"/>
    </row>
    <row r="74" spans="1:9" s="130" customFormat="1" ht="14.25" x14ac:dyDescent="0.2">
      <c r="A74" s="137"/>
      <c r="B74" s="157" t="s">
        <v>308</v>
      </c>
      <c r="C74" s="130">
        <v>128</v>
      </c>
      <c r="D74" s="270" t="s">
        <v>9</v>
      </c>
      <c r="F74" s="218"/>
      <c r="G74" s="346">
        <f>C74*F74</f>
        <v>0</v>
      </c>
      <c r="H74" s="271"/>
      <c r="I74" s="147"/>
    </row>
    <row r="75" spans="1:9" s="130" customFormat="1" x14ac:dyDescent="0.2">
      <c r="A75" s="137"/>
      <c r="B75" s="157"/>
      <c r="D75" s="270"/>
      <c r="F75" s="271"/>
      <c r="G75" s="346"/>
      <c r="H75" s="271"/>
      <c r="I75" s="147"/>
    </row>
    <row r="76" spans="1:9" s="130" customFormat="1" x14ac:dyDescent="0.2">
      <c r="A76" s="340">
        <f>A70+1</f>
        <v>11</v>
      </c>
      <c r="B76" s="119" t="s">
        <v>265</v>
      </c>
      <c r="D76" s="276"/>
      <c r="E76" s="147"/>
      <c r="F76" s="147"/>
    </row>
    <row r="77" spans="1:9" s="130" customFormat="1" ht="51" x14ac:dyDescent="0.2">
      <c r="B77" s="157" t="s">
        <v>266</v>
      </c>
      <c r="D77" s="276"/>
      <c r="E77" s="147"/>
      <c r="F77" s="147"/>
    </row>
    <row r="78" spans="1:9" s="130" customFormat="1" x14ac:dyDescent="0.2">
      <c r="A78" s="137"/>
      <c r="B78" s="277" t="s">
        <v>39</v>
      </c>
      <c r="D78" s="270"/>
      <c r="E78" s="147"/>
      <c r="F78" s="271"/>
      <c r="G78" s="346"/>
    </row>
    <row r="79" spans="1:9" s="130" customFormat="1" x14ac:dyDescent="0.2">
      <c r="A79" s="137"/>
      <c r="B79" s="157" t="s">
        <v>309</v>
      </c>
      <c r="C79" s="130">
        <v>10</v>
      </c>
      <c r="D79" s="276" t="s">
        <v>1</v>
      </c>
      <c r="F79" s="218"/>
      <c r="G79" s="346">
        <f>C79*F79</f>
        <v>0</v>
      </c>
      <c r="H79" s="271"/>
      <c r="I79" s="147"/>
    </row>
    <row r="80" spans="1:9" s="130" customFormat="1" x14ac:dyDescent="0.2">
      <c r="A80" s="137"/>
      <c r="B80" s="157" t="s">
        <v>310</v>
      </c>
      <c r="C80" s="130">
        <v>54</v>
      </c>
      <c r="D80" s="276" t="s">
        <v>1</v>
      </c>
      <c r="F80" s="218"/>
      <c r="G80" s="346">
        <f>C80*F80</f>
        <v>0</v>
      </c>
      <c r="H80" s="271"/>
      <c r="I80" s="147"/>
    </row>
    <row r="81" spans="1:9" s="130" customFormat="1" x14ac:dyDescent="0.2">
      <c r="A81" s="137"/>
      <c r="B81" s="157"/>
      <c r="D81" s="270"/>
      <c r="F81" s="271"/>
      <c r="G81" s="346"/>
      <c r="H81" s="271"/>
      <c r="I81" s="147"/>
    </row>
    <row r="82" spans="1:9" s="130" customFormat="1" x14ac:dyDescent="0.2">
      <c r="A82" s="340">
        <f>A76+1</f>
        <v>12</v>
      </c>
      <c r="B82" s="119" t="s">
        <v>75</v>
      </c>
      <c r="D82" s="276"/>
      <c r="E82" s="147"/>
      <c r="F82" s="147"/>
    </row>
    <row r="83" spans="1:9" s="130" customFormat="1" ht="38.25" x14ac:dyDescent="0.2">
      <c r="A83" s="156"/>
      <c r="B83" s="157" t="s">
        <v>191</v>
      </c>
      <c r="D83" s="276"/>
      <c r="E83" s="147"/>
      <c r="F83" s="147"/>
    </row>
    <row r="84" spans="1:9" s="130" customFormat="1" x14ac:dyDescent="0.2">
      <c r="A84" s="159"/>
      <c r="B84" s="119" t="s">
        <v>52</v>
      </c>
      <c r="D84" s="276"/>
      <c r="E84" s="147"/>
      <c r="F84" s="147"/>
    </row>
    <row r="85" spans="1:9" s="130" customFormat="1" x14ac:dyDescent="0.2">
      <c r="A85" s="137"/>
      <c r="B85" s="157" t="s">
        <v>311</v>
      </c>
      <c r="C85" s="130">
        <v>4</v>
      </c>
      <c r="D85" s="276" t="s">
        <v>1</v>
      </c>
      <c r="E85" s="271">
        <v>5.4</v>
      </c>
      <c r="F85" s="314"/>
      <c r="G85" s="346">
        <f>C85*F85</f>
        <v>0</v>
      </c>
    </row>
    <row r="86" spans="1:9" s="130" customFormat="1" x14ac:dyDescent="0.2">
      <c r="A86" s="137"/>
      <c r="B86" s="157"/>
      <c r="D86" s="276"/>
      <c r="E86" s="271"/>
      <c r="F86" s="147"/>
      <c r="G86" s="346"/>
    </row>
    <row r="87" spans="1:9" s="130" customFormat="1" x14ac:dyDescent="0.2">
      <c r="A87" s="340">
        <f>A82+1</f>
        <v>13</v>
      </c>
      <c r="B87" s="119" t="s">
        <v>312</v>
      </c>
      <c r="D87" s="276"/>
      <c r="E87" s="147"/>
      <c r="F87" s="147"/>
    </row>
    <row r="88" spans="1:9" s="130" customFormat="1" ht="63.75" x14ac:dyDescent="0.2">
      <c r="A88" s="159"/>
      <c r="B88" s="157" t="s">
        <v>313</v>
      </c>
      <c r="D88" s="276"/>
      <c r="E88" s="147"/>
      <c r="F88" s="147"/>
    </row>
    <row r="89" spans="1:9" s="130" customFormat="1" x14ac:dyDescent="0.2">
      <c r="A89" s="137"/>
      <c r="B89" s="119" t="s">
        <v>52</v>
      </c>
      <c r="D89" s="276"/>
      <c r="E89" s="147"/>
      <c r="F89" s="147"/>
    </row>
    <row r="90" spans="1:9" s="130" customFormat="1" x14ac:dyDescent="0.2">
      <c r="A90" s="137"/>
      <c r="B90" s="157" t="s">
        <v>314</v>
      </c>
      <c r="C90" s="130">
        <v>4</v>
      </c>
      <c r="D90" s="276" t="s">
        <v>1</v>
      </c>
      <c r="E90" s="271">
        <v>32.6</v>
      </c>
      <c r="F90" s="218"/>
      <c r="G90" s="346">
        <f>C90*F90</f>
        <v>0</v>
      </c>
    </row>
    <row r="91" spans="1:9" s="130" customFormat="1" x14ac:dyDescent="0.2">
      <c r="A91" s="137"/>
      <c r="B91" s="157" t="s">
        <v>315</v>
      </c>
      <c r="C91" s="130">
        <v>12</v>
      </c>
      <c r="D91" s="276" t="s">
        <v>1</v>
      </c>
      <c r="E91" s="271">
        <v>33.799999999999997</v>
      </c>
      <c r="F91" s="218"/>
      <c r="G91" s="346">
        <f>C91*F91</f>
        <v>0</v>
      </c>
    </row>
    <row r="92" spans="1:9" s="130" customFormat="1" x14ac:dyDescent="0.2">
      <c r="A92" s="159"/>
      <c r="B92" s="157"/>
      <c r="D92" s="276"/>
      <c r="E92" s="147"/>
      <c r="F92" s="147"/>
    </row>
    <row r="93" spans="1:9" s="130" customFormat="1" x14ac:dyDescent="0.2">
      <c r="A93" s="340">
        <f>A87+1</f>
        <v>14</v>
      </c>
      <c r="B93" s="119" t="s">
        <v>316</v>
      </c>
      <c r="D93" s="276"/>
      <c r="E93" s="147"/>
      <c r="F93" s="147"/>
    </row>
    <row r="94" spans="1:9" s="130" customFormat="1" ht="51" x14ac:dyDescent="0.2">
      <c r="B94" s="157" t="s">
        <v>317</v>
      </c>
      <c r="D94" s="276"/>
      <c r="E94" s="147"/>
      <c r="F94" s="147"/>
    </row>
    <row r="95" spans="1:9" s="130" customFormat="1" x14ac:dyDescent="0.2">
      <c r="A95" s="159"/>
      <c r="B95" s="119" t="s">
        <v>52</v>
      </c>
      <c r="D95" s="276"/>
      <c r="E95" s="147"/>
      <c r="F95" s="147"/>
    </row>
    <row r="96" spans="1:9" s="130" customFormat="1" x14ac:dyDescent="0.2">
      <c r="A96" s="137"/>
      <c r="B96" s="157" t="s">
        <v>318</v>
      </c>
      <c r="C96" s="130">
        <v>6</v>
      </c>
      <c r="D96" s="276" t="s">
        <v>1</v>
      </c>
      <c r="E96" s="271">
        <v>60.5</v>
      </c>
      <c r="F96" s="314"/>
      <c r="G96" s="346">
        <f>C96*F96</f>
        <v>0</v>
      </c>
    </row>
    <row r="97" spans="1:7" s="130" customFormat="1" x14ac:dyDescent="0.2">
      <c r="A97" s="159"/>
      <c r="B97" s="157"/>
      <c r="D97" s="276"/>
      <c r="E97" s="147"/>
      <c r="F97" s="147"/>
    </row>
    <row r="98" spans="1:7" s="130" customFormat="1" x14ac:dyDescent="0.2">
      <c r="A98" s="340">
        <f>A93+1</f>
        <v>15</v>
      </c>
      <c r="B98" s="119" t="s">
        <v>174</v>
      </c>
      <c r="D98" s="276"/>
      <c r="E98" s="147"/>
      <c r="F98" s="147"/>
    </row>
    <row r="99" spans="1:7" s="130" customFormat="1" ht="25.5" x14ac:dyDescent="0.2">
      <c r="A99" s="156"/>
      <c r="B99" s="157" t="s">
        <v>319</v>
      </c>
      <c r="D99" s="276"/>
      <c r="E99" s="147"/>
      <c r="F99" s="147"/>
    </row>
    <row r="100" spans="1:7" s="130" customFormat="1" x14ac:dyDescent="0.2">
      <c r="A100" s="156"/>
      <c r="B100" s="119" t="s">
        <v>52</v>
      </c>
      <c r="D100" s="276"/>
      <c r="E100" s="147"/>
      <c r="F100" s="147"/>
    </row>
    <row r="101" spans="1:7" s="130" customFormat="1" x14ac:dyDescent="0.2">
      <c r="A101" s="137"/>
      <c r="B101" s="157" t="s">
        <v>320</v>
      </c>
      <c r="C101" s="130">
        <v>4</v>
      </c>
      <c r="D101" s="276" t="s">
        <v>1</v>
      </c>
      <c r="E101" s="271">
        <v>12.3</v>
      </c>
      <c r="F101" s="218"/>
      <c r="G101" s="346">
        <f>C101*F101</f>
        <v>0</v>
      </c>
    </row>
    <row r="102" spans="1:7" s="130" customFormat="1" x14ac:dyDescent="0.2">
      <c r="A102" s="137"/>
      <c r="B102" s="157" t="s">
        <v>321</v>
      </c>
      <c r="C102" s="130">
        <v>12</v>
      </c>
      <c r="D102" s="276" t="s">
        <v>1</v>
      </c>
      <c r="E102" s="271">
        <v>41.7</v>
      </c>
      <c r="F102" s="218"/>
      <c r="G102" s="346">
        <f>C102*F102</f>
        <v>0</v>
      </c>
    </row>
    <row r="103" spans="1:7" s="130" customFormat="1" x14ac:dyDescent="0.2">
      <c r="A103" s="159"/>
      <c r="B103" s="157"/>
      <c r="D103" s="276"/>
      <c r="E103" s="147"/>
      <c r="F103" s="147"/>
    </row>
    <row r="104" spans="1:7" s="130" customFormat="1" x14ac:dyDescent="0.2">
      <c r="A104" s="137"/>
      <c r="B104" s="157"/>
      <c r="D104" s="276"/>
      <c r="E104" s="147"/>
      <c r="F104" s="147"/>
    </row>
    <row r="105" spans="1:7" s="130" customFormat="1" x14ac:dyDescent="0.2">
      <c r="A105" s="340">
        <f>A98+1</f>
        <v>16</v>
      </c>
      <c r="B105" s="119" t="s">
        <v>268</v>
      </c>
      <c r="D105" s="276"/>
      <c r="E105" s="147"/>
      <c r="F105" s="147"/>
    </row>
    <row r="106" spans="1:7" s="130" customFormat="1" ht="25.5" x14ac:dyDescent="0.2">
      <c r="B106" s="157" t="s">
        <v>269</v>
      </c>
      <c r="D106" s="276"/>
      <c r="E106" s="147"/>
      <c r="F106" s="147"/>
    </row>
    <row r="107" spans="1:7" s="130" customFormat="1" x14ac:dyDescent="0.2">
      <c r="A107" s="159"/>
      <c r="B107" s="119" t="s">
        <v>52</v>
      </c>
      <c r="D107" s="276"/>
      <c r="E107" s="147"/>
      <c r="F107" s="147"/>
    </row>
    <row r="108" spans="1:7" s="130" customFormat="1" x14ac:dyDescent="0.2">
      <c r="A108" s="137"/>
      <c r="B108" s="157" t="s">
        <v>322</v>
      </c>
      <c r="C108" s="130">
        <v>4</v>
      </c>
      <c r="D108" s="276" t="s">
        <v>1</v>
      </c>
      <c r="E108" s="271">
        <v>25</v>
      </c>
      <c r="F108" s="314"/>
      <c r="G108" s="346">
        <f>C108*F108</f>
        <v>0</v>
      </c>
    </row>
    <row r="109" spans="1:7" s="130" customFormat="1" x14ac:dyDescent="0.2">
      <c r="A109" s="137"/>
      <c r="B109" s="157" t="s">
        <v>323</v>
      </c>
      <c r="C109" s="130">
        <v>16</v>
      </c>
      <c r="D109" s="276" t="s">
        <v>1</v>
      </c>
      <c r="E109" s="271">
        <v>25</v>
      </c>
      <c r="F109" s="314"/>
      <c r="G109" s="346">
        <f>C109*F109</f>
        <v>0</v>
      </c>
    </row>
    <row r="110" spans="1:7" s="130" customFormat="1" x14ac:dyDescent="0.2">
      <c r="A110" s="137"/>
      <c r="B110" s="157"/>
      <c r="D110" s="276"/>
      <c r="E110" s="147"/>
      <c r="F110" s="147"/>
    </row>
    <row r="111" spans="1:7" s="130" customFormat="1" x14ac:dyDescent="0.2">
      <c r="A111" s="340">
        <f>A105+1</f>
        <v>17</v>
      </c>
      <c r="B111" s="119" t="s">
        <v>80</v>
      </c>
      <c r="D111" s="276"/>
      <c r="E111" s="147"/>
      <c r="F111" s="147"/>
    </row>
    <row r="112" spans="1:7" s="130" customFormat="1" ht="38.25" x14ac:dyDescent="0.2">
      <c r="A112" s="159"/>
      <c r="B112" s="220" t="s">
        <v>324</v>
      </c>
      <c r="D112" s="276"/>
      <c r="E112" s="147"/>
      <c r="F112" s="147"/>
    </row>
    <row r="113" spans="1:8" s="130" customFormat="1" x14ac:dyDescent="0.2">
      <c r="A113" s="159"/>
      <c r="B113" s="220" t="s">
        <v>325</v>
      </c>
      <c r="D113" s="276"/>
      <c r="E113" s="147"/>
      <c r="F113" s="147"/>
    </row>
    <row r="114" spans="1:8" s="130" customFormat="1" x14ac:dyDescent="0.2">
      <c r="A114" s="159"/>
      <c r="B114" s="119" t="s">
        <v>52</v>
      </c>
      <c r="D114" s="276"/>
      <c r="E114" s="147"/>
      <c r="F114" s="147"/>
    </row>
    <row r="115" spans="1:8" s="130" customFormat="1" x14ac:dyDescent="0.2">
      <c r="A115" s="159"/>
      <c r="B115" s="157" t="s">
        <v>326</v>
      </c>
      <c r="C115" s="130">
        <v>27</v>
      </c>
      <c r="D115" s="276" t="s">
        <v>1</v>
      </c>
      <c r="E115" s="271">
        <v>31.3</v>
      </c>
      <c r="F115" s="314"/>
      <c r="G115" s="346">
        <f t="shared" ref="G115:G120" si="0">C115*F115</f>
        <v>0</v>
      </c>
    </row>
    <row r="116" spans="1:8" s="130" customFormat="1" x14ac:dyDescent="0.2">
      <c r="A116" s="159"/>
      <c r="B116" s="157" t="s">
        <v>82</v>
      </c>
      <c r="C116" s="130">
        <v>14</v>
      </c>
      <c r="D116" s="276" t="s">
        <v>1</v>
      </c>
      <c r="E116" s="271">
        <v>38.799999999999997</v>
      </c>
      <c r="F116" s="314"/>
      <c r="G116" s="346">
        <f t="shared" si="0"/>
        <v>0</v>
      </c>
    </row>
    <row r="117" spans="1:8" s="130" customFormat="1" x14ac:dyDescent="0.2">
      <c r="A117" s="159"/>
      <c r="B117" s="157" t="s">
        <v>327</v>
      </c>
      <c r="C117" s="130">
        <v>12</v>
      </c>
      <c r="D117" s="276" t="s">
        <v>1</v>
      </c>
      <c r="E117" s="271">
        <v>38.799999999999997</v>
      </c>
      <c r="F117" s="314"/>
      <c r="G117" s="346">
        <f t="shared" si="0"/>
        <v>0</v>
      </c>
    </row>
    <row r="118" spans="1:8" s="130" customFormat="1" x14ac:dyDescent="0.2">
      <c r="A118" s="159"/>
      <c r="B118" s="157" t="s">
        <v>328</v>
      </c>
      <c r="C118" s="130">
        <v>4</v>
      </c>
      <c r="D118" s="276" t="s">
        <v>1</v>
      </c>
      <c r="E118" s="271">
        <v>58.8</v>
      </c>
      <c r="F118" s="314"/>
      <c r="G118" s="346">
        <f t="shared" si="0"/>
        <v>0</v>
      </c>
    </row>
    <row r="119" spans="1:8" s="130" customFormat="1" x14ac:dyDescent="0.2">
      <c r="A119" s="159"/>
      <c r="B119" s="157" t="s">
        <v>329</v>
      </c>
      <c r="C119" s="130">
        <v>12</v>
      </c>
      <c r="D119" s="276" t="s">
        <v>1</v>
      </c>
      <c r="E119" s="271">
        <v>68.900000000000006</v>
      </c>
      <c r="F119" s="314"/>
      <c r="G119" s="346">
        <f t="shared" si="0"/>
        <v>0</v>
      </c>
    </row>
    <row r="120" spans="1:8" s="130" customFormat="1" x14ac:dyDescent="0.2">
      <c r="A120" s="159"/>
      <c r="B120" s="157" t="s">
        <v>330</v>
      </c>
      <c r="C120" s="130">
        <v>2</v>
      </c>
      <c r="D120" s="276" t="s">
        <v>1</v>
      </c>
      <c r="E120" s="271">
        <v>68.900000000000006</v>
      </c>
      <c r="F120" s="314"/>
      <c r="G120" s="346">
        <f t="shared" si="0"/>
        <v>0</v>
      </c>
    </row>
    <row r="121" spans="1:8" s="130" customFormat="1" x14ac:dyDescent="0.2">
      <c r="A121" s="159"/>
      <c r="B121" s="157"/>
      <c r="D121" s="276"/>
      <c r="E121" s="147"/>
      <c r="F121" s="147"/>
    </row>
    <row r="122" spans="1:8" s="130" customFormat="1" x14ac:dyDescent="0.2">
      <c r="A122" s="340">
        <f>A111+1</f>
        <v>18</v>
      </c>
      <c r="B122" s="119" t="s">
        <v>331</v>
      </c>
      <c r="D122" s="276"/>
      <c r="E122" s="147"/>
      <c r="F122" s="147"/>
    </row>
    <row r="123" spans="1:8" s="130" customFormat="1" ht="25.5" x14ac:dyDescent="0.2">
      <c r="A123" s="159"/>
      <c r="B123" s="157" t="s">
        <v>332</v>
      </c>
      <c r="D123" s="276"/>
      <c r="E123" s="147"/>
      <c r="F123" s="147"/>
    </row>
    <row r="124" spans="1:8" s="130" customFormat="1" x14ac:dyDescent="0.2">
      <c r="A124" s="159"/>
      <c r="B124" s="119" t="s">
        <v>52</v>
      </c>
      <c r="C124" s="130">
        <v>8</v>
      </c>
      <c r="D124" s="276" t="s">
        <v>1</v>
      </c>
      <c r="E124" s="271">
        <v>73</v>
      </c>
      <c r="F124" s="314"/>
      <c r="G124" s="346">
        <f>C124*F124</f>
        <v>0</v>
      </c>
    </row>
    <row r="125" spans="1:8" s="130" customFormat="1" x14ac:dyDescent="0.2">
      <c r="A125" s="159"/>
      <c r="B125" s="284"/>
      <c r="D125" s="276"/>
      <c r="E125" s="147"/>
      <c r="F125" s="147"/>
    </row>
    <row r="126" spans="1:8" s="130" customFormat="1" x14ac:dyDescent="0.2">
      <c r="A126" s="340">
        <f>A122+1</f>
        <v>19</v>
      </c>
      <c r="B126" s="277" t="s">
        <v>90</v>
      </c>
      <c r="D126" s="276"/>
      <c r="E126" s="147"/>
      <c r="F126" s="147"/>
    </row>
    <row r="127" spans="1:8" s="130" customFormat="1" ht="51" x14ac:dyDescent="0.2">
      <c r="A127" s="137"/>
      <c r="B127" s="269" t="s">
        <v>203</v>
      </c>
      <c r="D127" s="276"/>
      <c r="F127" s="289"/>
    </row>
    <row r="128" spans="1:8" s="130" customFormat="1" x14ac:dyDescent="0.2">
      <c r="A128" s="137"/>
      <c r="B128" s="284"/>
      <c r="C128" s="130">
        <v>33</v>
      </c>
      <c r="D128" s="276" t="s">
        <v>271</v>
      </c>
      <c r="E128" s="271">
        <v>7.4</v>
      </c>
      <c r="F128" s="218"/>
      <c r="G128" s="346">
        <f>C128*F128</f>
        <v>0</v>
      </c>
      <c r="H128" s="147"/>
    </row>
    <row r="129" spans="1:8" s="130" customFormat="1" x14ac:dyDescent="0.2">
      <c r="A129" s="137"/>
      <c r="B129" s="220"/>
      <c r="C129" s="286"/>
      <c r="D129" s="276"/>
      <c r="F129" s="287"/>
      <c r="G129" s="288"/>
      <c r="H129" s="288"/>
    </row>
    <row r="130" spans="1:8" s="130" customFormat="1" x14ac:dyDescent="0.2">
      <c r="A130" s="340">
        <f>A126+1</f>
        <v>20</v>
      </c>
      <c r="B130" s="277" t="s">
        <v>91</v>
      </c>
      <c r="D130" s="276"/>
      <c r="F130" s="289"/>
      <c r="G130" s="147"/>
      <c r="H130" s="147"/>
    </row>
    <row r="131" spans="1:8" s="130" customFormat="1" ht="38.25" x14ac:dyDescent="0.2">
      <c r="A131" s="137"/>
      <c r="B131" s="220" t="s">
        <v>272</v>
      </c>
      <c r="D131" s="276"/>
      <c r="F131" s="289"/>
      <c r="G131" s="147"/>
      <c r="H131" s="147"/>
    </row>
    <row r="132" spans="1:8" s="130" customFormat="1" ht="27.75" customHeight="1" x14ac:dyDescent="0.2">
      <c r="A132" s="137"/>
      <c r="B132" s="220" t="s">
        <v>273</v>
      </c>
      <c r="D132" s="276"/>
      <c r="F132" s="289"/>
      <c r="G132" s="147"/>
      <c r="H132" s="147"/>
    </row>
    <row r="133" spans="1:8" s="130" customFormat="1" x14ac:dyDescent="0.2">
      <c r="A133" s="137"/>
      <c r="B133" s="269" t="s">
        <v>39</v>
      </c>
      <c r="D133" s="276"/>
      <c r="F133" s="289"/>
      <c r="G133" s="147"/>
      <c r="H133" s="147"/>
    </row>
    <row r="134" spans="1:8" s="130" customFormat="1" ht="14.25" x14ac:dyDescent="0.2">
      <c r="A134" s="137"/>
      <c r="B134" s="269" t="s">
        <v>159</v>
      </c>
      <c r="C134" s="130">
        <v>58</v>
      </c>
      <c r="D134" s="276" t="s">
        <v>14</v>
      </c>
      <c r="E134" s="271">
        <v>30.5</v>
      </c>
      <c r="F134" s="218"/>
      <c r="G134" s="346">
        <f>C134*F134</f>
        <v>0</v>
      </c>
    </row>
    <row r="135" spans="1:8" s="130" customFormat="1" ht="14.25" x14ac:dyDescent="0.2">
      <c r="A135" s="137"/>
      <c r="B135" s="269" t="s">
        <v>156</v>
      </c>
      <c r="C135" s="130">
        <v>13</v>
      </c>
      <c r="D135" s="276" t="s">
        <v>14</v>
      </c>
      <c r="E135" s="271">
        <v>30.5</v>
      </c>
      <c r="F135" s="218"/>
      <c r="G135" s="346">
        <f>C135*F135</f>
        <v>0</v>
      </c>
    </row>
    <row r="136" spans="1:8" s="130" customFormat="1" ht="14.25" x14ac:dyDescent="0.2">
      <c r="A136" s="137"/>
      <c r="B136" s="269" t="s">
        <v>333</v>
      </c>
      <c r="C136" s="130">
        <v>18</v>
      </c>
      <c r="D136" s="276" t="s">
        <v>14</v>
      </c>
      <c r="E136" s="271">
        <v>30.5</v>
      </c>
      <c r="F136" s="218"/>
      <c r="G136" s="346">
        <f>C136*F136</f>
        <v>0</v>
      </c>
    </row>
    <row r="137" spans="1:8" s="130" customFormat="1" x14ac:dyDescent="0.2">
      <c r="A137" s="277"/>
      <c r="B137" s="269"/>
      <c r="D137" s="276"/>
      <c r="E137" s="271"/>
      <c r="F137" s="219"/>
      <c r="G137" s="343"/>
    </row>
    <row r="138" spans="1:8" s="130" customFormat="1" ht="40.5" customHeight="1" x14ac:dyDescent="0.2">
      <c r="A138" s="340">
        <f>A130+1</f>
        <v>21</v>
      </c>
      <c r="B138" s="269" t="s">
        <v>62</v>
      </c>
      <c r="D138" s="276"/>
      <c r="E138" s="290"/>
      <c r="F138" s="147"/>
    </row>
    <row r="139" spans="1:8" s="130" customFormat="1" x14ac:dyDescent="0.2">
      <c r="A139" s="277"/>
      <c r="B139" s="277" t="s">
        <v>39</v>
      </c>
      <c r="D139" s="276"/>
      <c r="E139" s="290"/>
      <c r="F139" s="147"/>
    </row>
    <row r="140" spans="1:8" s="130" customFormat="1" ht="14.25" x14ac:dyDescent="0.2">
      <c r="A140" s="137"/>
      <c r="B140" s="269" t="s">
        <v>63</v>
      </c>
      <c r="C140" s="130">
        <v>35</v>
      </c>
      <c r="D140" s="276" t="s">
        <v>14</v>
      </c>
      <c r="E140" s="271">
        <v>20.399999999999999</v>
      </c>
      <c r="F140" s="218"/>
      <c r="G140" s="346">
        <f>C140*F140</f>
        <v>0</v>
      </c>
    </row>
    <row r="141" spans="1:8" s="130" customFormat="1" x14ac:dyDescent="0.2">
      <c r="A141" s="137"/>
      <c r="B141" s="269"/>
      <c r="D141" s="276"/>
      <c r="E141" s="271"/>
      <c r="F141" s="271"/>
      <c r="G141" s="346"/>
    </row>
    <row r="142" spans="1:8" s="349" customFormat="1" ht="90.75" customHeight="1" x14ac:dyDescent="0.2">
      <c r="A142" s="340">
        <f>A138+1</f>
        <v>22</v>
      </c>
      <c r="B142" s="347" t="s">
        <v>334</v>
      </c>
      <c r="C142" s="348"/>
      <c r="D142" s="270"/>
      <c r="E142" s="271"/>
      <c r="F142" s="271"/>
    </row>
    <row r="143" spans="1:8" s="349" customFormat="1" ht="13.5" customHeight="1" x14ac:dyDescent="0.2">
      <c r="A143" s="350"/>
      <c r="B143" s="347" t="s">
        <v>335</v>
      </c>
      <c r="C143" s="348">
        <v>16</v>
      </c>
      <c r="D143" s="270" t="s">
        <v>1</v>
      </c>
      <c r="E143" s="271">
        <v>150.19999999999999</v>
      </c>
      <c r="F143" s="218"/>
      <c r="G143" s="346">
        <f>C143*F143</f>
        <v>0</v>
      </c>
    </row>
    <row r="144" spans="1:8" s="349" customFormat="1" ht="13.5" customHeight="1" x14ac:dyDescent="0.2">
      <c r="A144" s="350"/>
      <c r="B144" s="347"/>
      <c r="C144" s="348"/>
      <c r="D144" s="270"/>
      <c r="E144" s="271"/>
      <c r="F144" s="271"/>
      <c r="G144" s="346"/>
    </row>
    <row r="145" spans="1:10" s="349" customFormat="1" ht="53.25" customHeight="1" x14ac:dyDescent="0.2">
      <c r="A145" s="340">
        <f>A142+1</f>
        <v>23</v>
      </c>
      <c r="B145" s="347" t="s">
        <v>336</v>
      </c>
      <c r="C145" s="348"/>
      <c r="D145" s="270"/>
      <c r="E145" s="271"/>
      <c r="F145" s="271"/>
    </row>
    <row r="146" spans="1:10" s="349" customFormat="1" ht="13.5" customHeight="1" x14ac:dyDescent="0.2">
      <c r="A146" s="350"/>
      <c r="B146" s="347" t="s">
        <v>337</v>
      </c>
      <c r="C146" s="348">
        <v>38</v>
      </c>
      <c r="D146" s="270" t="s">
        <v>1</v>
      </c>
      <c r="E146" s="271">
        <v>150.19999999999999</v>
      </c>
      <c r="F146" s="218"/>
      <c r="G146" s="346">
        <f>C146*F146</f>
        <v>0</v>
      </c>
    </row>
    <row r="147" spans="1:10" s="349" customFormat="1" ht="13.5" customHeight="1" x14ac:dyDescent="0.2">
      <c r="A147" s="350"/>
      <c r="B147" s="347"/>
      <c r="C147" s="348"/>
      <c r="D147" s="270"/>
      <c r="E147" s="271"/>
      <c r="F147" s="271"/>
      <c r="G147" s="346"/>
    </row>
    <row r="148" spans="1:10" s="352" customFormat="1" ht="28.5" customHeight="1" x14ac:dyDescent="0.2">
      <c r="A148" s="340">
        <f>A145+1</f>
        <v>24</v>
      </c>
      <c r="B148" s="347" t="s">
        <v>338</v>
      </c>
      <c r="C148" s="351"/>
      <c r="D148" s="270"/>
      <c r="E148" s="273"/>
      <c r="F148" s="348"/>
    </row>
    <row r="149" spans="1:10" s="349" customFormat="1" ht="12.75" customHeight="1" x14ac:dyDescent="0.2">
      <c r="A149" s="347"/>
      <c r="B149" s="347" t="s">
        <v>339</v>
      </c>
      <c r="C149" s="353">
        <v>54</v>
      </c>
      <c r="D149" s="270" t="s">
        <v>190</v>
      </c>
      <c r="E149" s="273">
        <v>30.2</v>
      </c>
      <c r="F149" s="219"/>
      <c r="G149" s="346">
        <f>C149*F149</f>
        <v>0</v>
      </c>
    </row>
    <row r="150" spans="1:10" s="349" customFormat="1" ht="12.75" customHeight="1" x14ac:dyDescent="0.2">
      <c r="A150" s="350"/>
      <c r="B150" s="347"/>
      <c r="C150" s="348"/>
      <c r="D150" s="270"/>
      <c r="E150" s="271"/>
      <c r="F150" s="271"/>
      <c r="G150" s="346"/>
    </row>
    <row r="151" spans="1:10" ht="41.25" customHeight="1" x14ac:dyDescent="0.2">
      <c r="A151" s="340">
        <f>A148+1</f>
        <v>25</v>
      </c>
      <c r="B151" s="220" t="s">
        <v>275</v>
      </c>
      <c r="D151" s="337"/>
      <c r="G151" s="344"/>
    </row>
    <row r="152" spans="1:10" x14ac:dyDescent="0.2">
      <c r="B152" s="354" t="s">
        <v>52</v>
      </c>
      <c r="D152" s="337"/>
      <c r="G152" s="344"/>
    </row>
    <row r="153" spans="1:10" x14ac:dyDescent="0.2">
      <c r="B153" s="220" t="s">
        <v>276</v>
      </c>
      <c r="C153" s="334">
        <v>1</v>
      </c>
      <c r="D153" s="337" t="s">
        <v>1</v>
      </c>
      <c r="E153" s="338">
        <v>8700</v>
      </c>
      <c r="F153" s="219"/>
      <c r="G153" s="343">
        <f>C153*F153</f>
        <v>0</v>
      </c>
    </row>
    <row r="154" spans="1:10" x14ac:dyDescent="0.2">
      <c r="B154" s="220"/>
      <c r="D154" s="337"/>
      <c r="G154" s="344"/>
    </row>
    <row r="155" spans="1:10" ht="91.5" customHeight="1" x14ac:dyDescent="0.2">
      <c r="A155" s="340">
        <f>A151+1</f>
        <v>26</v>
      </c>
      <c r="B155" s="355" t="s">
        <v>340</v>
      </c>
      <c r="D155" s="337"/>
      <c r="G155" s="344"/>
    </row>
    <row r="156" spans="1:10" x14ac:dyDescent="0.2">
      <c r="B156" s="321" t="s">
        <v>278</v>
      </c>
      <c r="C156" s="334">
        <v>1</v>
      </c>
      <c r="D156" s="337" t="s">
        <v>1</v>
      </c>
      <c r="E156" s="338">
        <v>7000</v>
      </c>
      <c r="F156" s="219"/>
      <c r="G156" s="343">
        <f>C156*F156</f>
        <v>0</v>
      </c>
    </row>
    <row r="157" spans="1:10" s="362" customFormat="1" x14ac:dyDescent="0.2">
      <c r="A157" s="334"/>
      <c r="B157" s="356"/>
      <c r="C157" s="340"/>
      <c r="D157" s="357"/>
      <c r="E157" s="340"/>
      <c r="F157" s="358"/>
      <c r="G157" s="359"/>
      <c r="H157" s="359"/>
      <c r="I157" s="360"/>
      <c r="J157" s="361"/>
    </row>
    <row r="158" spans="1:10" ht="27.75" customHeight="1" x14ac:dyDescent="0.2">
      <c r="A158" s="340">
        <f>A155+1</f>
        <v>27</v>
      </c>
      <c r="B158" s="220" t="s">
        <v>279</v>
      </c>
    </row>
    <row r="159" spans="1:10" x14ac:dyDescent="0.2">
      <c r="C159" s="334">
        <v>4</v>
      </c>
      <c r="D159" s="337" t="s">
        <v>1</v>
      </c>
      <c r="E159" s="338">
        <v>45000</v>
      </c>
      <c r="F159" s="219"/>
      <c r="G159" s="343">
        <f>C159*F159</f>
        <v>0</v>
      </c>
    </row>
    <row r="160" spans="1:10" x14ac:dyDescent="0.2">
      <c r="D160" s="337"/>
      <c r="G160" s="344"/>
    </row>
    <row r="161" spans="1:7" ht="30" customHeight="1" x14ac:dyDescent="0.2">
      <c r="A161" s="340">
        <f>A158+1</f>
        <v>28</v>
      </c>
      <c r="B161" s="269" t="s">
        <v>280</v>
      </c>
    </row>
    <row r="162" spans="1:7" s="130" customFormat="1" x14ac:dyDescent="0.2">
      <c r="A162" s="137"/>
      <c r="B162" s="269" t="s">
        <v>79</v>
      </c>
      <c r="C162" s="130">
        <v>8</v>
      </c>
      <c r="D162" s="276" t="s">
        <v>1</v>
      </c>
      <c r="E162" s="271">
        <v>40.1</v>
      </c>
      <c r="F162" s="218"/>
      <c r="G162" s="343">
        <f>C162*F162</f>
        <v>0</v>
      </c>
    </row>
    <row r="163" spans="1:7" s="130" customFormat="1" x14ac:dyDescent="0.2">
      <c r="A163" s="137"/>
      <c r="B163" s="269" t="s">
        <v>341</v>
      </c>
      <c r="C163" s="130">
        <v>22</v>
      </c>
      <c r="D163" s="276" t="s">
        <v>1</v>
      </c>
      <c r="E163" s="271">
        <v>40.1</v>
      </c>
      <c r="F163" s="218"/>
      <c r="G163" s="343">
        <f>C163*F163</f>
        <v>0</v>
      </c>
    </row>
    <row r="164" spans="1:7" s="130" customFormat="1" x14ac:dyDescent="0.2">
      <c r="A164" s="137"/>
      <c r="B164" s="269" t="s">
        <v>89</v>
      </c>
      <c r="C164" s="130">
        <v>4</v>
      </c>
      <c r="D164" s="276" t="s">
        <v>1</v>
      </c>
      <c r="E164" s="271">
        <v>40.1</v>
      </c>
      <c r="F164" s="218"/>
      <c r="G164" s="343">
        <f>C164*F164</f>
        <v>0</v>
      </c>
    </row>
    <row r="165" spans="1:7" x14ac:dyDescent="0.2">
      <c r="A165" s="340"/>
      <c r="B165" s="355"/>
      <c r="D165" s="337"/>
      <c r="G165" s="344"/>
    </row>
    <row r="166" spans="1:7" ht="25.5" x14ac:dyDescent="0.2">
      <c r="A166" s="340">
        <f>A161+1</f>
        <v>29</v>
      </c>
      <c r="B166" s="220" t="s">
        <v>283</v>
      </c>
      <c r="D166" s="364">
        <v>0.1</v>
      </c>
      <c r="G166" s="339">
        <f>SUM(G15:G164)*D166</f>
        <v>0</v>
      </c>
    </row>
    <row r="167" spans="1:7" x14ac:dyDescent="0.2">
      <c r="A167" s="365"/>
      <c r="B167" s="366"/>
      <c r="C167" s="367"/>
      <c r="D167" s="368"/>
      <c r="E167" s="369"/>
      <c r="F167" s="369"/>
      <c r="G167" s="370"/>
    </row>
    <row r="168" spans="1:7" ht="13.5" thickBot="1" x14ac:dyDescent="0.25">
      <c r="A168" s="371"/>
      <c r="B168" s="372" t="s">
        <v>96</v>
      </c>
      <c r="C168" s="371"/>
      <c r="D168" s="373"/>
      <c r="E168" s="374"/>
      <c r="F168" s="374"/>
      <c r="G168" s="375">
        <f>SUM(G15:G166)</f>
        <v>0</v>
      </c>
    </row>
    <row r="169" spans="1:7" ht="13.5" thickTop="1" x14ac:dyDescent="0.2"/>
  </sheetData>
  <sheetProtection password="CF65" sheet="1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d.o.o.&amp;RJPE-SIR-215/19</oddHeader>
    <oddFooter>&amp;C&amp;"Arial,Navadno"&amp;P / &amp;N</oddFooter>
  </headerFooter>
  <rowBreaks count="4" manualBreakCount="4">
    <brk id="54" max="16383" man="1"/>
    <brk id="86" max="16383" man="1"/>
    <brk id="125" max="16383" man="1"/>
    <brk id="1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30"/>
  <sheetViews>
    <sheetView showGridLines="0" view="pageBreakPreview" zoomScale="130" zoomScaleNormal="100" zoomScaleSheetLayoutView="130" workbookViewId="0">
      <selection activeCell="B23" sqref="B23:C24"/>
    </sheetView>
  </sheetViews>
  <sheetFormatPr defaultColWidth="8.85546875" defaultRowHeight="12.75" x14ac:dyDescent="0.2"/>
  <cols>
    <col min="1" max="1" width="6.140625" style="1" customWidth="1"/>
    <col min="2" max="2" width="5.5703125" style="1" customWidth="1"/>
    <col min="3" max="3" width="34.42578125" style="1" customWidth="1"/>
    <col min="4" max="4" width="10" style="1" customWidth="1"/>
    <col min="5" max="5" width="9" style="1" customWidth="1"/>
    <col min="6" max="6" width="10.85546875" style="1" bestFit="1" customWidth="1"/>
    <col min="7" max="7" width="16.42578125" style="17" bestFit="1" customWidth="1"/>
    <col min="8" max="16384" width="8.85546875" style="1"/>
  </cols>
  <sheetData>
    <row r="1" spans="1:7" ht="27" customHeight="1" x14ac:dyDescent="0.2">
      <c r="A1" s="24" t="s">
        <v>2</v>
      </c>
      <c r="B1" s="24"/>
      <c r="C1" s="24"/>
      <c r="D1" s="24"/>
      <c r="E1" s="24"/>
      <c r="F1" s="24"/>
      <c r="G1" s="24"/>
    </row>
    <row r="2" spans="1:7" ht="15" customHeight="1" x14ac:dyDescent="0.2">
      <c r="A2" s="400" t="s">
        <v>19</v>
      </c>
      <c r="B2" s="400"/>
      <c r="C2" s="400"/>
      <c r="D2" s="400"/>
      <c r="E2" s="400"/>
      <c r="F2" s="400"/>
      <c r="G2" s="400"/>
    </row>
    <row r="3" spans="1:7" ht="15" customHeight="1" x14ac:dyDescent="0.2">
      <c r="A3" s="401" t="s">
        <v>136</v>
      </c>
      <c r="B3" s="400"/>
      <c r="C3" s="400"/>
      <c r="D3" s="400"/>
      <c r="E3" s="400"/>
      <c r="F3" s="400"/>
      <c r="G3" s="400"/>
    </row>
    <row r="4" spans="1:7" ht="15" customHeight="1" x14ac:dyDescent="0.2">
      <c r="A4" s="400"/>
      <c r="B4" s="400"/>
      <c r="C4" s="400"/>
      <c r="D4" s="400"/>
      <c r="E4" s="400"/>
      <c r="F4" s="400"/>
      <c r="G4" s="400"/>
    </row>
    <row r="5" spans="1:7" ht="25.5" x14ac:dyDescent="0.2">
      <c r="A5" s="6" t="s">
        <v>17</v>
      </c>
      <c r="B5" s="402" t="s">
        <v>24</v>
      </c>
      <c r="C5" s="402"/>
      <c r="D5" s="402"/>
      <c r="E5" s="402"/>
      <c r="F5" s="402"/>
      <c r="G5" s="92" t="s">
        <v>18</v>
      </c>
    </row>
    <row r="6" spans="1:7" x14ac:dyDescent="0.2">
      <c r="A6" s="7" t="s">
        <v>28</v>
      </c>
      <c r="B6" s="403" t="s">
        <v>29</v>
      </c>
      <c r="C6" s="404"/>
      <c r="D6" s="404"/>
      <c r="E6" s="404"/>
      <c r="F6" s="405"/>
      <c r="G6" s="10">
        <f>SUM(G7:G8)</f>
        <v>0</v>
      </c>
    </row>
    <row r="7" spans="1:7" x14ac:dyDescent="0.2">
      <c r="A7" s="7" t="s">
        <v>27</v>
      </c>
      <c r="B7" s="406" t="s">
        <v>30</v>
      </c>
      <c r="C7" s="406"/>
      <c r="D7" s="406"/>
      <c r="E7" s="406"/>
      <c r="F7" s="406"/>
      <c r="G7" s="8">
        <f>G20</f>
        <v>0</v>
      </c>
    </row>
    <row r="8" spans="1:7" x14ac:dyDescent="0.2">
      <c r="A8" s="9" t="s">
        <v>26</v>
      </c>
      <c r="B8" s="403" t="s">
        <v>31</v>
      </c>
      <c r="C8" s="404"/>
      <c r="D8" s="404"/>
      <c r="E8" s="404"/>
      <c r="F8" s="404"/>
      <c r="G8" s="8">
        <f>G30</f>
        <v>0</v>
      </c>
    </row>
    <row r="9" spans="1:7" ht="13.5" thickBot="1" x14ac:dyDescent="0.25">
      <c r="A9" s="12"/>
      <c r="B9" s="13"/>
      <c r="C9" s="14"/>
      <c r="D9" s="14"/>
      <c r="E9" s="14"/>
      <c r="F9" s="14"/>
      <c r="G9" s="15"/>
    </row>
    <row r="10" spans="1:7" x14ac:dyDescent="0.2">
      <c r="A10" s="16"/>
      <c r="B10" s="16"/>
      <c r="C10" s="16"/>
      <c r="D10" s="16"/>
      <c r="E10" s="16"/>
      <c r="F10" s="16"/>
      <c r="G10" s="16"/>
    </row>
    <row r="11" spans="1:7" ht="15.75" x14ac:dyDescent="0.25">
      <c r="A11" s="23" t="s">
        <v>25</v>
      </c>
      <c r="B11" s="21"/>
      <c r="C11" s="22"/>
      <c r="D11" s="22"/>
      <c r="E11" s="21"/>
      <c r="F11" s="21"/>
      <c r="G11" s="20"/>
    </row>
    <row r="12" spans="1:7" x14ac:dyDescent="0.2">
      <c r="A12" s="395" t="s">
        <v>30</v>
      </c>
      <c r="B12" s="396"/>
      <c r="C12" s="396"/>
      <c r="D12" s="396"/>
      <c r="E12" s="396"/>
      <c r="F12" s="396"/>
      <c r="G12" s="397"/>
    </row>
    <row r="13" spans="1:7" ht="25.5" x14ac:dyDescent="0.2">
      <c r="A13" s="398" t="s">
        <v>15</v>
      </c>
      <c r="B13" s="387" t="s">
        <v>20</v>
      </c>
      <c r="C13" s="388"/>
      <c r="D13" s="387" t="s">
        <v>21</v>
      </c>
      <c r="E13" s="388"/>
      <c r="F13" s="91" t="s">
        <v>22</v>
      </c>
      <c r="G13" s="91" t="s">
        <v>3</v>
      </c>
    </row>
    <row r="14" spans="1:7" x14ac:dyDescent="0.2">
      <c r="A14" s="399"/>
      <c r="B14" s="389"/>
      <c r="C14" s="390"/>
      <c r="D14" s="389"/>
      <c r="E14" s="390"/>
      <c r="F14" s="2" t="s">
        <v>4</v>
      </c>
      <c r="G14" s="2" t="s">
        <v>12</v>
      </c>
    </row>
    <row r="15" spans="1:7" x14ac:dyDescent="0.2">
      <c r="A15" s="3" t="s">
        <v>98</v>
      </c>
      <c r="B15" s="391" t="s">
        <v>137</v>
      </c>
      <c r="C15" s="392"/>
      <c r="D15" s="393" t="s">
        <v>143</v>
      </c>
      <c r="E15" s="394"/>
      <c r="F15" s="18">
        <v>23</v>
      </c>
      <c r="G15" s="4">
        <f>T2011_VO_SD!F81</f>
        <v>0</v>
      </c>
    </row>
    <row r="16" spans="1:7" x14ac:dyDescent="0.2">
      <c r="A16" s="3" t="s">
        <v>99</v>
      </c>
      <c r="B16" s="391" t="s">
        <v>138</v>
      </c>
      <c r="C16" s="392"/>
      <c r="D16" s="393" t="s">
        <v>144</v>
      </c>
      <c r="E16" s="394"/>
      <c r="F16" s="18">
        <v>9</v>
      </c>
      <c r="G16" s="4">
        <f>T2010_VO_SD!F64</f>
        <v>0</v>
      </c>
    </row>
    <row r="17" spans="1:7" x14ac:dyDescent="0.2">
      <c r="A17" s="3"/>
      <c r="B17" s="391"/>
      <c r="C17" s="392"/>
      <c r="D17" s="393"/>
      <c r="E17" s="394"/>
      <c r="F17" s="18"/>
      <c r="G17" s="4"/>
    </row>
    <row r="18" spans="1:7" x14ac:dyDescent="0.2">
      <c r="A18" s="3"/>
      <c r="B18" s="391"/>
      <c r="C18" s="392"/>
      <c r="D18" s="393"/>
      <c r="E18" s="394"/>
      <c r="F18" s="18"/>
      <c r="G18" s="4"/>
    </row>
    <row r="19" spans="1:7" x14ac:dyDescent="0.2">
      <c r="A19" s="3"/>
      <c r="B19" s="391"/>
      <c r="C19" s="392"/>
      <c r="D19" s="393"/>
      <c r="E19" s="394"/>
      <c r="F19" s="18"/>
      <c r="G19" s="4"/>
    </row>
    <row r="20" spans="1:7" x14ac:dyDescent="0.2">
      <c r="A20" s="386" t="s">
        <v>32</v>
      </c>
      <c r="B20" s="386"/>
      <c r="C20" s="386"/>
      <c r="D20" s="386"/>
      <c r="E20" s="386"/>
      <c r="F20" s="386"/>
      <c r="G20" s="5">
        <f>SUM(G15:G19)</f>
        <v>0</v>
      </c>
    </row>
    <row r="21" spans="1:7" x14ac:dyDescent="0.2">
      <c r="A21" s="19"/>
      <c r="B21" s="19"/>
      <c r="C21" s="19"/>
      <c r="D21" s="19"/>
      <c r="E21" s="19"/>
      <c r="F21" s="19"/>
      <c r="G21" s="11"/>
    </row>
    <row r="22" spans="1:7" x14ac:dyDescent="0.2">
      <c r="A22" s="395" t="s">
        <v>31</v>
      </c>
      <c r="B22" s="396"/>
      <c r="C22" s="396"/>
      <c r="D22" s="396"/>
      <c r="E22" s="396"/>
      <c r="F22" s="396"/>
      <c r="G22" s="397"/>
    </row>
    <row r="23" spans="1:7" ht="25.5" customHeight="1" x14ac:dyDescent="0.2">
      <c r="A23" s="398" t="s">
        <v>15</v>
      </c>
      <c r="B23" s="387" t="s">
        <v>20</v>
      </c>
      <c r="C23" s="388"/>
      <c r="D23" s="387" t="s">
        <v>21</v>
      </c>
      <c r="E23" s="388"/>
      <c r="F23" s="91" t="s">
        <v>22</v>
      </c>
      <c r="G23" s="91" t="s">
        <v>3</v>
      </c>
    </row>
    <row r="24" spans="1:7" x14ac:dyDescent="0.2">
      <c r="A24" s="399"/>
      <c r="B24" s="389"/>
      <c r="C24" s="390"/>
      <c r="D24" s="389"/>
      <c r="E24" s="390"/>
      <c r="F24" s="2" t="s">
        <v>4</v>
      </c>
      <c r="G24" s="2" t="s">
        <v>12</v>
      </c>
    </row>
    <row r="25" spans="1:7" x14ac:dyDescent="0.2">
      <c r="A25" s="3" t="s">
        <v>100</v>
      </c>
      <c r="B25" s="391" t="s">
        <v>139</v>
      </c>
      <c r="C25" s="392"/>
      <c r="D25" s="393" t="s">
        <v>145</v>
      </c>
      <c r="E25" s="394"/>
      <c r="F25" s="18">
        <v>2</v>
      </c>
      <c r="G25" s="4">
        <f>P2976_P2975_VO_SD!F78</f>
        <v>0</v>
      </c>
    </row>
    <row r="26" spans="1:7" x14ac:dyDescent="0.2">
      <c r="A26" s="3" t="s">
        <v>101</v>
      </c>
      <c r="B26" s="391" t="s">
        <v>140</v>
      </c>
      <c r="C26" s="392"/>
      <c r="D26" s="393" t="s">
        <v>146</v>
      </c>
      <c r="E26" s="394"/>
      <c r="F26" s="18">
        <v>6</v>
      </c>
      <c r="G26" s="4">
        <f>P4826_VO_SD!F83</f>
        <v>0</v>
      </c>
    </row>
    <row r="27" spans="1:7" x14ac:dyDescent="0.2">
      <c r="A27" s="3" t="s">
        <v>120</v>
      </c>
      <c r="B27" s="391" t="s">
        <v>141</v>
      </c>
      <c r="C27" s="392"/>
      <c r="D27" s="393" t="s">
        <v>147</v>
      </c>
      <c r="E27" s="394"/>
      <c r="F27" s="18">
        <v>2</v>
      </c>
      <c r="G27" s="4">
        <f>P4790_P4789_VO_SD!F90</f>
        <v>0</v>
      </c>
    </row>
    <row r="28" spans="1:7" x14ac:dyDescent="0.2">
      <c r="A28" s="3" t="s">
        <v>126</v>
      </c>
      <c r="B28" s="391" t="s">
        <v>142</v>
      </c>
      <c r="C28" s="392"/>
      <c r="D28" s="393" t="s">
        <v>148</v>
      </c>
      <c r="E28" s="394"/>
      <c r="F28" s="18">
        <v>3</v>
      </c>
      <c r="G28" s="4">
        <f>P4791_P4792_VO_SD!F97</f>
        <v>0</v>
      </c>
    </row>
    <row r="29" spans="1:7" x14ac:dyDescent="0.2">
      <c r="A29" s="3"/>
      <c r="B29" s="391"/>
      <c r="C29" s="392"/>
      <c r="D29" s="393"/>
      <c r="E29" s="394"/>
      <c r="F29" s="18"/>
      <c r="G29" s="4"/>
    </row>
    <row r="30" spans="1:7" x14ac:dyDescent="0.2">
      <c r="A30" s="386" t="s">
        <v>33</v>
      </c>
      <c r="B30" s="386"/>
      <c r="C30" s="386"/>
      <c r="D30" s="386"/>
      <c r="E30" s="386"/>
      <c r="F30" s="386"/>
      <c r="G30" s="5">
        <f>SUM(G25:G29)</f>
        <v>0</v>
      </c>
    </row>
  </sheetData>
  <sheetProtection password="CF65" sheet="1" objects="1" scenarios="1"/>
  <mergeCells count="36">
    <mergeCell ref="D29:E29"/>
    <mergeCell ref="D26:E26"/>
    <mergeCell ref="B27:C27"/>
    <mergeCell ref="D27:E27"/>
    <mergeCell ref="B28:C28"/>
    <mergeCell ref="D28:E28"/>
    <mergeCell ref="B26:C26"/>
    <mergeCell ref="A2:G2"/>
    <mergeCell ref="A3:G4"/>
    <mergeCell ref="A12:G12"/>
    <mergeCell ref="A20:F20"/>
    <mergeCell ref="A13:A14"/>
    <mergeCell ref="B19:C19"/>
    <mergeCell ref="B5:F5"/>
    <mergeCell ref="B6:F6"/>
    <mergeCell ref="B7:F7"/>
    <mergeCell ref="B8:F8"/>
    <mergeCell ref="D17:E17"/>
    <mergeCell ref="D18:E18"/>
    <mergeCell ref="D19:E19"/>
    <mergeCell ref="A30:F30"/>
    <mergeCell ref="B13:C14"/>
    <mergeCell ref="B15:C15"/>
    <mergeCell ref="B16:C16"/>
    <mergeCell ref="B17:C17"/>
    <mergeCell ref="B18:C18"/>
    <mergeCell ref="D13:E14"/>
    <mergeCell ref="D15:E15"/>
    <mergeCell ref="D23:E24"/>
    <mergeCell ref="D16:E16"/>
    <mergeCell ref="B25:C25"/>
    <mergeCell ref="D25:E25"/>
    <mergeCell ref="A22:G22"/>
    <mergeCell ref="A23:A24"/>
    <mergeCell ref="B23:C24"/>
    <mergeCell ref="B29:C29"/>
  </mergeCells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d.o.o.&amp;RJPE-SIR-215/19</oddHeader>
    <oddFooter>&amp;C&amp;"Arial,Navadno"&amp;P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view="pageBreakPreview" topLeftCell="A13" zoomScale="130" zoomScaleNormal="100" zoomScaleSheetLayoutView="130" workbookViewId="0">
      <selection activeCell="B26" sqref="B26"/>
    </sheetView>
  </sheetViews>
  <sheetFormatPr defaultColWidth="9.140625" defaultRowHeight="12.75" x14ac:dyDescent="0.2"/>
  <cols>
    <col min="1" max="1" width="5.140625" style="26" bestFit="1" customWidth="1"/>
    <col min="2" max="2" width="50.7109375" style="52" customWidth="1"/>
    <col min="3" max="3" width="7.7109375" style="29" customWidth="1"/>
    <col min="4" max="4" width="4.7109375" style="30" customWidth="1"/>
    <col min="5" max="5" width="11.7109375" style="28" customWidth="1"/>
    <col min="6" max="6" width="12.7109375" style="29" customWidth="1"/>
    <col min="7" max="16384" width="9.140625" style="30"/>
  </cols>
  <sheetData>
    <row r="1" spans="1:6" ht="15" customHeight="1" x14ac:dyDescent="0.2">
      <c r="A1" s="25" t="s">
        <v>23</v>
      </c>
      <c r="B1" s="48" t="s">
        <v>5</v>
      </c>
      <c r="C1" s="26"/>
      <c r="D1" s="27"/>
    </row>
    <row r="2" spans="1:6" ht="15" customHeight="1" x14ac:dyDescent="0.2">
      <c r="A2" s="25" t="s">
        <v>97</v>
      </c>
      <c r="B2" s="48" t="s">
        <v>24</v>
      </c>
      <c r="C2" s="26"/>
      <c r="D2" s="27"/>
    </row>
    <row r="3" spans="1:6" ht="15" customHeight="1" x14ac:dyDescent="0.2">
      <c r="A3" s="25" t="s">
        <v>98</v>
      </c>
      <c r="B3" s="48" t="s">
        <v>102</v>
      </c>
      <c r="C3" s="26"/>
      <c r="D3" s="27"/>
    </row>
    <row r="4" spans="1:6" ht="15" customHeight="1" x14ac:dyDescent="0.2">
      <c r="A4" s="25"/>
      <c r="B4" s="48" t="s">
        <v>131</v>
      </c>
      <c r="C4" s="26"/>
      <c r="D4" s="27"/>
    </row>
    <row r="5" spans="1:6" ht="76.5" x14ac:dyDescent="0.2">
      <c r="A5" s="53" t="s">
        <v>0</v>
      </c>
      <c r="B5" s="57" t="s">
        <v>8</v>
      </c>
      <c r="C5" s="46" t="s">
        <v>6</v>
      </c>
      <c r="D5" s="46" t="s">
        <v>7</v>
      </c>
      <c r="E5" s="47" t="s">
        <v>10</v>
      </c>
      <c r="F5" s="47" t="s">
        <v>11</v>
      </c>
    </row>
    <row r="6" spans="1:6" x14ac:dyDescent="0.2">
      <c r="A6" s="54">
        <v>1</v>
      </c>
      <c r="B6" s="49"/>
      <c r="C6" s="31"/>
      <c r="D6" s="32"/>
      <c r="E6" s="33"/>
      <c r="F6" s="31"/>
    </row>
    <row r="7" spans="1:6" s="58" customFormat="1" x14ac:dyDescent="0.2">
      <c r="A7" s="55">
        <f>COUNT(A6+1)</f>
        <v>1</v>
      </c>
      <c r="B7" s="36" t="s">
        <v>34</v>
      </c>
      <c r="C7" s="35"/>
      <c r="D7" s="20"/>
      <c r="E7" s="34"/>
      <c r="F7" s="34"/>
    </row>
    <row r="8" spans="1:6" s="58" customFormat="1" ht="318.75" x14ac:dyDescent="0.2">
      <c r="A8" s="55"/>
      <c r="B8" s="59" t="s">
        <v>104</v>
      </c>
      <c r="C8" s="35"/>
      <c r="D8" s="20"/>
      <c r="E8" s="34"/>
      <c r="F8" s="34"/>
    </row>
    <row r="9" spans="1:6" s="58" customFormat="1" x14ac:dyDescent="0.2">
      <c r="A9" s="55"/>
      <c r="B9" s="88" t="s">
        <v>39</v>
      </c>
      <c r="C9" s="35"/>
      <c r="D9" s="20"/>
      <c r="E9" s="34"/>
      <c r="F9" s="34"/>
    </row>
    <row r="10" spans="1:6" s="58" customFormat="1" ht="14.25" x14ac:dyDescent="0.2">
      <c r="A10" s="55"/>
      <c r="B10" s="37" t="s">
        <v>36</v>
      </c>
      <c r="C10" s="42">
        <v>38</v>
      </c>
      <c r="D10" s="20" t="s">
        <v>9</v>
      </c>
      <c r="E10" s="93"/>
      <c r="F10" s="34">
        <f t="shared" ref="F10" si="0">C10*E10</f>
        <v>0</v>
      </c>
    </row>
    <row r="11" spans="1:6" s="58" customFormat="1" x14ac:dyDescent="0.2">
      <c r="A11" s="56"/>
      <c r="B11" s="50"/>
      <c r="C11" s="43"/>
      <c r="D11" s="44"/>
      <c r="E11" s="45"/>
      <c r="F11" s="45"/>
    </row>
    <row r="12" spans="1:6" s="58" customFormat="1" x14ac:dyDescent="0.2">
      <c r="A12" s="54"/>
      <c r="B12" s="49"/>
      <c r="C12" s="31"/>
      <c r="D12" s="32"/>
      <c r="E12" s="33"/>
      <c r="F12" s="31"/>
    </row>
    <row r="13" spans="1:6" s="58" customFormat="1" x14ac:dyDescent="0.2">
      <c r="A13" s="55">
        <f>COUNT($A$7:A11)+1</f>
        <v>2</v>
      </c>
      <c r="B13" s="36" t="s">
        <v>43</v>
      </c>
      <c r="C13" s="35"/>
      <c r="D13" s="20"/>
      <c r="E13" s="34"/>
      <c r="F13" s="34"/>
    </row>
    <row r="14" spans="1:6" s="58" customFormat="1" ht="54.95" customHeight="1" x14ac:dyDescent="0.2">
      <c r="A14" s="55"/>
      <c r="B14" s="59" t="s">
        <v>44</v>
      </c>
      <c r="C14" s="35"/>
      <c r="D14" s="20"/>
      <c r="E14" s="34"/>
      <c r="F14" s="34"/>
    </row>
    <row r="15" spans="1:6" s="58" customFormat="1" x14ac:dyDescent="0.2">
      <c r="A15" s="64"/>
      <c r="B15" s="61" t="s">
        <v>41</v>
      </c>
      <c r="C15" s="62"/>
      <c r="D15" s="62"/>
      <c r="E15" s="63"/>
      <c r="F15" s="63"/>
    </row>
    <row r="16" spans="1:6" s="58" customFormat="1" x14ac:dyDescent="0.2">
      <c r="A16" s="65"/>
      <c r="B16" s="66" t="s">
        <v>42</v>
      </c>
      <c r="C16" s="62"/>
      <c r="D16" s="62"/>
      <c r="E16" s="63"/>
      <c r="F16" s="63"/>
    </row>
    <row r="17" spans="1:6" s="58" customFormat="1" x14ac:dyDescent="0.2">
      <c r="A17" s="60"/>
      <c r="B17" s="61" t="s">
        <v>39</v>
      </c>
      <c r="C17" s="62"/>
      <c r="D17" s="62"/>
      <c r="E17" s="63"/>
      <c r="F17" s="63"/>
    </row>
    <row r="18" spans="1:6" s="58" customFormat="1" x14ac:dyDescent="0.2">
      <c r="A18" s="55"/>
      <c r="B18" s="37" t="s">
        <v>105</v>
      </c>
      <c r="C18" s="42">
        <v>4</v>
      </c>
      <c r="D18" s="20" t="s">
        <v>1</v>
      </c>
      <c r="E18" s="93"/>
      <c r="F18" s="34">
        <f t="shared" ref="F18" si="1">C18*E18</f>
        <v>0</v>
      </c>
    </row>
    <row r="19" spans="1:6" s="58" customFormat="1" x14ac:dyDescent="0.2">
      <c r="A19" s="56"/>
      <c r="B19" s="50"/>
      <c r="C19" s="43"/>
      <c r="D19" s="44"/>
      <c r="E19" s="45"/>
      <c r="F19" s="45"/>
    </row>
    <row r="20" spans="1:6" s="58" customFormat="1" x14ac:dyDescent="0.2">
      <c r="A20" s="54"/>
      <c r="B20" s="49"/>
      <c r="C20" s="31"/>
      <c r="D20" s="32"/>
      <c r="E20" s="33"/>
      <c r="F20" s="31"/>
    </row>
    <row r="21" spans="1:6" s="58" customFormat="1" x14ac:dyDescent="0.2">
      <c r="A21" s="55">
        <f>COUNT($A$7:A20)+1</f>
        <v>3</v>
      </c>
      <c r="B21" s="36" t="s">
        <v>45</v>
      </c>
      <c r="C21" s="35"/>
      <c r="D21" s="20"/>
      <c r="E21" s="34"/>
      <c r="F21" s="34"/>
    </row>
    <row r="22" spans="1:6" s="58" customFormat="1" ht="63.75" x14ac:dyDescent="0.2">
      <c r="A22" s="55"/>
      <c r="B22" s="59" t="s">
        <v>107</v>
      </c>
      <c r="C22" s="35"/>
      <c r="D22" s="20"/>
      <c r="E22" s="34"/>
      <c r="F22" s="34"/>
    </row>
    <row r="23" spans="1:6" s="58" customFormat="1" x14ac:dyDescent="0.2">
      <c r="A23" s="64"/>
      <c r="B23" s="61" t="s">
        <v>41</v>
      </c>
      <c r="C23" s="62"/>
      <c r="D23" s="62"/>
      <c r="E23" s="63"/>
      <c r="F23" s="63"/>
    </row>
    <row r="24" spans="1:6" s="58" customFormat="1" x14ac:dyDescent="0.2">
      <c r="A24" s="65"/>
      <c r="B24" s="66" t="s">
        <v>42</v>
      </c>
      <c r="C24" s="62"/>
      <c r="D24" s="62"/>
      <c r="E24" s="63"/>
      <c r="F24" s="63"/>
    </row>
    <row r="25" spans="1:6" s="58" customFormat="1" x14ac:dyDescent="0.2">
      <c r="A25" s="60"/>
      <c r="B25" s="61" t="s">
        <v>39</v>
      </c>
      <c r="C25" s="62"/>
      <c r="D25" s="62"/>
      <c r="E25" s="63"/>
      <c r="F25" s="63"/>
    </row>
    <row r="26" spans="1:6" s="58" customFormat="1" x14ac:dyDescent="0.2">
      <c r="A26" s="55"/>
      <c r="B26" s="37" t="s">
        <v>106</v>
      </c>
      <c r="C26" s="42">
        <v>2</v>
      </c>
      <c r="D26" s="20" t="s">
        <v>1</v>
      </c>
      <c r="E26" s="93"/>
      <c r="F26" s="34">
        <f t="shared" ref="F26" si="2">C26*E26</f>
        <v>0</v>
      </c>
    </row>
    <row r="27" spans="1:6" s="58" customFormat="1" x14ac:dyDescent="0.2">
      <c r="A27" s="56"/>
      <c r="B27" s="50"/>
      <c r="C27" s="43"/>
      <c r="D27" s="44"/>
      <c r="E27" s="45"/>
      <c r="F27" s="45"/>
    </row>
    <row r="28" spans="1:6" s="58" customFormat="1" x14ac:dyDescent="0.2">
      <c r="A28" s="54"/>
      <c r="B28" s="49"/>
      <c r="C28" s="31"/>
      <c r="D28" s="32"/>
      <c r="E28" s="33"/>
      <c r="F28" s="31"/>
    </row>
    <row r="29" spans="1:6" s="58" customFormat="1" x14ac:dyDescent="0.2">
      <c r="A29" s="55">
        <f>COUNT($A$7:A28)+1</f>
        <v>4</v>
      </c>
      <c r="B29" s="36" t="s">
        <v>46</v>
      </c>
      <c r="C29" s="35"/>
      <c r="D29" s="20"/>
      <c r="E29" s="34"/>
      <c r="F29" s="34"/>
    </row>
    <row r="30" spans="1:6" s="58" customFormat="1" ht="63.75" x14ac:dyDescent="0.2">
      <c r="A30" s="55"/>
      <c r="B30" s="59" t="s">
        <v>108</v>
      </c>
      <c r="C30" s="35"/>
      <c r="D30" s="20"/>
      <c r="E30" s="34"/>
      <c r="F30" s="34"/>
    </row>
    <row r="31" spans="1:6" s="58" customFormat="1" x14ac:dyDescent="0.2">
      <c r="A31" s="64"/>
      <c r="B31" s="61" t="s">
        <v>41</v>
      </c>
      <c r="C31" s="62"/>
      <c r="D31" s="62"/>
      <c r="E31" s="63"/>
      <c r="F31" s="63"/>
    </row>
    <row r="32" spans="1:6" s="58" customFormat="1" x14ac:dyDescent="0.2">
      <c r="A32" s="65"/>
      <c r="B32" s="66" t="s">
        <v>42</v>
      </c>
      <c r="C32" s="62"/>
      <c r="D32" s="62"/>
      <c r="E32" s="63"/>
      <c r="F32" s="63"/>
    </row>
    <row r="33" spans="1:6" s="58" customFormat="1" x14ac:dyDescent="0.2">
      <c r="A33" s="60"/>
      <c r="B33" s="61" t="s">
        <v>39</v>
      </c>
      <c r="C33" s="62"/>
      <c r="D33" s="62"/>
      <c r="E33" s="63"/>
      <c r="F33" s="63"/>
    </row>
    <row r="34" spans="1:6" s="58" customFormat="1" x14ac:dyDescent="0.2">
      <c r="A34" s="55"/>
      <c r="B34" s="37" t="s">
        <v>106</v>
      </c>
      <c r="C34" s="42">
        <v>2</v>
      </c>
      <c r="D34" s="20" t="s">
        <v>1</v>
      </c>
      <c r="E34" s="93"/>
      <c r="F34" s="34">
        <f t="shared" ref="F34:F35" si="3">C34*E34</f>
        <v>0</v>
      </c>
    </row>
    <row r="35" spans="1:6" s="58" customFormat="1" x14ac:dyDescent="0.2">
      <c r="A35" s="55"/>
      <c r="B35" s="37" t="s">
        <v>60</v>
      </c>
      <c r="C35" s="42">
        <v>2</v>
      </c>
      <c r="D35" s="20" t="s">
        <v>1</v>
      </c>
      <c r="E35" s="93"/>
      <c r="F35" s="34">
        <f t="shared" si="3"/>
        <v>0</v>
      </c>
    </row>
    <row r="36" spans="1:6" s="67" customFormat="1" x14ac:dyDescent="0.2">
      <c r="A36" s="56"/>
      <c r="B36" s="50"/>
      <c r="C36" s="43"/>
      <c r="D36" s="44"/>
      <c r="E36" s="45"/>
      <c r="F36" s="45"/>
    </row>
    <row r="37" spans="1:6" s="58" customFormat="1" x14ac:dyDescent="0.2">
      <c r="A37" s="54"/>
      <c r="B37" s="49"/>
      <c r="C37" s="31"/>
      <c r="D37" s="32"/>
      <c r="E37" s="33"/>
      <c r="F37" s="31"/>
    </row>
    <row r="38" spans="1:6" s="58" customFormat="1" x14ac:dyDescent="0.2">
      <c r="A38" s="55">
        <f>COUNT($A$7:A37)+1</f>
        <v>5</v>
      </c>
      <c r="B38" s="36" t="s">
        <v>57</v>
      </c>
      <c r="C38" s="35"/>
      <c r="D38" s="20"/>
      <c r="E38" s="34"/>
      <c r="F38" s="34"/>
    </row>
    <row r="39" spans="1:6" s="58" customFormat="1" ht="76.5" x14ac:dyDescent="0.2">
      <c r="A39" s="55"/>
      <c r="B39" s="59" t="s">
        <v>103</v>
      </c>
      <c r="C39" s="35"/>
      <c r="D39" s="20"/>
      <c r="E39" s="34"/>
      <c r="F39" s="34"/>
    </row>
    <row r="40" spans="1:6" s="58" customFormat="1" x14ac:dyDescent="0.2">
      <c r="A40" s="60"/>
      <c r="B40" s="61" t="s">
        <v>39</v>
      </c>
      <c r="C40" s="62"/>
      <c r="D40" s="62"/>
      <c r="E40" s="63"/>
      <c r="F40" s="63"/>
    </row>
    <row r="41" spans="1:6" s="58" customFormat="1" x14ac:dyDescent="0.2">
      <c r="A41" s="55"/>
      <c r="B41" s="37" t="s">
        <v>48</v>
      </c>
      <c r="C41" s="42">
        <v>20</v>
      </c>
      <c r="D41" s="20" t="s">
        <v>1</v>
      </c>
      <c r="E41" s="93"/>
      <c r="F41" s="34">
        <f t="shared" ref="F41:F42" si="4">C41*E41</f>
        <v>0</v>
      </c>
    </row>
    <row r="42" spans="1:6" s="58" customFormat="1" x14ac:dyDescent="0.2">
      <c r="A42" s="55"/>
      <c r="B42" s="37" t="s">
        <v>49</v>
      </c>
      <c r="C42" s="42">
        <v>4</v>
      </c>
      <c r="D42" s="20" t="s">
        <v>1</v>
      </c>
      <c r="E42" s="93"/>
      <c r="F42" s="34">
        <f t="shared" si="4"/>
        <v>0</v>
      </c>
    </row>
    <row r="43" spans="1:6" s="58" customFormat="1" x14ac:dyDescent="0.2">
      <c r="A43" s="56"/>
      <c r="B43" s="50"/>
      <c r="C43" s="43"/>
      <c r="D43" s="44"/>
      <c r="E43" s="45"/>
      <c r="F43" s="45"/>
    </row>
    <row r="44" spans="1:6" s="58" customFormat="1" x14ac:dyDescent="0.2">
      <c r="A44" s="54"/>
      <c r="B44" s="49"/>
      <c r="C44" s="31"/>
      <c r="D44" s="32"/>
      <c r="E44" s="33"/>
      <c r="F44" s="31"/>
    </row>
    <row r="45" spans="1:6" s="58" customFormat="1" x14ac:dyDescent="0.2">
      <c r="A45" s="55">
        <f>COUNT($A$7:A44)+1</f>
        <v>6</v>
      </c>
      <c r="B45" s="36" t="s">
        <v>61</v>
      </c>
      <c r="C45" s="35"/>
      <c r="D45" s="20"/>
      <c r="E45" s="34"/>
      <c r="F45" s="34"/>
    </row>
    <row r="46" spans="1:6" s="58" customFormat="1" ht="38.25" x14ac:dyDescent="0.2">
      <c r="A46" s="55"/>
      <c r="B46" s="59" t="s">
        <v>62</v>
      </c>
      <c r="C46" s="35"/>
      <c r="D46" s="20"/>
      <c r="E46" s="34"/>
      <c r="F46" s="34"/>
    </row>
    <row r="47" spans="1:6" s="58" customFormat="1" x14ac:dyDescent="0.2">
      <c r="A47" s="60"/>
      <c r="B47" s="61" t="s">
        <v>39</v>
      </c>
      <c r="C47" s="62"/>
      <c r="D47" s="62"/>
      <c r="E47" s="63"/>
      <c r="F47" s="63"/>
    </row>
    <row r="48" spans="1:6" s="58" customFormat="1" ht="14.25" x14ac:dyDescent="0.2">
      <c r="A48" s="55"/>
      <c r="B48" s="37" t="s">
        <v>63</v>
      </c>
      <c r="C48" s="42">
        <v>12</v>
      </c>
      <c r="D48" s="20" t="s">
        <v>14</v>
      </c>
      <c r="E48" s="93"/>
      <c r="F48" s="34">
        <f>C48*E48</f>
        <v>0</v>
      </c>
    </row>
    <row r="49" spans="1:6" s="58" customFormat="1" x14ac:dyDescent="0.2">
      <c r="A49" s="56"/>
      <c r="B49" s="50"/>
      <c r="C49" s="43"/>
      <c r="D49" s="44"/>
      <c r="E49" s="45"/>
      <c r="F49" s="45"/>
    </row>
    <row r="50" spans="1:6" s="68" customFormat="1" x14ac:dyDescent="0.2">
      <c r="A50" s="54"/>
      <c r="B50" s="49"/>
      <c r="C50" s="31"/>
      <c r="D50" s="32"/>
      <c r="E50" s="33"/>
      <c r="F50" s="31"/>
    </row>
    <row r="51" spans="1:6" s="58" customFormat="1" x14ac:dyDescent="0.2">
      <c r="A51" s="55">
        <f>COUNT($A$5:A50)+1</f>
        <v>8</v>
      </c>
      <c r="B51" s="36" t="s">
        <v>64</v>
      </c>
      <c r="C51" s="35"/>
      <c r="D51" s="20"/>
      <c r="E51" s="34"/>
      <c r="F51" s="34"/>
    </row>
    <row r="52" spans="1:6" s="58" customFormat="1" ht="25.5" x14ac:dyDescent="0.2">
      <c r="A52" s="55"/>
      <c r="B52" s="59" t="s">
        <v>65</v>
      </c>
      <c r="C52" s="35"/>
      <c r="D52" s="20"/>
      <c r="E52" s="34"/>
      <c r="F52" s="34"/>
    </row>
    <row r="53" spans="1:6" s="58" customFormat="1" x14ac:dyDescent="0.2">
      <c r="A53" s="55"/>
      <c r="B53" s="37" t="s">
        <v>52</v>
      </c>
      <c r="C53" s="42">
        <v>1</v>
      </c>
      <c r="D53" s="20" t="s">
        <v>1</v>
      </c>
      <c r="E53" s="93"/>
      <c r="F53" s="34">
        <f>C53*E53</f>
        <v>0</v>
      </c>
    </row>
    <row r="54" spans="1:6" s="58" customFormat="1" x14ac:dyDescent="0.2">
      <c r="A54" s="56"/>
      <c r="B54" s="50"/>
      <c r="C54" s="43"/>
      <c r="D54" s="44"/>
      <c r="E54" s="45"/>
      <c r="F54" s="45"/>
    </row>
    <row r="55" spans="1:6" s="58" customFormat="1" x14ac:dyDescent="0.2">
      <c r="A55" s="54"/>
      <c r="B55" s="49"/>
      <c r="C55" s="31"/>
      <c r="D55" s="32"/>
      <c r="E55" s="33"/>
      <c r="F55" s="31"/>
    </row>
    <row r="56" spans="1:6" s="58" customFormat="1" x14ac:dyDescent="0.2">
      <c r="A56" s="55">
        <f>COUNT($A$7:A55)+1</f>
        <v>8</v>
      </c>
      <c r="B56" s="36" t="s">
        <v>66</v>
      </c>
      <c r="C56" s="35"/>
      <c r="D56" s="20"/>
      <c r="E56" s="34"/>
      <c r="F56" s="34"/>
    </row>
    <row r="57" spans="1:6" s="58" customFormat="1" ht="65.099999999999994" customHeight="1" x14ac:dyDescent="0.2">
      <c r="A57" s="55"/>
      <c r="B57" s="59" t="s">
        <v>67</v>
      </c>
      <c r="C57" s="35"/>
      <c r="D57" s="20"/>
      <c r="E57" s="34"/>
      <c r="F57" s="34"/>
    </row>
    <row r="58" spans="1:6" s="58" customFormat="1" x14ac:dyDescent="0.2">
      <c r="A58" s="55"/>
      <c r="B58" s="37"/>
      <c r="C58" s="42">
        <v>1</v>
      </c>
      <c r="D58" s="20" t="s">
        <v>1</v>
      </c>
      <c r="E58" s="93"/>
      <c r="F58" s="34">
        <f>C58*E58</f>
        <v>0</v>
      </c>
    </row>
    <row r="59" spans="1:6" s="58" customFormat="1" x14ac:dyDescent="0.2">
      <c r="A59" s="56"/>
      <c r="B59" s="50"/>
      <c r="C59" s="43"/>
      <c r="D59" s="44"/>
      <c r="E59" s="45"/>
      <c r="F59" s="45"/>
    </row>
    <row r="60" spans="1:6" s="58" customFormat="1" x14ac:dyDescent="0.2">
      <c r="A60" s="54"/>
      <c r="B60" s="49"/>
      <c r="C60" s="31"/>
      <c r="D60" s="32"/>
      <c r="E60" s="33"/>
      <c r="F60" s="31"/>
    </row>
    <row r="61" spans="1:6" s="58" customFormat="1" x14ac:dyDescent="0.2">
      <c r="A61" s="55">
        <f>COUNT($A$7:A60)+1</f>
        <v>9</v>
      </c>
      <c r="B61" s="36" t="s">
        <v>83</v>
      </c>
      <c r="C61" s="35"/>
      <c r="D61" s="20"/>
      <c r="E61" s="34"/>
      <c r="F61" s="34"/>
    </row>
    <row r="62" spans="1:6" s="58" customFormat="1" x14ac:dyDescent="0.2">
      <c r="A62" s="55"/>
      <c r="B62" s="37" t="s">
        <v>84</v>
      </c>
      <c r="C62" s="42"/>
    </row>
    <row r="63" spans="1:6" s="58" customFormat="1" x14ac:dyDescent="0.2">
      <c r="A63" s="55"/>
      <c r="B63" s="37"/>
      <c r="C63" s="42">
        <v>1</v>
      </c>
      <c r="D63" s="20" t="s">
        <v>1</v>
      </c>
      <c r="E63" s="93"/>
      <c r="F63" s="34">
        <f>C63*E63</f>
        <v>0</v>
      </c>
    </row>
    <row r="64" spans="1:6" s="58" customFormat="1" x14ac:dyDescent="0.2">
      <c r="A64" s="56"/>
      <c r="B64" s="50"/>
      <c r="C64" s="43"/>
      <c r="D64" s="44"/>
      <c r="E64" s="45"/>
      <c r="F64" s="45"/>
    </row>
    <row r="65" spans="1:6" s="58" customFormat="1" x14ac:dyDescent="0.2">
      <c r="A65" s="54"/>
      <c r="B65" s="49"/>
      <c r="C65" s="31"/>
      <c r="D65" s="32"/>
      <c r="E65" s="33"/>
      <c r="F65" s="31"/>
    </row>
    <row r="66" spans="1:6" s="58" customFormat="1" x14ac:dyDescent="0.2">
      <c r="A66" s="55">
        <f>COUNT($A$7:A65)+1</f>
        <v>10</v>
      </c>
      <c r="B66" s="36" t="s">
        <v>85</v>
      </c>
      <c r="C66" s="35"/>
      <c r="D66" s="20"/>
      <c r="E66" s="34"/>
      <c r="F66" s="34"/>
    </row>
    <row r="67" spans="1:6" s="58" customFormat="1" x14ac:dyDescent="0.2">
      <c r="A67" s="55"/>
      <c r="B67" s="37" t="s">
        <v>86</v>
      </c>
      <c r="C67" s="42"/>
      <c r="D67" s="20"/>
      <c r="E67" s="34"/>
      <c r="F67" s="34"/>
    </row>
    <row r="68" spans="1:6" s="58" customFormat="1" x14ac:dyDescent="0.2">
      <c r="A68" s="65"/>
      <c r="B68" s="66"/>
      <c r="C68" s="42">
        <v>1</v>
      </c>
      <c r="D68" s="20" t="s">
        <v>1</v>
      </c>
      <c r="E68" s="93"/>
      <c r="F68" s="34">
        <f>C68*E68</f>
        <v>0</v>
      </c>
    </row>
    <row r="69" spans="1:6" s="58" customFormat="1" x14ac:dyDescent="0.2">
      <c r="A69" s="56"/>
      <c r="B69" s="50"/>
      <c r="C69" s="43"/>
      <c r="D69" s="44"/>
      <c r="E69" s="45"/>
      <c r="F69" s="45"/>
    </row>
    <row r="70" spans="1:6" s="58" customFormat="1" x14ac:dyDescent="0.2">
      <c r="A70" s="54"/>
      <c r="B70" s="49"/>
      <c r="C70" s="31"/>
      <c r="D70" s="32"/>
      <c r="E70" s="33"/>
      <c r="F70" s="31"/>
    </row>
    <row r="71" spans="1:6" s="58" customFormat="1" x14ac:dyDescent="0.2">
      <c r="A71" s="55">
        <f>COUNT($A$7:A70)+1</f>
        <v>11</v>
      </c>
      <c r="B71" s="36" t="s">
        <v>87</v>
      </c>
      <c r="C71" s="35"/>
      <c r="D71" s="20"/>
      <c r="E71" s="34"/>
      <c r="F71" s="34"/>
    </row>
    <row r="72" spans="1:6" s="58" customFormat="1" x14ac:dyDescent="0.2">
      <c r="A72" s="55"/>
      <c r="B72" s="37" t="s">
        <v>128</v>
      </c>
      <c r="C72" s="42"/>
      <c r="D72" s="20"/>
      <c r="E72" s="34"/>
      <c r="F72" s="34"/>
    </row>
    <row r="73" spans="1:6" s="58" customFormat="1" x14ac:dyDescent="0.2">
      <c r="A73" s="55"/>
      <c r="B73" s="37" t="s">
        <v>79</v>
      </c>
      <c r="C73" s="42">
        <v>10</v>
      </c>
      <c r="D73" s="20" t="s">
        <v>1</v>
      </c>
      <c r="E73" s="93"/>
      <c r="F73" s="34">
        <f t="shared" ref="F73:F74" si="5">C73*E73</f>
        <v>0</v>
      </c>
    </row>
    <row r="74" spans="1:6" s="58" customFormat="1" x14ac:dyDescent="0.2">
      <c r="A74" s="55"/>
      <c r="B74" s="37" t="s">
        <v>89</v>
      </c>
      <c r="C74" s="42">
        <v>4</v>
      </c>
      <c r="D74" s="20" t="s">
        <v>1</v>
      </c>
      <c r="E74" s="93"/>
      <c r="F74" s="34">
        <f t="shared" si="5"/>
        <v>0</v>
      </c>
    </row>
    <row r="75" spans="1:6" s="58" customFormat="1" x14ac:dyDescent="0.2">
      <c r="A75" s="56"/>
      <c r="B75" s="50"/>
      <c r="C75" s="43"/>
      <c r="D75" s="44"/>
      <c r="E75" s="45"/>
      <c r="F75" s="45"/>
    </row>
    <row r="76" spans="1:6" s="58" customFormat="1" x14ac:dyDescent="0.2">
      <c r="A76" s="54"/>
      <c r="B76" s="49"/>
      <c r="C76" s="31"/>
      <c r="D76" s="32"/>
      <c r="E76" s="33"/>
      <c r="F76" s="31"/>
    </row>
    <row r="77" spans="1:6" s="58" customFormat="1" x14ac:dyDescent="0.2">
      <c r="A77" s="55">
        <f>COUNT($A$7:A76)+1</f>
        <v>12</v>
      </c>
      <c r="B77" s="36" t="s">
        <v>16</v>
      </c>
      <c r="C77" s="35"/>
      <c r="D77" s="20"/>
      <c r="E77" s="34"/>
      <c r="F77" s="34"/>
    </row>
    <row r="78" spans="1:6" s="58" customFormat="1" ht="24.95" customHeight="1" x14ac:dyDescent="0.2">
      <c r="A78" s="55"/>
      <c r="B78" s="37" t="s">
        <v>95</v>
      </c>
      <c r="C78" s="42"/>
      <c r="D78" s="20"/>
      <c r="E78" s="34"/>
      <c r="F78" s="34"/>
    </row>
    <row r="79" spans="1:6" s="58" customFormat="1" x14ac:dyDescent="0.2">
      <c r="B79" s="81"/>
      <c r="C79" s="62"/>
      <c r="D79" s="82">
        <v>0.1</v>
      </c>
      <c r="E79" s="63"/>
      <c r="F79" s="70">
        <f>SUM(F10:F75)*D79</f>
        <v>0</v>
      </c>
    </row>
    <row r="80" spans="1:6" s="58" customFormat="1" x14ac:dyDescent="0.2">
      <c r="A80" s="83"/>
      <c r="B80" s="84"/>
      <c r="C80" s="85"/>
      <c r="D80" s="86"/>
      <c r="E80" s="87"/>
      <c r="F80" s="87"/>
    </row>
    <row r="81" spans="1:6" s="58" customFormat="1" x14ac:dyDescent="0.2">
      <c r="A81" s="38"/>
      <c r="B81" s="51" t="s">
        <v>96</v>
      </c>
      <c r="C81" s="39"/>
      <c r="D81" s="40"/>
      <c r="E81" s="41" t="s">
        <v>13</v>
      </c>
      <c r="F81" s="41">
        <f>SUM(F7:F80)</f>
        <v>0</v>
      </c>
    </row>
  </sheetData>
  <sheetProtection password="CF65" sheet="1" objects="1" scenarios="1"/>
  <phoneticPr fontId="0" type="noConversion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d.o.o.&amp;RJPE-SIR-215/19</oddHeader>
    <oddFooter>&amp;C&amp;"Arial,Navadno"&amp;P / &amp;N</oddFooter>
  </headerFooter>
  <rowBreaks count="2" manualBreakCount="2">
    <brk id="19" max="5" man="1"/>
    <brk id="5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view="pageBreakPreview" zoomScale="115" zoomScaleNormal="100" zoomScaleSheetLayoutView="115" workbookViewId="0">
      <selection activeCell="B50" sqref="B50"/>
    </sheetView>
  </sheetViews>
  <sheetFormatPr defaultColWidth="9.140625" defaultRowHeight="12.75" x14ac:dyDescent="0.2"/>
  <cols>
    <col min="1" max="1" width="5.140625" style="26" bestFit="1" customWidth="1"/>
    <col min="2" max="2" width="50.7109375" style="52" customWidth="1"/>
    <col min="3" max="3" width="7.7109375" style="29" customWidth="1"/>
    <col min="4" max="4" width="4.7109375" style="30" customWidth="1"/>
    <col min="5" max="5" width="11.7109375" style="28" customWidth="1"/>
    <col min="6" max="6" width="12.7109375" style="29" customWidth="1"/>
    <col min="7" max="16384" width="9.140625" style="30"/>
  </cols>
  <sheetData>
    <row r="1" spans="1:6" x14ac:dyDescent="0.2">
      <c r="A1" s="25" t="s">
        <v>23</v>
      </c>
      <c r="B1" s="48" t="s">
        <v>5</v>
      </c>
      <c r="C1" s="26"/>
      <c r="D1" s="27"/>
    </row>
    <row r="2" spans="1:6" ht="15" customHeight="1" x14ac:dyDescent="0.2">
      <c r="A2" s="25" t="s">
        <v>97</v>
      </c>
      <c r="B2" s="48" t="s">
        <v>24</v>
      </c>
      <c r="C2" s="26"/>
      <c r="D2" s="27"/>
    </row>
    <row r="3" spans="1:6" ht="15" customHeight="1" x14ac:dyDescent="0.2">
      <c r="A3" s="25" t="s">
        <v>99</v>
      </c>
      <c r="B3" s="48" t="s">
        <v>110</v>
      </c>
      <c r="C3" s="26"/>
      <c r="D3" s="27"/>
    </row>
    <row r="4" spans="1:6" ht="15" customHeight="1" x14ac:dyDescent="0.2">
      <c r="A4" s="25"/>
      <c r="B4" s="48" t="s">
        <v>111</v>
      </c>
      <c r="C4" s="26"/>
      <c r="D4" s="27"/>
    </row>
    <row r="5" spans="1:6" ht="76.5" x14ac:dyDescent="0.2">
      <c r="A5" s="53" t="s">
        <v>0</v>
      </c>
      <c r="B5" s="57" t="s">
        <v>8</v>
      </c>
      <c r="C5" s="46" t="s">
        <v>6</v>
      </c>
      <c r="D5" s="46" t="s">
        <v>7</v>
      </c>
      <c r="E5" s="47" t="s">
        <v>10</v>
      </c>
      <c r="F5" s="47" t="s">
        <v>11</v>
      </c>
    </row>
    <row r="6" spans="1:6" s="58" customFormat="1" x14ac:dyDescent="0.2">
      <c r="A6" s="54"/>
      <c r="B6" s="49"/>
      <c r="C6" s="31"/>
      <c r="D6" s="32"/>
      <c r="E6" s="33"/>
      <c r="F6" s="31"/>
    </row>
    <row r="7" spans="1:6" s="58" customFormat="1" x14ac:dyDescent="0.2">
      <c r="A7" s="55">
        <f>COUNT($A$6:A6)+1</f>
        <v>1</v>
      </c>
      <c r="B7" s="36" t="s">
        <v>37</v>
      </c>
      <c r="C7" s="35"/>
      <c r="D7" s="20"/>
      <c r="E7" s="34"/>
      <c r="F7" s="34"/>
    </row>
    <row r="8" spans="1:6" s="58" customFormat="1" ht="210" customHeight="1" x14ac:dyDescent="0.2">
      <c r="A8" s="55"/>
      <c r="B8" s="59" t="s">
        <v>38</v>
      </c>
      <c r="C8" s="35"/>
      <c r="D8" s="20"/>
      <c r="E8" s="34"/>
      <c r="F8" s="34"/>
    </row>
    <row r="9" spans="1:6" s="58" customFormat="1" x14ac:dyDescent="0.2">
      <c r="A9" s="60"/>
      <c r="B9" s="61" t="s">
        <v>39</v>
      </c>
      <c r="C9" s="62"/>
      <c r="D9" s="62"/>
      <c r="E9" s="63"/>
      <c r="F9" s="63"/>
    </row>
    <row r="10" spans="1:6" s="58" customFormat="1" ht="14.25" x14ac:dyDescent="0.2">
      <c r="A10" s="55"/>
      <c r="B10" s="37" t="s">
        <v>40</v>
      </c>
      <c r="C10" s="42">
        <v>20</v>
      </c>
      <c r="D10" s="20" t="s">
        <v>9</v>
      </c>
      <c r="E10" s="93"/>
      <c r="F10" s="34">
        <f>C10*E10</f>
        <v>0</v>
      </c>
    </row>
    <row r="11" spans="1:6" s="58" customFormat="1" x14ac:dyDescent="0.2">
      <c r="A11" s="56"/>
      <c r="B11" s="50"/>
      <c r="C11" s="43"/>
      <c r="D11" s="44"/>
      <c r="E11" s="45"/>
      <c r="F11" s="45"/>
    </row>
    <row r="12" spans="1:6" s="58" customFormat="1" x14ac:dyDescent="0.2">
      <c r="A12" s="54"/>
      <c r="B12" s="49"/>
      <c r="C12" s="31"/>
      <c r="D12" s="32"/>
      <c r="E12" s="33"/>
      <c r="F12" s="31"/>
    </row>
    <row r="13" spans="1:6" s="58" customFormat="1" x14ac:dyDescent="0.2">
      <c r="A13" s="55">
        <f>COUNT($A$6:A12)+1</f>
        <v>2</v>
      </c>
      <c r="B13" s="36" t="s">
        <v>50</v>
      </c>
      <c r="C13" s="35"/>
      <c r="D13" s="20"/>
      <c r="E13" s="34"/>
      <c r="F13" s="34"/>
    </row>
    <row r="14" spans="1:6" s="58" customFormat="1" ht="54.95" customHeight="1" x14ac:dyDescent="0.2">
      <c r="A14" s="55"/>
      <c r="B14" s="59" t="s">
        <v>51</v>
      </c>
      <c r="C14" s="35"/>
      <c r="D14" s="20"/>
      <c r="E14" s="34"/>
      <c r="F14" s="34"/>
    </row>
    <row r="15" spans="1:6" s="58" customFormat="1" x14ac:dyDescent="0.2">
      <c r="A15" s="64"/>
      <c r="B15" s="61" t="s">
        <v>41</v>
      </c>
      <c r="C15" s="62"/>
      <c r="D15" s="62"/>
      <c r="E15" s="63"/>
      <c r="F15" s="63"/>
    </row>
    <row r="16" spans="1:6" s="58" customFormat="1" x14ac:dyDescent="0.2">
      <c r="A16" s="65"/>
      <c r="B16" s="66" t="s">
        <v>42</v>
      </c>
      <c r="C16" s="62"/>
      <c r="D16" s="62"/>
      <c r="E16" s="63"/>
      <c r="F16" s="63"/>
    </row>
    <row r="17" spans="1:6" s="58" customFormat="1" x14ac:dyDescent="0.2">
      <c r="A17" s="60"/>
      <c r="B17" s="61" t="s">
        <v>39</v>
      </c>
      <c r="C17" s="62"/>
      <c r="D17" s="62"/>
      <c r="E17" s="63"/>
      <c r="F17" s="63"/>
    </row>
    <row r="18" spans="1:6" s="58" customFormat="1" x14ac:dyDescent="0.2">
      <c r="A18" s="55"/>
      <c r="B18" s="37" t="s">
        <v>109</v>
      </c>
      <c r="C18" s="42">
        <v>2</v>
      </c>
      <c r="D18" s="20" t="s">
        <v>1</v>
      </c>
      <c r="E18" s="93"/>
      <c r="F18" s="34">
        <f t="shared" ref="F18" si="0">C18*E18</f>
        <v>0</v>
      </c>
    </row>
    <row r="19" spans="1:6" s="67" customFormat="1" x14ac:dyDescent="0.2">
      <c r="A19" s="56"/>
      <c r="B19" s="50"/>
      <c r="C19" s="43"/>
      <c r="D19" s="44"/>
      <c r="E19" s="45"/>
      <c r="F19" s="45"/>
    </row>
    <row r="20" spans="1:6" s="58" customFormat="1" x14ac:dyDescent="0.2">
      <c r="A20" s="54"/>
      <c r="B20" s="49"/>
      <c r="C20" s="31"/>
      <c r="D20" s="32"/>
      <c r="E20" s="33"/>
      <c r="F20" s="31"/>
    </row>
    <row r="21" spans="1:6" s="58" customFormat="1" x14ac:dyDescent="0.2">
      <c r="A21" s="55">
        <f>COUNT($A$6:A20)+1</f>
        <v>3</v>
      </c>
      <c r="B21" s="36" t="s">
        <v>57</v>
      </c>
      <c r="C21" s="35"/>
      <c r="D21" s="20"/>
      <c r="E21" s="34"/>
      <c r="F21" s="34"/>
    </row>
    <row r="22" spans="1:6" s="58" customFormat="1" ht="76.5" x14ac:dyDescent="0.2">
      <c r="A22" s="55"/>
      <c r="B22" s="59" t="s">
        <v>103</v>
      </c>
      <c r="C22" s="35"/>
      <c r="D22" s="20"/>
      <c r="E22" s="34"/>
      <c r="F22" s="34"/>
    </row>
    <row r="23" spans="1:6" s="58" customFormat="1" x14ac:dyDescent="0.2">
      <c r="A23" s="60"/>
      <c r="B23" s="61" t="s">
        <v>39</v>
      </c>
      <c r="C23" s="62"/>
      <c r="D23" s="62"/>
      <c r="E23" s="63"/>
      <c r="F23" s="63"/>
    </row>
    <row r="24" spans="1:6" s="58" customFormat="1" x14ac:dyDescent="0.2">
      <c r="A24" s="55"/>
      <c r="B24" s="37" t="s">
        <v>113</v>
      </c>
      <c r="C24" s="42">
        <v>2</v>
      </c>
      <c r="D24" s="20" t="s">
        <v>1</v>
      </c>
      <c r="E24" s="93"/>
      <c r="F24" s="34">
        <f t="shared" ref="F24:F25" si="1">C24*E24</f>
        <v>0</v>
      </c>
    </row>
    <row r="25" spans="1:6" s="58" customFormat="1" x14ac:dyDescent="0.2">
      <c r="A25" s="55"/>
      <c r="B25" s="37" t="s">
        <v>49</v>
      </c>
      <c r="C25" s="42">
        <v>2</v>
      </c>
      <c r="D25" s="20" t="s">
        <v>1</v>
      </c>
      <c r="E25" s="93"/>
      <c r="F25" s="34">
        <f t="shared" si="1"/>
        <v>0</v>
      </c>
    </row>
    <row r="26" spans="1:6" s="58" customFormat="1" x14ac:dyDescent="0.2">
      <c r="A26" s="56"/>
      <c r="B26" s="50"/>
      <c r="C26" s="43"/>
      <c r="D26" s="44"/>
      <c r="E26" s="45"/>
      <c r="F26" s="45"/>
    </row>
    <row r="27" spans="1:6" s="58" customFormat="1" x14ac:dyDescent="0.2">
      <c r="A27" s="54"/>
      <c r="B27" s="49"/>
      <c r="C27" s="31"/>
      <c r="D27" s="32"/>
      <c r="E27" s="33"/>
      <c r="F27" s="31"/>
    </row>
    <row r="28" spans="1:6" s="58" customFormat="1" x14ac:dyDescent="0.2">
      <c r="A28" s="55">
        <f>COUNT($A$6:A27)+1</f>
        <v>4</v>
      </c>
      <c r="B28" s="36" t="s">
        <v>61</v>
      </c>
      <c r="C28" s="35"/>
      <c r="D28" s="20"/>
      <c r="E28" s="34"/>
      <c r="F28" s="34"/>
    </row>
    <row r="29" spans="1:6" s="58" customFormat="1" ht="38.25" x14ac:dyDescent="0.2">
      <c r="A29" s="55"/>
      <c r="B29" s="59" t="s">
        <v>62</v>
      </c>
      <c r="C29" s="35"/>
      <c r="D29" s="20"/>
      <c r="E29" s="34"/>
      <c r="F29" s="34"/>
    </row>
    <row r="30" spans="1:6" s="58" customFormat="1" x14ac:dyDescent="0.2">
      <c r="A30" s="60"/>
      <c r="B30" s="61" t="s">
        <v>39</v>
      </c>
      <c r="C30" s="62"/>
      <c r="D30" s="62"/>
      <c r="E30" s="63"/>
      <c r="F30" s="63"/>
    </row>
    <row r="31" spans="1:6" s="58" customFormat="1" ht="14.25" x14ac:dyDescent="0.2">
      <c r="A31" s="55"/>
      <c r="B31" s="37" t="s">
        <v>63</v>
      </c>
      <c r="C31" s="42">
        <v>7</v>
      </c>
      <c r="D31" s="20" t="s">
        <v>14</v>
      </c>
      <c r="E31" s="93"/>
      <c r="F31" s="34">
        <f>C31*E31</f>
        <v>0</v>
      </c>
    </row>
    <row r="32" spans="1:6" s="58" customFormat="1" x14ac:dyDescent="0.2">
      <c r="A32" s="56"/>
      <c r="B32" s="50"/>
      <c r="C32" s="43"/>
      <c r="D32" s="44"/>
      <c r="E32" s="45"/>
      <c r="F32" s="45"/>
    </row>
    <row r="33" spans="1:6" s="68" customFormat="1" x14ac:dyDescent="0.2">
      <c r="A33" s="54"/>
      <c r="B33" s="49"/>
      <c r="C33" s="31"/>
      <c r="D33" s="32"/>
      <c r="E33" s="33"/>
      <c r="F33" s="31"/>
    </row>
    <row r="34" spans="1:6" s="58" customFormat="1" x14ac:dyDescent="0.2">
      <c r="A34" s="55">
        <f>COUNT($A$5:A33)+1</f>
        <v>5</v>
      </c>
      <c r="B34" s="36" t="s">
        <v>64</v>
      </c>
      <c r="C34" s="35"/>
      <c r="D34" s="20"/>
      <c r="E34" s="34"/>
      <c r="F34" s="34"/>
    </row>
    <row r="35" spans="1:6" s="58" customFormat="1" ht="25.5" x14ac:dyDescent="0.2">
      <c r="A35" s="55"/>
      <c r="B35" s="59" t="s">
        <v>65</v>
      </c>
      <c r="C35" s="35"/>
      <c r="D35" s="20"/>
      <c r="E35" s="34"/>
      <c r="F35" s="34"/>
    </row>
    <row r="36" spans="1:6" s="58" customFormat="1" x14ac:dyDescent="0.2">
      <c r="A36" s="55"/>
      <c r="B36" s="37" t="s">
        <v>52</v>
      </c>
      <c r="C36" s="42">
        <v>1</v>
      </c>
      <c r="D36" s="20" t="s">
        <v>1</v>
      </c>
      <c r="E36" s="93"/>
      <c r="F36" s="34">
        <f>C36*E36</f>
        <v>0</v>
      </c>
    </row>
    <row r="37" spans="1:6" s="58" customFormat="1" x14ac:dyDescent="0.2">
      <c r="A37" s="56"/>
      <c r="B37" s="50"/>
      <c r="C37" s="43"/>
      <c r="D37" s="44"/>
      <c r="E37" s="45"/>
      <c r="F37" s="45"/>
    </row>
    <row r="38" spans="1:6" s="58" customFormat="1" x14ac:dyDescent="0.2">
      <c r="A38" s="54"/>
      <c r="B38" s="49"/>
      <c r="C38" s="31"/>
      <c r="D38" s="32"/>
      <c r="E38" s="33"/>
      <c r="F38" s="31"/>
    </row>
    <row r="39" spans="1:6" s="58" customFormat="1" x14ac:dyDescent="0.2">
      <c r="A39" s="55">
        <f>COUNT($A$6:A38)+1</f>
        <v>6</v>
      </c>
      <c r="B39" s="36" t="s">
        <v>66</v>
      </c>
      <c r="C39" s="35"/>
      <c r="D39" s="20"/>
      <c r="E39" s="34"/>
      <c r="F39" s="34"/>
    </row>
    <row r="40" spans="1:6" s="58" customFormat="1" ht="76.5" x14ac:dyDescent="0.2">
      <c r="A40" s="55"/>
      <c r="B40" s="59" t="s">
        <v>67</v>
      </c>
      <c r="C40" s="35"/>
      <c r="D40" s="20"/>
      <c r="E40" s="34"/>
      <c r="F40" s="34"/>
    </row>
    <row r="41" spans="1:6" s="58" customFormat="1" x14ac:dyDescent="0.2">
      <c r="A41" s="55"/>
      <c r="B41" s="37"/>
      <c r="C41" s="42">
        <v>1</v>
      </c>
      <c r="D41" s="20" t="s">
        <v>1</v>
      </c>
      <c r="E41" s="93"/>
      <c r="F41" s="34">
        <f>C41*E41</f>
        <v>0</v>
      </c>
    </row>
    <row r="42" spans="1:6" s="58" customFormat="1" x14ac:dyDescent="0.2">
      <c r="A42" s="56"/>
      <c r="B42" s="50"/>
      <c r="C42" s="43"/>
      <c r="D42" s="44"/>
      <c r="E42" s="45"/>
      <c r="F42" s="45"/>
    </row>
    <row r="43" spans="1:6" s="58" customFormat="1" x14ac:dyDescent="0.2">
      <c r="A43" s="54"/>
      <c r="B43" s="49"/>
      <c r="C43" s="31"/>
      <c r="D43" s="32"/>
      <c r="E43" s="33"/>
      <c r="F43" s="31"/>
    </row>
    <row r="44" spans="1:6" s="58" customFormat="1" x14ac:dyDescent="0.2">
      <c r="A44" s="55">
        <f>COUNT($A$6:A43)+1</f>
        <v>7</v>
      </c>
      <c r="B44" s="36" t="s">
        <v>83</v>
      </c>
      <c r="C44" s="35"/>
      <c r="D44" s="20"/>
      <c r="E44" s="34"/>
      <c r="F44" s="34"/>
    </row>
    <row r="45" spans="1:6" s="58" customFormat="1" x14ac:dyDescent="0.2">
      <c r="A45" s="55"/>
      <c r="B45" s="37" t="s">
        <v>84</v>
      </c>
      <c r="C45" s="42"/>
    </row>
    <row r="46" spans="1:6" s="58" customFormat="1" x14ac:dyDescent="0.2">
      <c r="A46" s="55"/>
      <c r="B46" s="37"/>
      <c r="C46" s="42">
        <v>1</v>
      </c>
      <c r="D46" s="20" t="s">
        <v>1</v>
      </c>
      <c r="E46" s="93"/>
      <c r="F46" s="34">
        <f>C46*E46</f>
        <v>0</v>
      </c>
    </row>
    <row r="47" spans="1:6" s="58" customFormat="1" x14ac:dyDescent="0.2">
      <c r="A47" s="56"/>
      <c r="B47" s="50"/>
      <c r="C47" s="43"/>
      <c r="D47" s="44"/>
      <c r="E47" s="45"/>
      <c r="F47" s="45"/>
    </row>
    <row r="48" spans="1:6" s="58" customFormat="1" x14ac:dyDescent="0.2">
      <c r="A48" s="54"/>
      <c r="B48" s="49"/>
      <c r="C48" s="31"/>
      <c r="D48" s="32"/>
      <c r="E48" s="33"/>
      <c r="F48" s="31"/>
    </row>
    <row r="49" spans="1:6" s="58" customFormat="1" x14ac:dyDescent="0.2">
      <c r="A49" s="55">
        <f>COUNT($A$6:A48)+1</f>
        <v>8</v>
      </c>
      <c r="B49" s="36" t="s">
        <v>85</v>
      </c>
      <c r="C49" s="35"/>
      <c r="D49" s="20"/>
      <c r="E49" s="34"/>
      <c r="F49" s="34"/>
    </row>
    <row r="50" spans="1:6" s="58" customFormat="1" x14ac:dyDescent="0.2">
      <c r="A50" s="55"/>
      <c r="B50" s="37" t="s">
        <v>86</v>
      </c>
      <c r="C50" s="42"/>
      <c r="D50" s="20"/>
      <c r="E50" s="34"/>
      <c r="F50" s="34"/>
    </row>
    <row r="51" spans="1:6" s="58" customFormat="1" x14ac:dyDescent="0.2">
      <c r="A51" s="65"/>
      <c r="B51" s="66"/>
      <c r="C51" s="42">
        <v>1</v>
      </c>
      <c r="D51" s="20" t="s">
        <v>1</v>
      </c>
      <c r="E51" s="93"/>
      <c r="F51" s="34">
        <f>C51*E51</f>
        <v>0</v>
      </c>
    </row>
    <row r="52" spans="1:6" s="58" customFormat="1" x14ac:dyDescent="0.2">
      <c r="A52" s="56"/>
      <c r="B52" s="50"/>
      <c r="C52" s="43"/>
      <c r="D52" s="44"/>
      <c r="E52" s="45"/>
      <c r="F52" s="45"/>
    </row>
    <row r="53" spans="1:6" s="58" customFormat="1" x14ac:dyDescent="0.2">
      <c r="A53" s="54"/>
      <c r="B53" s="49"/>
      <c r="C53" s="31"/>
      <c r="D53" s="32"/>
      <c r="E53" s="33"/>
      <c r="F53" s="31"/>
    </row>
    <row r="54" spans="1:6" s="58" customFormat="1" x14ac:dyDescent="0.2">
      <c r="A54" s="55">
        <f>COUNT($A$6:A53)+1</f>
        <v>9</v>
      </c>
      <c r="B54" s="36" t="s">
        <v>87</v>
      </c>
      <c r="C54" s="35"/>
      <c r="D54" s="20"/>
      <c r="E54" s="34"/>
      <c r="F54" s="34"/>
    </row>
    <row r="55" spans="1:6" s="58" customFormat="1" x14ac:dyDescent="0.2">
      <c r="A55" s="55"/>
      <c r="B55" s="37" t="s">
        <v>128</v>
      </c>
      <c r="C55" s="42"/>
      <c r="D55" s="20"/>
      <c r="E55" s="34"/>
      <c r="F55" s="34"/>
    </row>
    <row r="56" spans="1:6" s="58" customFormat="1" x14ac:dyDescent="0.2">
      <c r="A56" s="55"/>
      <c r="B56" s="37" t="s">
        <v>88</v>
      </c>
      <c r="C56" s="42">
        <v>2</v>
      </c>
      <c r="D56" s="20" t="s">
        <v>1</v>
      </c>
      <c r="E56" s="93"/>
      <c r="F56" s="34">
        <f t="shared" ref="F56:F57" si="2">C56*E56</f>
        <v>0</v>
      </c>
    </row>
    <row r="57" spans="1:6" s="58" customFormat="1" x14ac:dyDescent="0.2">
      <c r="A57" s="55"/>
      <c r="B57" s="37" t="s">
        <v>89</v>
      </c>
      <c r="C57" s="42">
        <v>2</v>
      </c>
      <c r="D57" s="20" t="s">
        <v>1</v>
      </c>
      <c r="E57" s="93"/>
      <c r="F57" s="34">
        <f t="shared" si="2"/>
        <v>0</v>
      </c>
    </row>
    <row r="58" spans="1:6" s="58" customFormat="1" x14ac:dyDescent="0.2">
      <c r="A58" s="56"/>
      <c r="B58" s="50"/>
      <c r="C58" s="43"/>
      <c r="D58" s="44"/>
      <c r="E58" s="45"/>
      <c r="F58" s="45"/>
    </row>
    <row r="59" spans="1:6" s="58" customFormat="1" x14ac:dyDescent="0.2">
      <c r="A59" s="54"/>
      <c r="B59" s="49"/>
      <c r="C59" s="31"/>
      <c r="D59" s="32"/>
      <c r="E59" s="33"/>
      <c r="F59" s="31"/>
    </row>
    <row r="60" spans="1:6" s="58" customFormat="1" x14ac:dyDescent="0.2">
      <c r="A60" s="55">
        <f>COUNT($A$6:A59)+1</f>
        <v>10</v>
      </c>
      <c r="B60" s="36" t="s">
        <v>16</v>
      </c>
      <c r="C60" s="35"/>
      <c r="D60" s="20"/>
      <c r="E60" s="34"/>
      <c r="F60" s="34"/>
    </row>
    <row r="61" spans="1:6" s="58" customFormat="1" ht="38.25" x14ac:dyDescent="0.2">
      <c r="A61" s="55"/>
      <c r="B61" s="37" t="s">
        <v>95</v>
      </c>
      <c r="C61" s="42"/>
      <c r="D61" s="20"/>
      <c r="E61" s="34"/>
      <c r="F61" s="34"/>
    </row>
    <row r="62" spans="1:6" s="58" customFormat="1" x14ac:dyDescent="0.2">
      <c r="B62" s="81"/>
      <c r="C62" s="62"/>
      <c r="D62" s="82">
        <v>0.1</v>
      </c>
      <c r="E62" s="63"/>
      <c r="F62" s="70">
        <f>SUM(F6:F58)*D62</f>
        <v>0</v>
      </c>
    </row>
    <row r="63" spans="1:6" s="58" customFormat="1" x14ac:dyDescent="0.2">
      <c r="A63" s="83"/>
      <c r="B63" s="84"/>
      <c r="C63" s="85"/>
      <c r="D63" s="86"/>
      <c r="E63" s="87"/>
      <c r="F63" s="87"/>
    </row>
    <row r="64" spans="1:6" s="58" customFormat="1" ht="15" customHeight="1" x14ac:dyDescent="0.2">
      <c r="A64" s="38"/>
      <c r="B64" s="51" t="s">
        <v>96</v>
      </c>
      <c r="C64" s="39"/>
      <c r="D64" s="40"/>
      <c r="E64" s="41" t="s">
        <v>13</v>
      </c>
      <c r="F64" s="41">
        <f>SUM(F6:F63)</f>
        <v>0</v>
      </c>
    </row>
  </sheetData>
  <sheetProtection algorithmName="SHA-512" hashValue="kI7Iv9V7XTbr288TczYPbYRxfFGg3HP53IbyxiXT55vSpgipHtjfTHLzj/sU/OJJtG6m3eyuC4YwO9puNIfeew==" saltValue="HPVa0qC4tLetj2zmiI6fuw==" spinCount="100000" sheet="1" objects="1" scenarios="1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d.o.o.&amp;RJPE-SIR-215/19</oddHeader>
    <oddFooter>&amp;C&amp;"Arial,Navadno"&amp;P / &amp;N</oddFooter>
  </headerFooter>
  <rowBreaks count="1" manualBreakCount="1">
    <brk id="26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view="pageBreakPreview" topLeftCell="A11" zoomScale="115" zoomScaleNormal="100" zoomScaleSheetLayoutView="115" workbookViewId="0">
      <selection activeCell="C11" sqref="C11"/>
    </sheetView>
  </sheetViews>
  <sheetFormatPr defaultColWidth="9.140625" defaultRowHeight="12.75" x14ac:dyDescent="0.2"/>
  <cols>
    <col min="1" max="1" width="5.140625" style="26" bestFit="1" customWidth="1"/>
    <col min="2" max="2" width="50.7109375" style="52" customWidth="1"/>
    <col min="3" max="3" width="7.7109375" style="29" customWidth="1"/>
    <col min="4" max="4" width="4.7109375" style="30" customWidth="1"/>
    <col min="5" max="5" width="11.7109375" style="28" customWidth="1"/>
    <col min="6" max="6" width="12.7109375" style="29" customWidth="1"/>
    <col min="7" max="16384" width="9.140625" style="30"/>
  </cols>
  <sheetData>
    <row r="1" spans="1:6" x14ac:dyDescent="0.2">
      <c r="A1" s="25" t="s">
        <v>23</v>
      </c>
      <c r="B1" s="48" t="s">
        <v>5</v>
      </c>
      <c r="C1" s="26"/>
      <c r="D1" s="27"/>
    </row>
    <row r="2" spans="1:6" x14ac:dyDescent="0.2">
      <c r="A2" s="25" t="s">
        <v>97</v>
      </c>
      <c r="B2" s="48" t="s">
        <v>24</v>
      </c>
      <c r="C2" s="26"/>
      <c r="D2" s="27"/>
    </row>
    <row r="3" spans="1:6" x14ac:dyDescent="0.2">
      <c r="A3" s="25" t="s">
        <v>100</v>
      </c>
      <c r="B3" s="90" t="s">
        <v>132</v>
      </c>
      <c r="C3" s="26"/>
      <c r="D3" s="27"/>
    </row>
    <row r="4" spans="1:6" x14ac:dyDescent="0.2">
      <c r="A4" s="25"/>
      <c r="B4" s="48" t="s">
        <v>111</v>
      </c>
      <c r="C4" s="26"/>
      <c r="D4" s="27"/>
    </row>
    <row r="5" spans="1:6" ht="76.5" x14ac:dyDescent="0.2">
      <c r="A5" s="53" t="s">
        <v>0</v>
      </c>
      <c r="B5" s="57" t="s">
        <v>8</v>
      </c>
      <c r="C5" s="46" t="s">
        <v>6</v>
      </c>
      <c r="D5" s="46" t="s">
        <v>7</v>
      </c>
      <c r="E5" s="47" t="s">
        <v>10</v>
      </c>
      <c r="F5" s="47" t="s">
        <v>11</v>
      </c>
    </row>
    <row r="6" spans="1:6" s="58" customFormat="1" x14ac:dyDescent="0.2">
      <c r="A6" s="54"/>
      <c r="B6" s="49"/>
      <c r="C6" s="31"/>
      <c r="D6" s="32"/>
      <c r="E6" s="33"/>
      <c r="F6" s="31"/>
    </row>
    <row r="7" spans="1:6" s="58" customFormat="1" x14ac:dyDescent="0.2">
      <c r="A7" s="55">
        <f>COUNT($A$6:A6)+1</f>
        <v>1</v>
      </c>
      <c r="B7" s="36" t="s">
        <v>37</v>
      </c>
      <c r="C7" s="35"/>
      <c r="D7" s="20"/>
      <c r="E7" s="34"/>
      <c r="F7" s="34"/>
    </row>
    <row r="8" spans="1:6" s="58" customFormat="1" ht="219.75" customHeight="1" x14ac:dyDescent="0.2">
      <c r="A8" s="55"/>
      <c r="B8" s="59" t="s">
        <v>38</v>
      </c>
      <c r="C8" s="35"/>
      <c r="D8" s="20"/>
      <c r="E8" s="34"/>
      <c r="F8" s="34"/>
    </row>
    <row r="9" spans="1:6" s="58" customFormat="1" x14ac:dyDescent="0.2">
      <c r="A9" s="60"/>
      <c r="B9" s="61" t="s">
        <v>39</v>
      </c>
      <c r="C9" s="62"/>
      <c r="D9" s="62"/>
      <c r="E9" s="63"/>
      <c r="F9" s="63"/>
    </row>
    <row r="10" spans="1:6" s="58" customFormat="1" ht="14.25" x14ac:dyDescent="0.2">
      <c r="A10" s="55"/>
      <c r="B10" s="37" t="s">
        <v>40</v>
      </c>
      <c r="C10" s="42">
        <v>6</v>
      </c>
      <c r="D10" s="20" t="s">
        <v>9</v>
      </c>
      <c r="E10" s="93"/>
      <c r="F10" s="34">
        <f>C10*E10</f>
        <v>0</v>
      </c>
    </row>
    <row r="11" spans="1:6" s="58" customFormat="1" x14ac:dyDescent="0.2">
      <c r="A11" s="56"/>
      <c r="B11" s="50"/>
      <c r="C11" s="43"/>
      <c r="D11" s="44"/>
      <c r="E11" s="45"/>
      <c r="F11" s="45"/>
    </row>
    <row r="12" spans="1:6" s="58" customFormat="1" x14ac:dyDescent="0.2">
      <c r="A12" s="54"/>
      <c r="B12" s="49"/>
      <c r="C12" s="31"/>
      <c r="D12" s="32"/>
      <c r="E12" s="33"/>
      <c r="F12" s="31"/>
    </row>
    <row r="13" spans="1:6" s="58" customFormat="1" x14ac:dyDescent="0.2">
      <c r="A13" s="55">
        <f>COUNT($A$6:A12)+1</f>
        <v>2</v>
      </c>
      <c r="B13" s="36" t="s">
        <v>53</v>
      </c>
      <c r="C13" s="35"/>
      <c r="D13" s="20"/>
      <c r="E13" s="34"/>
      <c r="F13" s="34"/>
    </row>
    <row r="14" spans="1:6" s="58" customFormat="1" ht="51" x14ac:dyDescent="0.2">
      <c r="A14" s="55"/>
      <c r="B14" s="59" t="s">
        <v>127</v>
      </c>
      <c r="C14" s="35"/>
      <c r="D14" s="20"/>
      <c r="E14" s="34"/>
      <c r="F14" s="34"/>
    </row>
    <row r="15" spans="1:6" s="58" customFormat="1" x14ac:dyDescent="0.2">
      <c r="A15" s="60"/>
      <c r="B15" s="61" t="s">
        <v>39</v>
      </c>
      <c r="C15" s="62"/>
      <c r="D15" s="62"/>
      <c r="E15" s="63"/>
      <c r="F15" s="63"/>
    </row>
    <row r="16" spans="1:6" s="58" customFormat="1" x14ac:dyDescent="0.2">
      <c r="A16" s="55"/>
      <c r="B16" s="37" t="s">
        <v>113</v>
      </c>
      <c r="C16" s="42">
        <v>2</v>
      </c>
      <c r="D16" s="20" t="s">
        <v>1</v>
      </c>
      <c r="E16" s="93"/>
      <c r="F16" s="34">
        <f t="shared" ref="F16" si="0">C16*E16</f>
        <v>0</v>
      </c>
    </row>
    <row r="17" spans="1:6" s="58" customFormat="1" x14ac:dyDescent="0.2">
      <c r="A17" s="56"/>
      <c r="B17" s="50"/>
      <c r="C17" s="43"/>
      <c r="D17" s="44"/>
      <c r="E17" s="45"/>
      <c r="F17" s="45"/>
    </row>
    <row r="18" spans="1:6" s="58" customFormat="1" x14ac:dyDescent="0.2">
      <c r="A18" s="54"/>
      <c r="B18" s="49"/>
      <c r="C18" s="31"/>
      <c r="D18" s="32"/>
      <c r="E18" s="33"/>
      <c r="F18" s="31"/>
    </row>
    <row r="19" spans="1:6" s="58" customFormat="1" x14ac:dyDescent="0.2">
      <c r="A19" s="55">
        <f>COUNT($A$6:A18)+1</f>
        <v>3</v>
      </c>
      <c r="B19" s="36" t="s">
        <v>54</v>
      </c>
      <c r="C19" s="35"/>
      <c r="D19" s="20"/>
      <c r="E19" s="34"/>
      <c r="F19" s="34"/>
    </row>
    <row r="20" spans="1:6" s="58" customFormat="1" ht="51" x14ac:dyDescent="0.2">
      <c r="A20" s="55"/>
      <c r="B20" s="59" t="s">
        <v>55</v>
      </c>
      <c r="C20" s="35"/>
      <c r="D20" s="20"/>
      <c r="E20" s="34"/>
      <c r="F20" s="34"/>
    </row>
    <row r="21" spans="1:6" s="58" customFormat="1" x14ac:dyDescent="0.2">
      <c r="A21" s="60"/>
      <c r="B21" s="61" t="s">
        <v>39</v>
      </c>
      <c r="C21" s="62"/>
      <c r="D21" s="62"/>
      <c r="E21" s="63"/>
      <c r="F21" s="63"/>
    </row>
    <row r="22" spans="1:6" s="58" customFormat="1" x14ac:dyDescent="0.2">
      <c r="A22" s="55"/>
      <c r="B22" s="37" t="s">
        <v>113</v>
      </c>
      <c r="C22" s="42">
        <v>2</v>
      </c>
      <c r="D22" s="20" t="s">
        <v>1</v>
      </c>
      <c r="E22" s="93"/>
      <c r="F22" s="34">
        <f t="shared" ref="F22" si="1">C22*E22</f>
        <v>0</v>
      </c>
    </row>
    <row r="23" spans="1:6" s="58" customFormat="1" x14ac:dyDescent="0.2">
      <c r="A23" s="56"/>
      <c r="B23" s="50"/>
      <c r="C23" s="43"/>
      <c r="D23" s="44"/>
      <c r="E23" s="45"/>
      <c r="F23" s="45"/>
    </row>
    <row r="24" spans="1:6" s="58" customFormat="1" x14ac:dyDescent="0.2">
      <c r="A24" s="54"/>
      <c r="B24" s="49"/>
      <c r="C24" s="31"/>
      <c r="D24" s="32"/>
      <c r="E24" s="33"/>
      <c r="F24" s="31"/>
    </row>
    <row r="25" spans="1:6" s="58" customFormat="1" x14ac:dyDescent="0.2">
      <c r="A25" s="55">
        <f>COUNT($A$6:A24)+1</f>
        <v>4</v>
      </c>
      <c r="B25" s="36" t="s">
        <v>61</v>
      </c>
      <c r="C25" s="35"/>
      <c r="D25" s="20"/>
      <c r="E25" s="34"/>
      <c r="F25" s="34"/>
    </row>
    <row r="26" spans="1:6" s="58" customFormat="1" ht="38.25" x14ac:dyDescent="0.2">
      <c r="A26" s="55"/>
      <c r="B26" s="59" t="s">
        <v>62</v>
      </c>
      <c r="C26" s="35"/>
      <c r="D26" s="20"/>
      <c r="E26" s="34"/>
      <c r="F26" s="34"/>
    </row>
    <row r="27" spans="1:6" s="58" customFormat="1" x14ac:dyDescent="0.2">
      <c r="A27" s="60"/>
      <c r="B27" s="61" t="s">
        <v>39</v>
      </c>
      <c r="C27" s="62"/>
      <c r="D27" s="62"/>
      <c r="E27" s="63"/>
      <c r="F27" s="63"/>
    </row>
    <row r="28" spans="1:6" s="58" customFormat="1" ht="14.25" x14ac:dyDescent="0.2">
      <c r="A28" s="55"/>
      <c r="B28" s="37" t="s">
        <v>63</v>
      </c>
      <c r="C28" s="42">
        <v>4</v>
      </c>
      <c r="D28" s="20" t="s">
        <v>14</v>
      </c>
      <c r="E28" s="93"/>
      <c r="F28" s="34">
        <f>C28*E28</f>
        <v>0</v>
      </c>
    </row>
    <row r="29" spans="1:6" s="58" customFormat="1" x14ac:dyDescent="0.2">
      <c r="A29" s="56"/>
      <c r="B29" s="50"/>
      <c r="C29" s="43"/>
      <c r="D29" s="44"/>
      <c r="E29" s="45"/>
      <c r="F29" s="45"/>
    </row>
    <row r="30" spans="1:6" s="58" customFormat="1" x14ac:dyDescent="0.2">
      <c r="A30" s="54"/>
      <c r="B30" s="49"/>
      <c r="C30" s="31"/>
      <c r="D30" s="32"/>
      <c r="E30" s="33"/>
      <c r="F30" s="31"/>
    </row>
    <row r="31" spans="1:6" s="58" customFormat="1" x14ac:dyDescent="0.2">
      <c r="A31" s="55">
        <f>COUNT($A$6:A30)+1</f>
        <v>5</v>
      </c>
      <c r="B31" s="36" t="s">
        <v>68</v>
      </c>
      <c r="C31" s="35"/>
      <c r="D31" s="20"/>
      <c r="E31" s="34"/>
      <c r="F31" s="34"/>
    </row>
    <row r="32" spans="1:6" s="58" customFormat="1" ht="38.25" x14ac:dyDescent="0.2">
      <c r="A32" s="55"/>
      <c r="B32" s="37" t="s">
        <v>69</v>
      </c>
      <c r="C32" s="42"/>
      <c r="D32" s="20"/>
      <c r="E32" s="34"/>
      <c r="F32" s="34"/>
    </row>
    <row r="33" spans="1:6" s="58" customFormat="1" x14ac:dyDescent="0.2">
      <c r="A33" s="65"/>
      <c r="B33" s="61" t="s">
        <v>39</v>
      </c>
      <c r="C33" s="62"/>
      <c r="D33" s="62"/>
      <c r="E33" s="63"/>
      <c r="F33" s="63"/>
    </row>
    <row r="34" spans="1:6" s="58" customFormat="1" ht="14.25" x14ac:dyDescent="0.2">
      <c r="A34" s="55"/>
      <c r="B34" s="37" t="s">
        <v>70</v>
      </c>
      <c r="C34" s="42">
        <v>8</v>
      </c>
      <c r="D34" s="20" t="s">
        <v>9</v>
      </c>
      <c r="E34" s="93"/>
      <c r="F34" s="34">
        <f t="shared" ref="F34:F35" si="2">C34*E34</f>
        <v>0</v>
      </c>
    </row>
    <row r="35" spans="1:6" s="58" customFormat="1" ht="14.25" x14ac:dyDescent="0.2">
      <c r="A35" s="55"/>
      <c r="B35" s="37" t="s">
        <v>71</v>
      </c>
      <c r="C35" s="42">
        <v>3</v>
      </c>
      <c r="D35" s="20" t="s">
        <v>9</v>
      </c>
      <c r="E35" s="93"/>
      <c r="F35" s="34">
        <f t="shared" si="2"/>
        <v>0</v>
      </c>
    </row>
    <row r="36" spans="1:6" s="58" customFormat="1" x14ac:dyDescent="0.2">
      <c r="A36" s="56"/>
      <c r="B36" s="50"/>
      <c r="C36" s="43"/>
      <c r="D36" s="44"/>
      <c r="E36" s="45"/>
      <c r="F36" s="45"/>
    </row>
    <row r="37" spans="1:6" s="58" customFormat="1" x14ac:dyDescent="0.2">
      <c r="A37" s="54"/>
      <c r="B37" s="49"/>
      <c r="C37" s="31"/>
      <c r="D37" s="32"/>
      <c r="E37" s="33"/>
      <c r="F37" s="31"/>
    </row>
    <row r="38" spans="1:6" s="58" customFormat="1" x14ac:dyDescent="0.2">
      <c r="A38" s="55">
        <f>COUNT($A$6:A37)+1</f>
        <v>6</v>
      </c>
      <c r="B38" s="36" t="s">
        <v>72</v>
      </c>
      <c r="C38" s="35"/>
      <c r="D38" s="20"/>
      <c r="E38" s="34"/>
      <c r="F38" s="34"/>
    </row>
    <row r="39" spans="1:6" s="58" customFormat="1" ht="38.25" x14ac:dyDescent="0.2">
      <c r="A39" s="55"/>
      <c r="B39" s="37" t="s">
        <v>73</v>
      </c>
      <c r="C39" s="42"/>
      <c r="D39" s="20"/>
      <c r="E39" s="34"/>
      <c r="F39" s="34"/>
    </row>
    <row r="40" spans="1:6" s="58" customFormat="1" x14ac:dyDescent="0.2">
      <c r="A40" s="72"/>
      <c r="B40" s="61" t="s">
        <v>52</v>
      </c>
      <c r="C40" s="62"/>
      <c r="D40" s="62"/>
      <c r="E40" s="63"/>
      <c r="F40" s="63"/>
    </row>
    <row r="41" spans="1:6" s="58" customFormat="1" x14ac:dyDescent="0.2">
      <c r="A41" s="55"/>
      <c r="B41" s="37" t="s">
        <v>74</v>
      </c>
      <c r="C41" s="42">
        <v>10</v>
      </c>
      <c r="D41" s="20" t="s">
        <v>1</v>
      </c>
      <c r="E41" s="93"/>
      <c r="F41" s="34">
        <f t="shared" ref="F41" si="3">C41*E41</f>
        <v>0</v>
      </c>
    </row>
    <row r="42" spans="1:6" s="58" customFormat="1" x14ac:dyDescent="0.2">
      <c r="A42" s="56"/>
      <c r="B42" s="50"/>
      <c r="C42" s="43"/>
      <c r="D42" s="44"/>
      <c r="E42" s="45"/>
      <c r="F42" s="45"/>
    </row>
    <row r="43" spans="1:6" s="58" customFormat="1" x14ac:dyDescent="0.2">
      <c r="A43" s="54"/>
      <c r="B43" s="49"/>
      <c r="C43" s="31"/>
      <c r="D43" s="32"/>
      <c r="E43" s="33"/>
      <c r="F43" s="31"/>
    </row>
    <row r="44" spans="1:6" s="58" customFormat="1" x14ac:dyDescent="0.2">
      <c r="A44" s="55">
        <f>COUNT($A$6:A43)+1</f>
        <v>7</v>
      </c>
      <c r="B44" s="36" t="s">
        <v>75</v>
      </c>
      <c r="C44" s="35"/>
      <c r="D44" s="20"/>
      <c r="E44" s="34"/>
      <c r="F44" s="34"/>
    </row>
    <row r="45" spans="1:6" s="58" customFormat="1" ht="38.25" x14ac:dyDescent="0.2">
      <c r="A45" s="55"/>
      <c r="B45" s="37" t="s">
        <v>76</v>
      </c>
      <c r="C45" s="42"/>
      <c r="D45" s="20"/>
      <c r="E45" s="34"/>
      <c r="F45" s="34"/>
    </row>
    <row r="46" spans="1:6" s="58" customFormat="1" x14ac:dyDescent="0.2">
      <c r="A46" s="64"/>
      <c r="B46" s="61" t="s">
        <v>52</v>
      </c>
      <c r="C46" s="62"/>
      <c r="D46" s="62"/>
      <c r="E46" s="63"/>
      <c r="F46" s="63"/>
    </row>
    <row r="47" spans="1:6" s="58" customFormat="1" x14ac:dyDescent="0.2">
      <c r="A47" s="55"/>
      <c r="B47" s="37" t="s">
        <v>114</v>
      </c>
      <c r="C47" s="42">
        <v>2</v>
      </c>
      <c r="D47" s="20" t="s">
        <v>1</v>
      </c>
      <c r="E47" s="93"/>
      <c r="F47" s="34">
        <f t="shared" ref="F47" si="4">C47*E47</f>
        <v>0</v>
      </c>
    </row>
    <row r="48" spans="1:6" s="58" customFormat="1" x14ac:dyDescent="0.2">
      <c r="A48" s="56"/>
      <c r="B48" s="50"/>
      <c r="C48" s="43"/>
      <c r="D48" s="44"/>
      <c r="E48" s="45"/>
      <c r="F48" s="45"/>
    </row>
    <row r="49" spans="1:6" s="58" customFormat="1" x14ac:dyDescent="0.2">
      <c r="A49" s="54"/>
      <c r="B49" s="49"/>
      <c r="C49" s="31"/>
      <c r="D49" s="32"/>
      <c r="E49" s="33"/>
      <c r="F49" s="31"/>
    </row>
    <row r="50" spans="1:6" s="58" customFormat="1" x14ac:dyDescent="0.2">
      <c r="A50" s="55">
        <f>COUNT($A$6:A49)+1</f>
        <v>8</v>
      </c>
      <c r="B50" s="36" t="s">
        <v>77</v>
      </c>
      <c r="C50" s="35"/>
      <c r="D50" s="20"/>
      <c r="E50" s="34"/>
      <c r="F50" s="34"/>
    </row>
    <row r="51" spans="1:6" s="58" customFormat="1" ht="25.5" x14ac:dyDescent="0.2">
      <c r="A51" s="55"/>
      <c r="B51" s="37" t="s">
        <v>78</v>
      </c>
      <c r="C51" s="42"/>
      <c r="D51" s="20"/>
      <c r="E51" s="34"/>
      <c r="F51" s="34"/>
    </row>
    <row r="52" spans="1:6" s="58" customFormat="1" x14ac:dyDescent="0.2">
      <c r="A52" s="65"/>
      <c r="B52" s="61" t="s">
        <v>52</v>
      </c>
      <c r="C52" s="62"/>
      <c r="D52" s="62"/>
      <c r="E52" s="63"/>
      <c r="F52" s="63"/>
    </row>
    <row r="53" spans="1:6" s="58" customFormat="1" x14ac:dyDescent="0.2">
      <c r="A53" s="55"/>
      <c r="B53" s="37" t="s">
        <v>115</v>
      </c>
      <c r="C53" s="42">
        <v>2</v>
      </c>
      <c r="D53" s="20" t="s">
        <v>1</v>
      </c>
      <c r="E53" s="93"/>
      <c r="F53" s="34">
        <f>C53*E53</f>
        <v>0</v>
      </c>
    </row>
    <row r="54" spans="1:6" s="58" customFormat="1" x14ac:dyDescent="0.2">
      <c r="A54" s="56"/>
      <c r="B54" s="50"/>
      <c r="C54" s="43"/>
      <c r="D54" s="44"/>
      <c r="E54" s="45"/>
      <c r="F54" s="45"/>
    </row>
    <row r="55" spans="1:6" s="58" customFormat="1" x14ac:dyDescent="0.2">
      <c r="A55" s="54"/>
      <c r="B55" s="49"/>
      <c r="C55" s="31"/>
      <c r="D55" s="32"/>
      <c r="E55" s="33"/>
      <c r="F55" s="31"/>
    </row>
    <row r="56" spans="1:6" s="58" customFormat="1" x14ac:dyDescent="0.2">
      <c r="A56" s="55">
        <f>COUNT($A$5:A55)+1</f>
        <v>9</v>
      </c>
      <c r="B56" s="36" t="s">
        <v>80</v>
      </c>
      <c r="C56" s="35"/>
      <c r="D56" s="20"/>
      <c r="E56" s="34"/>
      <c r="F56" s="34"/>
    </row>
    <row r="57" spans="1:6" s="58" customFormat="1" ht="51" x14ac:dyDescent="0.2">
      <c r="A57" s="55"/>
      <c r="B57" s="37" t="s">
        <v>81</v>
      </c>
      <c r="C57" s="42"/>
      <c r="D57" s="20"/>
      <c r="E57" s="34"/>
      <c r="F57" s="34"/>
    </row>
    <row r="58" spans="1:6" s="58" customFormat="1" x14ac:dyDescent="0.2">
      <c r="A58" s="64"/>
      <c r="B58" s="61" t="s">
        <v>52</v>
      </c>
      <c r="C58" s="75"/>
      <c r="D58" s="62"/>
      <c r="E58" s="63"/>
      <c r="F58" s="63"/>
    </row>
    <row r="59" spans="1:6" s="58" customFormat="1" x14ac:dyDescent="0.2">
      <c r="A59" s="55"/>
      <c r="B59" s="37" t="s">
        <v>82</v>
      </c>
      <c r="C59" s="42">
        <v>4</v>
      </c>
      <c r="D59" s="20" t="s">
        <v>1</v>
      </c>
      <c r="E59" s="93"/>
      <c r="F59" s="34">
        <f t="shared" ref="F59" si="5">C59*E59</f>
        <v>0</v>
      </c>
    </row>
    <row r="60" spans="1:6" s="58" customFormat="1" x14ac:dyDescent="0.2">
      <c r="A60" s="56"/>
      <c r="B60" s="50"/>
      <c r="C60" s="43"/>
      <c r="D60" s="44"/>
      <c r="E60" s="45"/>
      <c r="F60" s="45"/>
    </row>
    <row r="61" spans="1:6" s="58" customFormat="1" x14ac:dyDescent="0.2">
      <c r="A61" s="54"/>
      <c r="B61" s="49"/>
      <c r="C61" s="31"/>
      <c r="D61" s="32"/>
      <c r="E61" s="33"/>
      <c r="F61" s="31"/>
    </row>
    <row r="62" spans="1:6" s="58" customFormat="1" x14ac:dyDescent="0.2">
      <c r="A62" s="55">
        <f>COUNT($A$6:A61)+1</f>
        <v>10</v>
      </c>
      <c r="B62" s="36" t="s">
        <v>90</v>
      </c>
      <c r="C62" s="35"/>
      <c r="D62" s="20"/>
      <c r="E62" s="34"/>
      <c r="F62" s="34"/>
    </row>
    <row r="63" spans="1:6" s="58" customFormat="1" ht="38.25" x14ac:dyDescent="0.2">
      <c r="A63" s="55"/>
      <c r="B63" s="37" t="s">
        <v>119</v>
      </c>
      <c r="C63" s="42"/>
      <c r="D63" s="20"/>
      <c r="E63" s="34"/>
      <c r="F63" s="34"/>
    </row>
    <row r="64" spans="1:6" s="58" customFormat="1" ht="14.25" x14ac:dyDescent="0.2">
      <c r="A64" s="55"/>
      <c r="B64" s="37"/>
      <c r="C64" s="42">
        <v>2</v>
      </c>
      <c r="D64" s="20" t="s">
        <v>14</v>
      </c>
      <c r="E64" s="93"/>
      <c r="F64" s="34">
        <f>C64*E64</f>
        <v>0</v>
      </c>
    </row>
    <row r="65" spans="1:6" s="58" customFormat="1" x14ac:dyDescent="0.2">
      <c r="A65" s="56"/>
      <c r="B65" s="50"/>
      <c r="C65" s="43"/>
      <c r="D65" s="44"/>
      <c r="E65" s="45"/>
      <c r="F65" s="45"/>
    </row>
    <row r="66" spans="1:6" s="58" customFormat="1" x14ac:dyDescent="0.2">
      <c r="A66" s="54"/>
      <c r="B66" s="49"/>
      <c r="C66" s="31"/>
      <c r="D66" s="32"/>
      <c r="E66" s="33"/>
      <c r="F66" s="31"/>
    </row>
    <row r="67" spans="1:6" s="58" customFormat="1" x14ac:dyDescent="0.2">
      <c r="A67" s="55">
        <f>COUNT($A$6:A66)+1</f>
        <v>11</v>
      </c>
      <c r="B67" s="36" t="s">
        <v>91</v>
      </c>
      <c r="C67" s="35"/>
      <c r="D67" s="20"/>
      <c r="E67" s="34"/>
      <c r="F67" s="34"/>
    </row>
    <row r="68" spans="1:6" s="76" customFormat="1" ht="51" x14ac:dyDescent="0.2">
      <c r="A68" s="55"/>
      <c r="B68" s="37" t="s">
        <v>92</v>
      </c>
      <c r="C68" s="42"/>
      <c r="D68" s="20"/>
      <c r="E68" s="34"/>
      <c r="F68" s="34"/>
    </row>
    <row r="69" spans="1:6" s="80" customFormat="1" x14ac:dyDescent="0.2">
      <c r="A69" s="77"/>
      <c r="B69" s="69" t="s">
        <v>39</v>
      </c>
      <c r="C69" s="78"/>
      <c r="D69" s="78"/>
      <c r="E69" s="79"/>
      <c r="F69" s="79"/>
    </row>
    <row r="70" spans="1:6" s="76" customFormat="1" ht="14.25" x14ac:dyDescent="0.2">
      <c r="A70" s="55"/>
      <c r="B70" s="37" t="s">
        <v>93</v>
      </c>
      <c r="C70" s="42">
        <v>8</v>
      </c>
      <c r="D70" s="20" t="s">
        <v>9</v>
      </c>
      <c r="E70" s="93"/>
      <c r="F70" s="34">
        <f t="shared" ref="F70:F71" si="6">C70*E70</f>
        <v>0</v>
      </c>
    </row>
    <row r="71" spans="1:6" s="76" customFormat="1" ht="14.25" x14ac:dyDescent="0.2">
      <c r="A71" s="55"/>
      <c r="B71" s="37" t="s">
        <v>94</v>
      </c>
      <c r="C71" s="42">
        <v>3</v>
      </c>
      <c r="D71" s="20" t="s">
        <v>9</v>
      </c>
      <c r="E71" s="93"/>
      <c r="F71" s="34">
        <f t="shared" si="6"/>
        <v>0</v>
      </c>
    </row>
    <row r="72" spans="1:6" s="76" customFormat="1" x14ac:dyDescent="0.2">
      <c r="A72" s="56"/>
      <c r="B72" s="50"/>
      <c r="C72" s="43"/>
      <c r="D72" s="44"/>
      <c r="E72" s="45"/>
      <c r="F72" s="45"/>
    </row>
    <row r="73" spans="1:6" s="58" customFormat="1" x14ac:dyDescent="0.2">
      <c r="A73" s="54"/>
      <c r="B73" s="49"/>
      <c r="C73" s="31"/>
      <c r="D73" s="32"/>
      <c r="E73" s="33"/>
      <c r="F73" s="31"/>
    </row>
    <row r="74" spans="1:6" s="58" customFormat="1" x14ac:dyDescent="0.2">
      <c r="A74" s="55">
        <f>COUNT($A$6:A73)+1</f>
        <v>12</v>
      </c>
      <c r="B74" s="36" t="s">
        <v>16</v>
      </c>
      <c r="C74" s="35"/>
      <c r="D74" s="20"/>
      <c r="E74" s="34"/>
      <c r="F74" s="34"/>
    </row>
    <row r="75" spans="1:6" s="58" customFormat="1" ht="38.25" x14ac:dyDescent="0.2">
      <c r="A75" s="55"/>
      <c r="B75" s="37" t="s">
        <v>95</v>
      </c>
      <c r="C75" s="42"/>
      <c r="D75" s="20"/>
      <c r="E75" s="34"/>
      <c r="F75" s="34"/>
    </row>
    <row r="76" spans="1:6" s="58" customFormat="1" x14ac:dyDescent="0.2">
      <c r="B76" s="81"/>
      <c r="C76" s="62"/>
      <c r="D76" s="82">
        <v>0.1</v>
      </c>
      <c r="E76" s="63"/>
      <c r="F76" s="70">
        <f>SUM(F6:F72)*D76</f>
        <v>0</v>
      </c>
    </row>
    <row r="77" spans="1:6" s="58" customFormat="1" x14ac:dyDescent="0.2">
      <c r="A77" s="83"/>
      <c r="B77" s="84"/>
      <c r="C77" s="85"/>
      <c r="D77" s="86"/>
      <c r="E77" s="87"/>
      <c r="F77" s="87"/>
    </row>
    <row r="78" spans="1:6" s="58" customFormat="1" x14ac:dyDescent="0.2">
      <c r="A78" s="38"/>
      <c r="B78" s="51" t="s">
        <v>96</v>
      </c>
      <c r="C78" s="39"/>
      <c r="D78" s="40"/>
      <c r="E78" s="41" t="s">
        <v>13</v>
      </c>
      <c r="F78" s="41">
        <f>SUM(F6:F77)</f>
        <v>0</v>
      </c>
    </row>
  </sheetData>
  <sheetProtection algorithmName="SHA-512" hashValue="LZkj9etfXcwRJaMU2h4rUqgOL7BMtn3Kn4hWiBphRfZNPDSXlIGjyZCtujno2uzCzHdBgh0qwx9OBfCg9jcceQ==" saltValue="zwT7rcIFmnDYdoKP9drAKA==" spinCount="100000" sheet="1" objects="1" scenarios="1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d.o.o.&amp;RJPE-SIR-215/19</oddHeader>
    <oddFooter>&amp;C&amp;"Arial,Navadno"&amp;P / &amp;N</oddFooter>
  </headerFooter>
  <rowBreaks count="2" manualBreakCount="2">
    <brk id="29" max="5" man="1"/>
    <brk id="65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view="pageBreakPreview" topLeftCell="A61" zoomScale="115" zoomScaleNormal="100" zoomScaleSheetLayoutView="115" workbookViewId="0">
      <selection activeCell="B50" sqref="B50"/>
    </sheetView>
  </sheetViews>
  <sheetFormatPr defaultColWidth="9.140625" defaultRowHeight="12.75" x14ac:dyDescent="0.2"/>
  <cols>
    <col min="1" max="1" width="5.140625" style="26" bestFit="1" customWidth="1"/>
    <col min="2" max="2" width="50.7109375" style="52" customWidth="1"/>
    <col min="3" max="3" width="7.7109375" style="29" customWidth="1"/>
    <col min="4" max="4" width="4.7109375" style="30" customWidth="1"/>
    <col min="5" max="5" width="11.7109375" style="28" customWidth="1"/>
    <col min="6" max="6" width="12.7109375" style="29" customWidth="1"/>
    <col min="7" max="16384" width="9.140625" style="30"/>
  </cols>
  <sheetData>
    <row r="1" spans="1:6" x14ac:dyDescent="0.2">
      <c r="A1" s="25" t="s">
        <v>23</v>
      </c>
      <c r="B1" s="48" t="s">
        <v>5</v>
      </c>
      <c r="C1" s="26"/>
      <c r="D1" s="27"/>
    </row>
    <row r="2" spans="1:6" x14ac:dyDescent="0.2">
      <c r="A2" s="25" t="s">
        <v>97</v>
      </c>
      <c r="B2" s="48" t="s">
        <v>24</v>
      </c>
      <c r="C2" s="26"/>
      <c r="D2" s="27"/>
    </row>
    <row r="3" spans="1:6" x14ac:dyDescent="0.2">
      <c r="A3" s="25" t="s">
        <v>101</v>
      </c>
      <c r="B3" s="48" t="s">
        <v>133</v>
      </c>
      <c r="C3" s="26"/>
      <c r="D3" s="27"/>
    </row>
    <row r="4" spans="1:6" x14ac:dyDescent="0.2">
      <c r="A4" s="25"/>
      <c r="B4" s="48" t="s">
        <v>125</v>
      </c>
      <c r="C4" s="26"/>
      <c r="D4" s="27"/>
    </row>
    <row r="5" spans="1:6" ht="76.5" x14ac:dyDescent="0.2">
      <c r="A5" s="53" t="s">
        <v>0</v>
      </c>
      <c r="B5" s="57" t="s">
        <v>8</v>
      </c>
      <c r="C5" s="46" t="s">
        <v>6</v>
      </c>
      <c r="D5" s="46" t="s">
        <v>7</v>
      </c>
      <c r="E5" s="47" t="s">
        <v>10</v>
      </c>
      <c r="F5" s="47" t="s">
        <v>11</v>
      </c>
    </row>
    <row r="6" spans="1:6" s="58" customFormat="1" x14ac:dyDescent="0.2">
      <c r="A6" s="54"/>
      <c r="B6" s="49"/>
      <c r="C6" s="31"/>
      <c r="D6" s="32"/>
      <c r="E6" s="33"/>
      <c r="F6" s="31"/>
    </row>
    <row r="7" spans="1:6" s="58" customFormat="1" x14ac:dyDescent="0.2">
      <c r="A7" s="55">
        <f>COUNT($A$6:A6)+1</f>
        <v>1</v>
      </c>
      <c r="B7" s="36" t="s">
        <v>37</v>
      </c>
      <c r="C7" s="35"/>
      <c r="D7" s="20"/>
      <c r="E7" s="34"/>
      <c r="F7" s="34"/>
    </row>
    <row r="8" spans="1:6" s="58" customFormat="1" ht="217.5" customHeight="1" x14ac:dyDescent="0.2">
      <c r="A8" s="55"/>
      <c r="B8" s="59" t="s">
        <v>38</v>
      </c>
      <c r="C8" s="35"/>
      <c r="D8" s="20"/>
      <c r="E8" s="34"/>
      <c r="F8" s="34"/>
    </row>
    <row r="9" spans="1:6" s="58" customFormat="1" x14ac:dyDescent="0.2">
      <c r="A9" s="60"/>
      <c r="B9" s="61" t="s">
        <v>39</v>
      </c>
      <c r="C9" s="62"/>
      <c r="D9" s="62"/>
      <c r="E9" s="63"/>
      <c r="F9" s="63"/>
    </row>
    <row r="10" spans="1:6" s="58" customFormat="1" ht="14.25" x14ac:dyDescent="0.2">
      <c r="A10" s="55"/>
      <c r="B10" s="37" t="s">
        <v>40</v>
      </c>
      <c r="C10" s="42">
        <v>10</v>
      </c>
      <c r="D10" s="20" t="s">
        <v>9</v>
      </c>
      <c r="E10" s="93"/>
      <c r="F10" s="34">
        <f>C10*E10</f>
        <v>0</v>
      </c>
    </row>
    <row r="11" spans="1:6" s="58" customFormat="1" x14ac:dyDescent="0.2">
      <c r="A11" s="56"/>
      <c r="B11" s="50"/>
      <c r="C11" s="43"/>
      <c r="D11" s="44"/>
      <c r="E11" s="45"/>
      <c r="F11" s="45"/>
    </row>
    <row r="12" spans="1:6" s="58" customFormat="1" x14ac:dyDescent="0.2">
      <c r="A12" s="54"/>
      <c r="B12" s="49"/>
      <c r="C12" s="31"/>
      <c r="D12" s="32"/>
      <c r="E12" s="33"/>
      <c r="F12" s="31"/>
    </row>
    <row r="13" spans="1:6" s="58" customFormat="1" x14ac:dyDescent="0.2">
      <c r="A13" s="55">
        <f>COUNT($A$7:A12)+1</f>
        <v>2</v>
      </c>
      <c r="B13" s="36" t="s">
        <v>57</v>
      </c>
      <c r="C13" s="35"/>
      <c r="D13" s="20"/>
      <c r="E13" s="34"/>
      <c r="F13" s="34"/>
    </row>
    <row r="14" spans="1:6" s="58" customFormat="1" ht="76.5" x14ac:dyDescent="0.2">
      <c r="A14" s="55"/>
      <c r="B14" s="59" t="s">
        <v>58</v>
      </c>
      <c r="C14" s="35"/>
      <c r="D14" s="20"/>
      <c r="E14" s="34"/>
      <c r="F14" s="34"/>
    </row>
    <row r="15" spans="1:6" s="58" customFormat="1" x14ac:dyDescent="0.2">
      <c r="A15" s="60"/>
      <c r="B15" s="61" t="s">
        <v>39</v>
      </c>
      <c r="C15" s="62"/>
      <c r="D15" s="62"/>
      <c r="E15" s="63"/>
      <c r="F15" s="63"/>
    </row>
    <row r="16" spans="1:6" s="58" customFormat="1" x14ac:dyDescent="0.2">
      <c r="A16" s="55"/>
      <c r="B16" s="37" t="s">
        <v>113</v>
      </c>
      <c r="C16" s="42">
        <v>2</v>
      </c>
      <c r="D16" s="20" t="s">
        <v>1</v>
      </c>
      <c r="E16" s="93"/>
      <c r="F16" s="34">
        <f t="shared" ref="F16" si="0">C16*E16</f>
        <v>0</v>
      </c>
    </row>
    <row r="17" spans="1:6" s="58" customFormat="1" x14ac:dyDescent="0.2">
      <c r="A17" s="56"/>
      <c r="B17" s="50"/>
      <c r="C17" s="43"/>
      <c r="D17" s="44"/>
      <c r="E17" s="45"/>
      <c r="F17" s="45"/>
    </row>
    <row r="18" spans="1:6" s="58" customFormat="1" x14ac:dyDescent="0.2">
      <c r="A18" s="54"/>
      <c r="B18" s="49"/>
      <c r="C18" s="31"/>
      <c r="D18" s="32"/>
      <c r="E18" s="33"/>
      <c r="F18" s="31"/>
    </row>
    <row r="19" spans="1:6" s="58" customFormat="1" x14ac:dyDescent="0.2">
      <c r="A19" s="55">
        <f>COUNT($A$6:A18)+1</f>
        <v>3</v>
      </c>
      <c r="B19" s="36" t="s">
        <v>53</v>
      </c>
      <c r="C19" s="35"/>
      <c r="D19" s="20"/>
      <c r="E19" s="34"/>
      <c r="F19" s="34"/>
    </row>
    <row r="20" spans="1:6" s="58" customFormat="1" ht="51" x14ac:dyDescent="0.2">
      <c r="A20" s="55"/>
      <c r="B20" s="59" t="s">
        <v>127</v>
      </c>
      <c r="C20" s="35"/>
      <c r="D20" s="20"/>
      <c r="E20" s="34"/>
      <c r="F20" s="34"/>
    </row>
    <row r="21" spans="1:6" s="58" customFormat="1" x14ac:dyDescent="0.2">
      <c r="A21" s="60"/>
      <c r="B21" s="61" t="s">
        <v>39</v>
      </c>
      <c r="C21" s="62"/>
      <c r="D21" s="62"/>
      <c r="E21" s="63"/>
      <c r="F21" s="63"/>
    </row>
    <row r="22" spans="1:6" s="58" customFormat="1" x14ac:dyDescent="0.2">
      <c r="A22" s="55"/>
      <c r="B22" s="37" t="s">
        <v>113</v>
      </c>
      <c r="C22" s="42">
        <v>2</v>
      </c>
      <c r="D22" s="20" t="s">
        <v>1</v>
      </c>
      <c r="E22" s="93"/>
      <c r="F22" s="34">
        <f t="shared" ref="F22" si="1">C22*E22</f>
        <v>0</v>
      </c>
    </row>
    <row r="23" spans="1:6" s="58" customFormat="1" x14ac:dyDescent="0.2">
      <c r="A23" s="56"/>
      <c r="B23" s="50"/>
      <c r="C23" s="43"/>
      <c r="D23" s="44"/>
      <c r="E23" s="45"/>
      <c r="F23" s="45"/>
    </row>
    <row r="24" spans="1:6" s="58" customFormat="1" x14ac:dyDescent="0.2">
      <c r="A24" s="54"/>
      <c r="B24" s="49"/>
      <c r="C24" s="31"/>
      <c r="D24" s="32"/>
      <c r="E24" s="33"/>
      <c r="F24" s="31"/>
    </row>
    <row r="25" spans="1:6" s="58" customFormat="1" x14ac:dyDescent="0.2">
      <c r="A25" s="55">
        <f>COUNT($A$6:A24)+1</f>
        <v>4</v>
      </c>
      <c r="B25" s="36" t="s">
        <v>54</v>
      </c>
      <c r="C25" s="35"/>
      <c r="D25" s="20"/>
      <c r="E25" s="34"/>
      <c r="F25" s="34"/>
    </row>
    <row r="26" spans="1:6" s="58" customFormat="1" ht="51" x14ac:dyDescent="0.2">
      <c r="A26" s="55"/>
      <c r="B26" s="59" t="s">
        <v>55</v>
      </c>
      <c r="C26" s="35"/>
      <c r="D26" s="20"/>
      <c r="E26" s="34"/>
      <c r="F26" s="34"/>
    </row>
    <row r="27" spans="1:6" s="58" customFormat="1" x14ac:dyDescent="0.2">
      <c r="A27" s="60"/>
      <c r="B27" s="61" t="s">
        <v>39</v>
      </c>
      <c r="C27" s="62"/>
      <c r="D27" s="62"/>
      <c r="E27" s="63"/>
      <c r="F27" s="63"/>
    </row>
    <row r="28" spans="1:6" s="58" customFormat="1" x14ac:dyDescent="0.2">
      <c r="A28" s="55"/>
      <c r="B28" s="37" t="s">
        <v>113</v>
      </c>
      <c r="C28" s="42">
        <v>2</v>
      </c>
      <c r="D28" s="20" t="s">
        <v>1</v>
      </c>
      <c r="E28" s="93"/>
      <c r="F28" s="34">
        <f t="shared" ref="F28" si="2">C28*E28</f>
        <v>0</v>
      </c>
    </row>
    <row r="29" spans="1:6" s="58" customFormat="1" x14ac:dyDescent="0.2">
      <c r="A29" s="56"/>
      <c r="B29" s="50"/>
      <c r="C29" s="43"/>
      <c r="D29" s="44"/>
      <c r="E29" s="45"/>
      <c r="F29" s="45"/>
    </row>
    <row r="30" spans="1:6" s="58" customFormat="1" x14ac:dyDescent="0.2">
      <c r="A30" s="54"/>
      <c r="B30" s="49"/>
      <c r="C30" s="31"/>
      <c r="D30" s="32"/>
      <c r="E30" s="33"/>
      <c r="F30" s="31"/>
    </row>
    <row r="31" spans="1:6" s="58" customFormat="1" x14ac:dyDescent="0.2">
      <c r="A31" s="55">
        <f>COUNT($A$6:A30)+1</f>
        <v>5</v>
      </c>
      <c r="B31" s="36" t="s">
        <v>61</v>
      </c>
      <c r="C31" s="35"/>
      <c r="D31" s="20"/>
      <c r="E31" s="34"/>
      <c r="F31" s="34"/>
    </row>
    <row r="32" spans="1:6" s="58" customFormat="1" ht="38.25" x14ac:dyDescent="0.2">
      <c r="A32" s="55"/>
      <c r="B32" s="59" t="s">
        <v>62</v>
      </c>
      <c r="C32" s="35"/>
      <c r="D32" s="20"/>
      <c r="E32" s="34"/>
      <c r="F32" s="34"/>
    </row>
    <row r="33" spans="1:6" s="58" customFormat="1" x14ac:dyDescent="0.2">
      <c r="A33" s="60"/>
      <c r="B33" s="61" t="s">
        <v>39</v>
      </c>
      <c r="C33" s="62"/>
      <c r="D33" s="62"/>
      <c r="E33" s="63"/>
      <c r="F33" s="63"/>
    </row>
    <row r="34" spans="1:6" s="58" customFormat="1" ht="14.25" x14ac:dyDescent="0.2">
      <c r="A34" s="55"/>
      <c r="B34" s="37" t="s">
        <v>63</v>
      </c>
      <c r="C34" s="42">
        <v>6</v>
      </c>
      <c r="D34" s="20" t="s">
        <v>14</v>
      </c>
      <c r="E34" s="93"/>
      <c r="F34" s="34">
        <f>C34*E34</f>
        <v>0</v>
      </c>
    </row>
    <row r="35" spans="1:6" s="58" customFormat="1" x14ac:dyDescent="0.2">
      <c r="A35" s="56"/>
      <c r="B35" s="50"/>
      <c r="C35" s="43"/>
      <c r="D35" s="44"/>
      <c r="E35" s="45"/>
      <c r="F35" s="45"/>
    </row>
    <row r="36" spans="1:6" s="58" customFormat="1" x14ac:dyDescent="0.2">
      <c r="A36" s="54"/>
      <c r="B36" s="49"/>
      <c r="C36" s="31"/>
      <c r="D36" s="32"/>
      <c r="E36" s="33"/>
      <c r="F36" s="31"/>
    </row>
    <row r="37" spans="1:6" s="58" customFormat="1" x14ac:dyDescent="0.2">
      <c r="A37" s="55">
        <f>COUNT($A$7:A36)+1</f>
        <v>6</v>
      </c>
      <c r="B37" s="36" t="s">
        <v>87</v>
      </c>
      <c r="C37" s="35"/>
      <c r="D37" s="20"/>
      <c r="E37" s="34"/>
      <c r="F37" s="34"/>
    </row>
    <row r="38" spans="1:6" s="58" customFormat="1" x14ac:dyDescent="0.2">
      <c r="A38" s="55"/>
      <c r="B38" s="37" t="s">
        <v>128</v>
      </c>
      <c r="C38" s="42"/>
      <c r="D38" s="20"/>
      <c r="E38" s="34"/>
      <c r="F38" s="34"/>
    </row>
    <row r="39" spans="1:6" s="58" customFormat="1" x14ac:dyDescent="0.2">
      <c r="A39" s="55"/>
      <c r="B39" s="37" t="s">
        <v>88</v>
      </c>
      <c r="C39" s="42">
        <v>2</v>
      </c>
      <c r="D39" s="20" t="s">
        <v>1</v>
      </c>
      <c r="E39" s="93"/>
      <c r="F39" s="34">
        <f t="shared" ref="F39" si="3">C39*E39</f>
        <v>0</v>
      </c>
    </row>
    <row r="40" spans="1:6" s="58" customFormat="1" x14ac:dyDescent="0.2">
      <c r="A40" s="56"/>
      <c r="B40" s="50"/>
      <c r="C40" s="43"/>
      <c r="D40" s="44"/>
      <c r="E40" s="45"/>
      <c r="F40" s="45"/>
    </row>
    <row r="41" spans="1:6" s="58" customFormat="1" x14ac:dyDescent="0.2">
      <c r="A41" s="54"/>
      <c r="B41" s="49"/>
      <c r="C41" s="31"/>
      <c r="D41" s="32"/>
      <c r="E41" s="33"/>
      <c r="F41" s="31"/>
    </row>
    <row r="42" spans="1:6" s="58" customFormat="1" x14ac:dyDescent="0.2">
      <c r="A42" s="55">
        <f>COUNT($A$6:A41)+1</f>
        <v>7</v>
      </c>
      <c r="B42" s="36" t="s">
        <v>68</v>
      </c>
      <c r="C42" s="35"/>
      <c r="D42" s="20"/>
      <c r="E42" s="34"/>
      <c r="F42" s="34"/>
    </row>
    <row r="43" spans="1:6" s="58" customFormat="1" ht="38.25" x14ac:dyDescent="0.2">
      <c r="A43" s="55"/>
      <c r="B43" s="37" t="s">
        <v>69</v>
      </c>
      <c r="C43" s="42"/>
      <c r="D43" s="20"/>
      <c r="E43" s="34"/>
      <c r="F43" s="34"/>
    </row>
    <row r="44" spans="1:6" s="58" customFormat="1" x14ac:dyDescent="0.2">
      <c r="A44" s="65"/>
      <c r="B44" s="61" t="s">
        <v>39</v>
      </c>
      <c r="C44" s="62"/>
      <c r="D44" s="62"/>
      <c r="E44" s="63"/>
      <c r="F44" s="63"/>
    </row>
    <row r="45" spans="1:6" s="58" customFormat="1" ht="14.25" x14ac:dyDescent="0.2">
      <c r="A45" s="55"/>
      <c r="B45" s="37" t="s">
        <v>70</v>
      </c>
      <c r="C45" s="42">
        <v>4</v>
      </c>
      <c r="D45" s="20" t="s">
        <v>9</v>
      </c>
      <c r="E45" s="93"/>
      <c r="F45" s="34">
        <f t="shared" ref="F45:F46" si="4">C45*E45</f>
        <v>0</v>
      </c>
    </row>
    <row r="46" spans="1:6" s="58" customFormat="1" ht="14.25" x14ac:dyDescent="0.2">
      <c r="A46" s="55"/>
      <c r="B46" s="37" t="s">
        <v>71</v>
      </c>
      <c r="C46" s="42">
        <v>1</v>
      </c>
      <c r="D46" s="20" t="s">
        <v>9</v>
      </c>
      <c r="E46" s="93"/>
      <c r="F46" s="34">
        <f t="shared" si="4"/>
        <v>0</v>
      </c>
    </row>
    <row r="47" spans="1:6" s="58" customFormat="1" x14ac:dyDescent="0.2">
      <c r="A47" s="56"/>
      <c r="B47" s="50"/>
      <c r="C47" s="43"/>
      <c r="D47" s="44"/>
      <c r="E47" s="45"/>
      <c r="F47" s="45"/>
    </row>
    <row r="48" spans="1:6" s="58" customFormat="1" x14ac:dyDescent="0.2">
      <c r="A48" s="54"/>
      <c r="B48" s="49"/>
      <c r="C48" s="31"/>
      <c r="D48" s="32"/>
      <c r="E48" s="33"/>
      <c r="F48" s="31"/>
    </row>
    <row r="49" spans="1:6" s="58" customFormat="1" x14ac:dyDescent="0.2">
      <c r="A49" s="55">
        <f>COUNT($A$6:A48)+1</f>
        <v>8</v>
      </c>
      <c r="B49" s="36" t="s">
        <v>72</v>
      </c>
      <c r="C49" s="35"/>
      <c r="D49" s="20"/>
      <c r="E49" s="34"/>
      <c r="F49" s="34"/>
    </row>
    <row r="50" spans="1:6" s="58" customFormat="1" ht="38.25" x14ac:dyDescent="0.2">
      <c r="A50" s="55"/>
      <c r="B50" s="37" t="s">
        <v>73</v>
      </c>
      <c r="C50" s="42"/>
      <c r="D50" s="20"/>
      <c r="E50" s="34"/>
      <c r="F50" s="34"/>
    </row>
    <row r="51" spans="1:6" s="58" customFormat="1" x14ac:dyDescent="0.2">
      <c r="A51" s="72"/>
      <c r="B51" s="61" t="s">
        <v>52</v>
      </c>
      <c r="C51" s="62"/>
      <c r="D51" s="62"/>
      <c r="E51" s="63"/>
      <c r="F51" s="63"/>
    </row>
    <row r="52" spans="1:6" s="58" customFormat="1" x14ac:dyDescent="0.2">
      <c r="A52" s="55"/>
      <c r="B52" s="37" t="s">
        <v>74</v>
      </c>
      <c r="C52" s="42">
        <v>6</v>
      </c>
      <c r="D52" s="20" t="s">
        <v>1</v>
      </c>
      <c r="E52" s="93"/>
      <c r="F52" s="34">
        <f t="shared" ref="F52" si="5">C52*E52</f>
        <v>0</v>
      </c>
    </row>
    <row r="53" spans="1:6" s="58" customFormat="1" x14ac:dyDescent="0.2">
      <c r="A53" s="56"/>
      <c r="B53" s="50"/>
      <c r="C53" s="43"/>
      <c r="D53" s="44"/>
      <c r="E53" s="45"/>
      <c r="F53" s="45"/>
    </row>
    <row r="54" spans="1:6" s="58" customFormat="1" x14ac:dyDescent="0.2">
      <c r="A54" s="54"/>
      <c r="B54" s="49"/>
      <c r="C54" s="31"/>
      <c r="D54" s="32"/>
      <c r="E54" s="33"/>
      <c r="F54" s="31"/>
    </row>
    <row r="55" spans="1:6" s="58" customFormat="1" x14ac:dyDescent="0.2">
      <c r="A55" s="55">
        <f>COUNT($A$6:A54)+1</f>
        <v>9</v>
      </c>
      <c r="B55" s="36" t="s">
        <v>75</v>
      </c>
      <c r="C55" s="35"/>
      <c r="D55" s="20"/>
      <c r="E55" s="34"/>
      <c r="F55" s="34"/>
    </row>
    <row r="56" spans="1:6" s="58" customFormat="1" ht="38.25" x14ac:dyDescent="0.2">
      <c r="A56" s="55"/>
      <c r="B56" s="37" t="s">
        <v>76</v>
      </c>
      <c r="C56" s="42"/>
      <c r="D56" s="20"/>
      <c r="E56" s="34"/>
      <c r="F56" s="34"/>
    </row>
    <row r="57" spans="1:6" s="58" customFormat="1" x14ac:dyDescent="0.2">
      <c r="A57" s="64"/>
      <c r="B57" s="61" t="s">
        <v>52</v>
      </c>
      <c r="C57" s="62"/>
      <c r="D57" s="62"/>
      <c r="E57" s="63"/>
      <c r="F57" s="63"/>
    </row>
    <row r="58" spans="1:6" s="58" customFormat="1" x14ac:dyDescent="0.2">
      <c r="A58" s="55"/>
      <c r="B58" s="37" t="s">
        <v>114</v>
      </c>
      <c r="C58" s="42">
        <v>2</v>
      </c>
      <c r="D58" s="20" t="s">
        <v>1</v>
      </c>
      <c r="E58" s="93"/>
      <c r="F58" s="34">
        <f t="shared" ref="F58" si="6">C58*E58</f>
        <v>0</v>
      </c>
    </row>
    <row r="59" spans="1:6" s="58" customFormat="1" x14ac:dyDescent="0.2">
      <c r="A59" s="56"/>
      <c r="B59" s="50"/>
      <c r="C59" s="43"/>
      <c r="D59" s="44"/>
      <c r="E59" s="45"/>
      <c r="F59" s="45"/>
    </row>
    <row r="60" spans="1:6" s="58" customFormat="1" x14ac:dyDescent="0.2">
      <c r="A60" s="54"/>
      <c r="B60" s="49"/>
      <c r="C60" s="31"/>
      <c r="D60" s="32"/>
      <c r="E60" s="33"/>
      <c r="F60" s="31"/>
    </row>
    <row r="61" spans="1:6" s="58" customFormat="1" x14ac:dyDescent="0.2">
      <c r="A61" s="55">
        <f>COUNT($A$5:A60)+1</f>
        <v>10</v>
      </c>
      <c r="B61" s="36" t="s">
        <v>80</v>
      </c>
      <c r="C61" s="35"/>
      <c r="D61" s="20"/>
      <c r="E61" s="34"/>
      <c r="F61" s="34"/>
    </row>
    <row r="62" spans="1:6" s="58" customFormat="1" ht="51" x14ac:dyDescent="0.2">
      <c r="A62" s="55"/>
      <c r="B62" s="37" t="s">
        <v>81</v>
      </c>
      <c r="C62" s="42"/>
      <c r="D62" s="20"/>
      <c r="E62" s="34"/>
      <c r="F62" s="34"/>
    </row>
    <row r="63" spans="1:6" s="58" customFormat="1" x14ac:dyDescent="0.2">
      <c r="A63" s="64"/>
      <c r="B63" s="61" t="s">
        <v>52</v>
      </c>
      <c r="C63" s="75"/>
      <c r="D63" s="62"/>
      <c r="E63" s="63"/>
      <c r="F63" s="63"/>
    </row>
    <row r="64" spans="1:6" s="58" customFormat="1" x14ac:dyDescent="0.2">
      <c r="A64" s="55"/>
      <c r="B64" s="37" t="s">
        <v>82</v>
      </c>
      <c r="C64" s="42">
        <v>2</v>
      </c>
      <c r="D64" s="20" t="s">
        <v>1</v>
      </c>
      <c r="E64" s="93"/>
      <c r="F64" s="34">
        <f t="shared" ref="F64" si="7">C64*E64</f>
        <v>0</v>
      </c>
    </row>
    <row r="65" spans="1:6" s="58" customFormat="1" x14ac:dyDescent="0.2">
      <c r="A65" s="56"/>
      <c r="B65" s="50"/>
      <c r="C65" s="43"/>
      <c r="D65" s="44"/>
      <c r="E65" s="45"/>
      <c r="F65" s="45"/>
    </row>
    <row r="66" spans="1:6" s="58" customFormat="1" x14ac:dyDescent="0.2">
      <c r="A66" s="54"/>
      <c r="B66" s="49"/>
      <c r="C66" s="31"/>
      <c r="D66" s="32"/>
      <c r="E66" s="33"/>
      <c r="F66" s="31"/>
    </row>
    <row r="67" spans="1:6" s="58" customFormat="1" x14ac:dyDescent="0.2">
      <c r="A67" s="55">
        <f>COUNT($A$6:A66)+1</f>
        <v>11</v>
      </c>
      <c r="B67" s="36" t="s">
        <v>90</v>
      </c>
      <c r="C67" s="35"/>
      <c r="D67" s="20"/>
      <c r="E67" s="34"/>
      <c r="F67" s="34"/>
    </row>
    <row r="68" spans="1:6" s="58" customFormat="1" ht="38.25" x14ac:dyDescent="0.2">
      <c r="A68" s="55"/>
      <c r="B68" s="37" t="s">
        <v>119</v>
      </c>
      <c r="C68" s="42"/>
      <c r="D68" s="20"/>
      <c r="E68" s="34"/>
      <c r="F68" s="34"/>
    </row>
    <row r="69" spans="1:6" s="58" customFormat="1" ht="14.25" x14ac:dyDescent="0.2">
      <c r="A69" s="55"/>
      <c r="B69" s="37"/>
      <c r="C69" s="42">
        <v>1</v>
      </c>
      <c r="D69" s="20" t="s">
        <v>14</v>
      </c>
      <c r="E69" s="93"/>
      <c r="F69" s="34">
        <f>C69*E69</f>
        <v>0</v>
      </c>
    </row>
    <row r="70" spans="1:6" s="58" customFormat="1" x14ac:dyDescent="0.2">
      <c r="A70" s="56"/>
      <c r="B70" s="50"/>
      <c r="C70" s="43"/>
      <c r="D70" s="44"/>
      <c r="E70" s="45"/>
      <c r="F70" s="45"/>
    </row>
    <row r="71" spans="1:6" s="58" customFormat="1" x14ac:dyDescent="0.2">
      <c r="A71" s="54"/>
      <c r="B71" s="49"/>
      <c r="C71" s="31"/>
      <c r="D71" s="32"/>
      <c r="E71" s="33"/>
      <c r="F71" s="31"/>
    </row>
    <row r="72" spans="1:6" s="58" customFormat="1" x14ac:dyDescent="0.2">
      <c r="A72" s="55">
        <f>COUNT($A$6:A71)+1</f>
        <v>12</v>
      </c>
      <c r="B72" s="36" t="s">
        <v>91</v>
      </c>
      <c r="C72" s="35"/>
      <c r="D72" s="20"/>
      <c r="E72" s="34"/>
      <c r="F72" s="34"/>
    </row>
    <row r="73" spans="1:6" s="76" customFormat="1" ht="51" x14ac:dyDescent="0.2">
      <c r="A73" s="55"/>
      <c r="B73" s="37" t="s">
        <v>92</v>
      </c>
      <c r="C73" s="42"/>
      <c r="D73" s="20"/>
      <c r="E73" s="34"/>
      <c r="F73" s="34"/>
    </row>
    <row r="74" spans="1:6" s="80" customFormat="1" x14ac:dyDescent="0.2">
      <c r="A74" s="77"/>
      <c r="B74" s="69" t="s">
        <v>39</v>
      </c>
      <c r="C74" s="78"/>
      <c r="D74" s="78"/>
      <c r="E74" s="79"/>
      <c r="F74" s="79"/>
    </row>
    <row r="75" spans="1:6" s="76" customFormat="1" ht="14.25" x14ac:dyDescent="0.2">
      <c r="A75" s="55"/>
      <c r="B75" s="37" t="s">
        <v>93</v>
      </c>
      <c r="C75" s="42">
        <v>4</v>
      </c>
      <c r="D75" s="20" t="s">
        <v>9</v>
      </c>
      <c r="E75" s="93"/>
      <c r="F75" s="34">
        <f t="shared" ref="F75:F76" si="8">C75*E75</f>
        <v>0</v>
      </c>
    </row>
    <row r="76" spans="1:6" s="76" customFormat="1" ht="14.25" x14ac:dyDescent="0.2">
      <c r="A76" s="55"/>
      <c r="B76" s="37" t="s">
        <v>94</v>
      </c>
      <c r="C76" s="42">
        <v>1</v>
      </c>
      <c r="D76" s="20" t="s">
        <v>9</v>
      </c>
      <c r="E76" s="93"/>
      <c r="F76" s="34">
        <f t="shared" si="8"/>
        <v>0</v>
      </c>
    </row>
    <row r="77" spans="1:6" s="76" customFormat="1" x14ac:dyDescent="0.2">
      <c r="A77" s="56"/>
      <c r="B77" s="50"/>
      <c r="C77" s="43"/>
      <c r="D77" s="44"/>
      <c r="E77" s="45"/>
      <c r="F77" s="45"/>
    </row>
    <row r="78" spans="1:6" s="58" customFormat="1" x14ac:dyDescent="0.2">
      <c r="A78" s="54"/>
      <c r="B78" s="49"/>
      <c r="C78" s="31"/>
      <c r="D78" s="32"/>
      <c r="E78" s="33"/>
      <c r="F78" s="31"/>
    </row>
    <row r="79" spans="1:6" s="58" customFormat="1" x14ac:dyDescent="0.2">
      <c r="A79" s="55">
        <f>COUNT($A$6:A78)+1</f>
        <v>13</v>
      </c>
      <c r="B79" s="36" t="s">
        <v>16</v>
      </c>
      <c r="C79" s="35"/>
      <c r="D79" s="20"/>
      <c r="E79" s="34"/>
      <c r="F79" s="34"/>
    </row>
    <row r="80" spans="1:6" s="58" customFormat="1" ht="38.25" x14ac:dyDescent="0.2">
      <c r="A80" s="55"/>
      <c r="B80" s="37" t="s">
        <v>95</v>
      </c>
      <c r="C80" s="42"/>
      <c r="D80" s="20"/>
      <c r="E80" s="34"/>
      <c r="F80" s="34"/>
    </row>
    <row r="81" spans="1:6" s="58" customFormat="1" x14ac:dyDescent="0.2">
      <c r="B81" s="81"/>
      <c r="C81" s="62"/>
      <c r="D81" s="82">
        <v>0.1</v>
      </c>
      <c r="E81" s="63"/>
      <c r="F81" s="70">
        <f>SUM(F6:F77)*D81</f>
        <v>0</v>
      </c>
    </row>
    <row r="82" spans="1:6" s="58" customFormat="1" x14ac:dyDescent="0.2">
      <c r="A82" s="83"/>
      <c r="B82" s="84"/>
      <c r="C82" s="85"/>
      <c r="D82" s="86"/>
      <c r="E82" s="87"/>
      <c r="F82" s="87"/>
    </row>
    <row r="83" spans="1:6" s="58" customFormat="1" x14ac:dyDescent="0.2">
      <c r="A83" s="38"/>
      <c r="B83" s="51" t="s">
        <v>96</v>
      </c>
      <c r="C83" s="39"/>
      <c r="D83" s="40"/>
      <c r="E83" s="41" t="s">
        <v>13</v>
      </c>
      <c r="F83" s="41">
        <f>SUM(F6:F82)</f>
        <v>0</v>
      </c>
    </row>
  </sheetData>
  <sheetProtection algorithmName="SHA-512" hashValue="sS4Fsg7ArJ8eBdOC0bS/aNvdX1e/0TjigWP848NaitDKmskCHQX+xPm973QcMxQQY2blKl+oPYHWWCEkbETEiQ==" saltValue="LvbpJzdUiVdVGfZq7CX8BQ==" spinCount="100000" sheet="1" objects="1" scenarios="1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d.o.o.&amp;RJPE-SIR-215/19</oddHeader>
    <oddFooter>&amp;C&amp;"Arial,Navadno"&amp;P / &amp;N</oddFooter>
  </headerFooter>
  <rowBreaks count="2" manualBreakCount="2">
    <brk id="23" max="5" man="1"/>
    <brk id="59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view="pageBreakPreview" topLeftCell="A64" zoomScale="115" zoomScaleNormal="100" zoomScaleSheetLayoutView="115" workbookViewId="0">
      <selection activeCell="B50" sqref="B50"/>
    </sheetView>
  </sheetViews>
  <sheetFormatPr defaultColWidth="9.140625" defaultRowHeight="12.75" x14ac:dyDescent="0.2"/>
  <cols>
    <col min="1" max="1" width="5.140625" style="26" bestFit="1" customWidth="1"/>
    <col min="2" max="2" width="50.7109375" style="52" customWidth="1"/>
    <col min="3" max="3" width="7.7109375" style="29" customWidth="1"/>
    <col min="4" max="4" width="4.7109375" style="30" customWidth="1"/>
    <col min="5" max="5" width="11.7109375" style="28" customWidth="1"/>
    <col min="6" max="6" width="12.7109375" style="29" customWidth="1"/>
    <col min="7" max="16384" width="9.140625" style="30"/>
  </cols>
  <sheetData>
    <row r="1" spans="1:6" ht="15" customHeight="1" x14ac:dyDescent="0.2">
      <c r="A1" s="25" t="s">
        <v>23</v>
      </c>
      <c r="B1" s="48" t="s">
        <v>5</v>
      </c>
      <c r="C1" s="26"/>
      <c r="D1" s="27"/>
    </row>
    <row r="2" spans="1:6" ht="15" customHeight="1" x14ac:dyDescent="0.2">
      <c r="A2" s="25" t="s">
        <v>97</v>
      </c>
      <c r="B2" s="48" t="s">
        <v>24</v>
      </c>
      <c r="C2" s="26"/>
      <c r="D2" s="27"/>
    </row>
    <row r="3" spans="1:6" ht="15" customHeight="1" x14ac:dyDescent="0.2">
      <c r="A3" s="25" t="s">
        <v>120</v>
      </c>
      <c r="B3" s="48" t="s">
        <v>134</v>
      </c>
      <c r="C3" s="26"/>
      <c r="D3" s="27"/>
    </row>
    <row r="4" spans="1:6" ht="15" customHeight="1" x14ac:dyDescent="0.2">
      <c r="A4" s="25"/>
      <c r="B4" s="48" t="s">
        <v>121</v>
      </c>
      <c r="C4" s="26"/>
      <c r="D4" s="27"/>
    </row>
    <row r="5" spans="1:6" ht="76.5" x14ac:dyDescent="0.2">
      <c r="A5" s="53" t="s">
        <v>0</v>
      </c>
      <c r="B5" s="57" t="s">
        <v>8</v>
      </c>
      <c r="C5" s="46" t="s">
        <v>6</v>
      </c>
      <c r="D5" s="46" t="s">
        <v>7</v>
      </c>
      <c r="E5" s="47" t="s">
        <v>10</v>
      </c>
      <c r="F5" s="47" t="s">
        <v>11</v>
      </c>
    </row>
    <row r="6" spans="1:6" x14ac:dyDescent="0.2">
      <c r="A6" s="54">
        <v>1</v>
      </c>
      <c r="B6" s="49"/>
      <c r="C6" s="31"/>
      <c r="D6" s="32"/>
      <c r="E6" s="33"/>
      <c r="F6" s="31"/>
    </row>
    <row r="7" spans="1:6" s="58" customFormat="1" x14ac:dyDescent="0.2">
      <c r="A7" s="55">
        <f>COUNT(A6+1)</f>
        <v>1</v>
      </c>
      <c r="B7" s="36" t="s">
        <v>34</v>
      </c>
      <c r="C7" s="35"/>
      <c r="D7" s="20"/>
      <c r="E7" s="34"/>
      <c r="F7" s="34"/>
    </row>
    <row r="8" spans="1:6" s="58" customFormat="1" ht="318.75" x14ac:dyDescent="0.2">
      <c r="A8" s="55"/>
      <c r="B8" s="59" t="s">
        <v>104</v>
      </c>
      <c r="C8" s="35"/>
      <c r="D8" s="20"/>
      <c r="E8" s="34"/>
      <c r="F8" s="34"/>
    </row>
    <row r="9" spans="1:6" s="58" customFormat="1" x14ac:dyDescent="0.2">
      <c r="A9" s="55"/>
      <c r="B9" s="88" t="s">
        <v>39</v>
      </c>
      <c r="C9" s="35"/>
      <c r="D9" s="20"/>
      <c r="E9" s="34"/>
      <c r="F9" s="34"/>
    </row>
    <row r="10" spans="1:6" s="58" customFormat="1" ht="14.25" x14ac:dyDescent="0.2">
      <c r="A10" s="55"/>
      <c r="B10" s="37" t="s">
        <v>35</v>
      </c>
      <c r="C10" s="42">
        <v>6</v>
      </c>
      <c r="D10" s="20" t="s">
        <v>9</v>
      </c>
      <c r="E10" s="93"/>
      <c r="F10" s="34">
        <f t="shared" ref="F10" si="0">C10*E10</f>
        <v>0</v>
      </c>
    </row>
    <row r="11" spans="1:6" s="58" customFormat="1" x14ac:dyDescent="0.2">
      <c r="A11" s="56"/>
      <c r="B11" s="50"/>
      <c r="C11" s="43"/>
      <c r="D11" s="44"/>
      <c r="E11" s="45"/>
      <c r="F11" s="45"/>
    </row>
    <row r="12" spans="1:6" s="58" customFormat="1" x14ac:dyDescent="0.2">
      <c r="A12" s="54"/>
      <c r="B12" s="49"/>
      <c r="C12" s="31"/>
      <c r="D12" s="32"/>
      <c r="E12" s="33"/>
      <c r="F12" s="31"/>
    </row>
    <row r="13" spans="1:6" s="58" customFormat="1" x14ac:dyDescent="0.2">
      <c r="A13" s="55">
        <f>COUNT($A$7:A12)+1</f>
        <v>2</v>
      </c>
      <c r="B13" s="36" t="s">
        <v>53</v>
      </c>
      <c r="C13" s="35"/>
      <c r="D13" s="20"/>
      <c r="E13" s="34"/>
      <c r="F13" s="34"/>
    </row>
    <row r="14" spans="1:6" s="58" customFormat="1" ht="51" x14ac:dyDescent="0.2">
      <c r="A14" s="55"/>
      <c r="B14" s="59" t="s">
        <v>127</v>
      </c>
      <c r="C14" s="35"/>
      <c r="D14" s="20"/>
      <c r="E14" s="34"/>
      <c r="F14" s="34"/>
    </row>
    <row r="15" spans="1:6" s="58" customFormat="1" x14ac:dyDescent="0.2">
      <c r="A15" s="60"/>
      <c r="B15" s="61" t="s">
        <v>39</v>
      </c>
      <c r="C15" s="62"/>
      <c r="D15" s="62"/>
      <c r="E15" s="63"/>
      <c r="F15" s="63"/>
    </row>
    <row r="16" spans="1:6" s="58" customFormat="1" x14ac:dyDescent="0.2">
      <c r="A16" s="55"/>
      <c r="B16" s="37" t="s">
        <v>47</v>
      </c>
      <c r="C16" s="42">
        <v>2</v>
      </c>
      <c r="D16" s="20" t="s">
        <v>1</v>
      </c>
      <c r="E16" s="93"/>
      <c r="F16" s="34">
        <f t="shared" ref="F16" si="1">C16*E16</f>
        <v>0</v>
      </c>
    </row>
    <row r="17" spans="1:6" s="58" customFormat="1" x14ac:dyDescent="0.2">
      <c r="A17" s="56"/>
      <c r="B17" s="50"/>
      <c r="C17" s="43"/>
      <c r="D17" s="44"/>
      <c r="E17" s="45"/>
      <c r="F17" s="45"/>
    </row>
    <row r="18" spans="1:6" s="58" customFormat="1" x14ac:dyDescent="0.2">
      <c r="A18" s="54"/>
      <c r="B18" s="49"/>
      <c r="C18" s="31"/>
      <c r="D18" s="32"/>
      <c r="E18" s="33"/>
      <c r="F18" s="31"/>
    </row>
    <row r="19" spans="1:6" s="58" customFormat="1" x14ac:dyDescent="0.2">
      <c r="A19" s="55">
        <f>COUNT($A$7:A18)+1</f>
        <v>3</v>
      </c>
      <c r="B19" s="36" t="s">
        <v>54</v>
      </c>
      <c r="C19" s="35"/>
      <c r="D19" s="20"/>
      <c r="E19" s="34"/>
      <c r="F19" s="34"/>
    </row>
    <row r="20" spans="1:6" s="58" customFormat="1" ht="51" x14ac:dyDescent="0.2">
      <c r="A20" s="55"/>
      <c r="B20" s="59" t="s">
        <v>55</v>
      </c>
      <c r="C20" s="35"/>
      <c r="D20" s="20"/>
      <c r="E20" s="34"/>
      <c r="F20" s="34"/>
    </row>
    <row r="21" spans="1:6" s="58" customFormat="1" x14ac:dyDescent="0.2">
      <c r="A21" s="60"/>
      <c r="B21" s="61" t="s">
        <v>39</v>
      </c>
      <c r="C21" s="62"/>
      <c r="D21" s="62"/>
      <c r="E21" s="63"/>
      <c r="F21" s="63"/>
    </row>
    <row r="22" spans="1:6" s="58" customFormat="1" x14ac:dyDescent="0.2">
      <c r="A22" s="55"/>
      <c r="B22" s="37" t="s">
        <v>47</v>
      </c>
      <c r="C22" s="42">
        <v>2</v>
      </c>
      <c r="D22" s="20" t="s">
        <v>1</v>
      </c>
      <c r="E22" s="93"/>
      <c r="F22" s="34">
        <f t="shared" ref="F22" si="2">C22*E22</f>
        <v>0</v>
      </c>
    </row>
    <row r="23" spans="1:6" s="58" customFormat="1" x14ac:dyDescent="0.2">
      <c r="A23" s="56"/>
      <c r="B23" s="50"/>
      <c r="C23" s="43"/>
      <c r="D23" s="44"/>
      <c r="E23" s="45"/>
      <c r="F23" s="45"/>
    </row>
    <row r="24" spans="1:6" s="58" customFormat="1" x14ac:dyDescent="0.2">
      <c r="A24" s="54"/>
      <c r="B24" s="49"/>
      <c r="C24" s="31"/>
      <c r="D24" s="32"/>
      <c r="E24" s="33"/>
      <c r="F24" s="31"/>
    </row>
    <row r="25" spans="1:6" s="58" customFormat="1" x14ac:dyDescent="0.2">
      <c r="A25" s="55">
        <f>COUNT($A$7:A24)+1</f>
        <v>4</v>
      </c>
      <c r="B25" s="36" t="s">
        <v>57</v>
      </c>
      <c r="C25" s="35"/>
      <c r="D25" s="20"/>
      <c r="E25" s="34"/>
      <c r="F25" s="34"/>
    </row>
    <row r="26" spans="1:6" s="58" customFormat="1" ht="76.5" x14ac:dyDescent="0.2">
      <c r="A26" s="55"/>
      <c r="B26" s="59" t="s">
        <v>58</v>
      </c>
      <c r="C26" s="35"/>
      <c r="D26" s="20"/>
      <c r="E26" s="34"/>
      <c r="F26" s="34"/>
    </row>
    <row r="27" spans="1:6" s="58" customFormat="1" x14ac:dyDescent="0.2">
      <c r="A27" s="60"/>
      <c r="B27" s="61" t="s">
        <v>39</v>
      </c>
      <c r="C27" s="62"/>
      <c r="D27" s="62"/>
      <c r="E27" s="63"/>
      <c r="F27" s="63"/>
    </row>
    <row r="28" spans="1:6" s="58" customFormat="1" x14ac:dyDescent="0.2">
      <c r="A28" s="55"/>
      <c r="B28" s="37" t="s">
        <v>47</v>
      </c>
      <c r="C28" s="42">
        <v>2</v>
      </c>
      <c r="D28" s="20" t="s">
        <v>1</v>
      </c>
      <c r="E28" s="93"/>
      <c r="F28" s="34">
        <f t="shared" ref="F28" si="3">C28*E28</f>
        <v>0</v>
      </c>
    </row>
    <row r="29" spans="1:6" s="58" customFormat="1" x14ac:dyDescent="0.2">
      <c r="A29" s="56"/>
      <c r="B29" s="50"/>
      <c r="C29" s="43"/>
      <c r="D29" s="44"/>
      <c r="E29" s="45"/>
      <c r="F29" s="45"/>
    </row>
    <row r="30" spans="1:6" s="58" customFormat="1" x14ac:dyDescent="0.2">
      <c r="A30" s="54"/>
      <c r="B30" s="49"/>
      <c r="C30" s="31"/>
      <c r="D30" s="32"/>
      <c r="E30" s="33"/>
      <c r="F30" s="31"/>
    </row>
    <row r="31" spans="1:6" s="58" customFormat="1" x14ac:dyDescent="0.2">
      <c r="A31" s="55">
        <f>COUNT($A$6:A30)+1</f>
        <v>6</v>
      </c>
      <c r="B31" s="36" t="s">
        <v>68</v>
      </c>
      <c r="C31" s="35"/>
      <c r="D31" s="20"/>
      <c r="E31" s="34"/>
      <c r="F31" s="34"/>
    </row>
    <row r="32" spans="1:6" s="58" customFormat="1" ht="38.25" x14ac:dyDescent="0.2">
      <c r="A32" s="55"/>
      <c r="B32" s="37" t="s">
        <v>69</v>
      </c>
      <c r="C32" s="42"/>
      <c r="D32" s="20"/>
      <c r="E32" s="34"/>
      <c r="F32" s="34"/>
    </row>
    <row r="33" spans="1:6" s="58" customFormat="1" x14ac:dyDescent="0.2">
      <c r="A33" s="65"/>
      <c r="B33" s="61" t="s">
        <v>39</v>
      </c>
      <c r="C33" s="62"/>
      <c r="D33" s="62"/>
      <c r="E33" s="63"/>
      <c r="F33" s="63"/>
    </row>
    <row r="34" spans="1:6" s="58" customFormat="1" ht="14.25" x14ac:dyDescent="0.2">
      <c r="A34" s="55"/>
      <c r="B34" s="37" t="s">
        <v>70</v>
      </c>
      <c r="C34" s="42">
        <v>12</v>
      </c>
      <c r="D34" s="20" t="s">
        <v>9</v>
      </c>
      <c r="E34" s="93"/>
      <c r="F34" s="34">
        <f t="shared" ref="F34:F35" si="4">C34*E34</f>
        <v>0</v>
      </c>
    </row>
    <row r="35" spans="1:6" s="58" customFormat="1" ht="14.25" x14ac:dyDescent="0.2">
      <c r="A35" s="55"/>
      <c r="B35" s="37" t="s">
        <v>71</v>
      </c>
      <c r="C35" s="42">
        <v>3</v>
      </c>
      <c r="D35" s="20" t="s">
        <v>9</v>
      </c>
      <c r="E35" s="93"/>
      <c r="F35" s="34">
        <f t="shared" si="4"/>
        <v>0</v>
      </c>
    </row>
    <row r="36" spans="1:6" s="58" customFormat="1" x14ac:dyDescent="0.2">
      <c r="A36" s="56"/>
      <c r="B36" s="50"/>
      <c r="C36" s="43"/>
      <c r="D36" s="44"/>
      <c r="E36" s="45"/>
      <c r="F36" s="45"/>
    </row>
    <row r="37" spans="1:6" s="58" customFormat="1" x14ac:dyDescent="0.2">
      <c r="A37" s="54"/>
      <c r="B37" s="49"/>
      <c r="C37" s="31"/>
      <c r="D37" s="32"/>
      <c r="E37" s="33"/>
      <c r="F37" s="31"/>
    </row>
    <row r="38" spans="1:6" s="58" customFormat="1" x14ac:dyDescent="0.2">
      <c r="A38" s="55">
        <f>COUNT($A$7:A37)+1</f>
        <v>6</v>
      </c>
      <c r="B38" s="36" t="s">
        <v>72</v>
      </c>
      <c r="C38" s="35"/>
      <c r="D38" s="20"/>
      <c r="E38" s="34"/>
      <c r="F38" s="34"/>
    </row>
    <row r="39" spans="1:6" s="58" customFormat="1" ht="38.25" x14ac:dyDescent="0.2">
      <c r="A39" s="55"/>
      <c r="B39" s="37" t="s">
        <v>73</v>
      </c>
      <c r="C39" s="42"/>
      <c r="D39" s="20"/>
      <c r="E39" s="34"/>
      <c r="F39" s="34"/>
    </row>
    <row r="40" spans="1:6" s="58" customFormat="1" x14ac:dyDescent="0.2">
      <c r="A40" s="72"/>
      <c r="B40" s="61" t="s">
        <v>52</v>
      </c>
      <c r="C40" s="62"/>
      <c r="D40" s="62"/>
      <c r="E40" s="63"/>
      <c r="F40" s="63"/>
    </row>
    <row r="41" spans="1:6" s="58" customFormat="1" x14ac:dyDescent="0.2">
      <c r="A41" s="55"/>
      <c r="B41" s="37" t="s">
        <v>74</v>
      </c>
      <c r="C41" s="42">
        <v>8</v>
      </c>
      <c r="D41" s="20" t="s">
        <v>1</v>
      </c>
      <c r="E41" s="93"/>
      <c r="F41" s="34">
        <f t="shared" ref="F41" si="5">C41*E41</f>
        <v>0</v>
      </c>
    </row>
    <row r="42" spans="1:6" s="58" customFormat="1" x14ac:dyDescent="0.2">
      <c r="A42" s="55"/>
      <c r="B42" s="37" t="s">
        <v>88</v>
      </c>
      <c r="C42" s="42">
        <v>4</v>
      </c>
      <c r="D42" s="20" t="s">
        <v>1</v>
      </c>
      <c r="E42" s="93"/>
      <c r="F42" s="34">
        <f t="shared" ref="F42" si="6">C42*E42</f>
        <v>0</v>
      </c>
    </row>
    <row r="43" spans="1:6" s="58" customFormat="1" x14ac:dyDescent="0.2">
      <c r="A43" s="56"/>
      <c r="B43" s="50"/>
      <c r="C43" s="43"/>
      <c r="D43" s="44"/>
      <c r="E43" s="45"/>
      <c r="F43" s="45"/>
    </row>
    <row r="44" spans="1:6" s="58" customFormat="1" x14ac:dyDescent="0.2">
      <c r="A44" s="54"/>
      <c r="B44" s="49"/>
      <c r="C44" s="31"/>
      <c r="D44" s="32"/>
      <c r="E44" s="33"/>
      <c r="F44" s="31"/>
    </row>
    <row r="45" spans="1:6" s="58" customFormat="1" x14ac:dyDescent="0.2">
      <c r="A45" s="55">
        <f>COUNT($A$7:A44)+1</f>
        <v>7</v>
      </c>
      <c r="B45" s="36" t="s">
        <v>75</v>
      </c>
      <c r="C45" s="35"/>
      <c r="D45" s="20"/>
      <c r="E45" s="34"/>
      <c r="F45" s="34"/>
    </row>
    <row r="46" spans="1:6" s="58" customFormat="1" ht="38.25" x14ac:dyDescent="0.2">
      <c r="A46" s="55"/>
      <c r="B46" s="37" t="s">
        <v>76</v>
      </c>
      <c r="C46" s="42"/>
      <c r="D46" s="20"/>
      <c r="E46" s="34"/>
      <c r="F46" s="34"/>
    </row>
    <row r="47" spans="1:6" s="58" customFormat="1" x14ac:dyDescent="0.2">
      <c r="A47" s="64"/>
      <c r="B47" s="61" t="s">
        <v>52</v>
      </c>
      <c r="C47" s="62"/>
      <c r="D47" s="62"/>
      <c r="E47" s="63"/>
      <c r="F47" s="63"/>
    </row>
    <row r="48" spans="1:6" s="58" customFormat="1" x14ac:dyDescent="0.2">
      <c r="A48" s="55"/>
      <c r="B48" s="37" t="s">
        <v>114</v>
      </c>
      <c r="C48" s="42">
        <v>4</v>
      </c>
      <c r="D48" s="20" t="s">
        <v>1</v>
      </c>
      <c r="E48" s="93"/>
      <c r="F48" s="34">
        <f t="shared" ref="F48" si="7">C48*E48</f>
        <v>0</v>
      </c>
    </row>
    <row r="49" spans="1:6" s="58" customFormat="1" x14ac:dyDescent="0.2">
      <c r="A49" s="56"/>
      <c r="B49" s="50"/>
      <c r="C49" s="43"/>
      <c r="D49" s="44"/>
      <c r="E49" s="45"/>
      <c r="F49" s="45"/>
    </row>
    <row r="50" spans="1:6" s="58" customFormat="1" x14ac:dyDescent="0.2">
      <c r="A50" s="54"/>
      <c r="B50" s="49"/>
      <c r="C50" s="31"/>
      <c r="D50" s="32"/>
      <c r="E50" s="33"/>
      <c r="F50" s="31"/>
    </row>
    <row r="51" spans="1:6" s="58" customFormat="1" x14ac:dyDescent="0.2">
      <c r="A51" s="55">
        <f>COUNT($A$7:A50)+1</f>
        <v>8</v>
      </c>
      <c r="B51" s="36" t="s">
        <v>77</v>
      </c>
      <c r="C51" s="35"/>
      <c r="D51" s="20"/>
      <c r="E51" s="34"/>
      <c r="F51" s="34"/>
    </row>
    <row r="52" spans="1:6" s="58" customFormat="1" ht="25.5" x14ac:dyDescent="0.2">
      <c r="A52" s="55"/>
      <c r="B52" s="37" t="s">
        <v>78</v>
      </c>
      <c r="C52" s="42"/>
      <c r="D52" s="20"/>
      <c r="E52" s="34"/>
      <c r="F52" s="34"/>
    </row>
    <row r="53" spans="1:6" s="58" customFormat="1" x14ac:dyDescent="0.2">
      <c r="A53" s="65"/>
      <c r="B53" s="61" t="s">
        <v>52</v>
      </c>
      <c r="C53" s="62"/>
      <c r="D53" s="62"/>
      <c r="E53" s="63"/>
      <c r="F53" s="63"/>
    </row>
    <row r="54" spans="1:6" s="58" customFormat="1" x14ac:dyDescent="0.2">
      <c r="A54" s="55"/>
      <c r="B54" s="37" t="s">
        <v>118</v>
      </c>
      <c r="C54" s="42">
        <v>2</v>
      </c>
      <c r="D54" s="20" t="s">
        <v>1</v>
      </c>
      <c r="E54" s="93"/>
      <c r="F54" s="34">
        <f>C54*E54</f>
        <v>0</v>
      </c>
    </row>
    <row r="55" spans="1:6" s="58" customFormat="1" x14ac:dyDescent="0.2">
      <c r="A55" s="56"/>
      <c r="B55" s="50"/>
      <c r="C55" s="43"/>
      <c r="D55" s="44"/>
      <c r="E55" s="45"/>
      <c r="F55" s="45"/>
    </row>
    <row r="56" spans="1:6" s="58" customFormat="1" x14ac:dyDescent="0.2">
      <c r="A56" s="54"/>
      <c r="B56" s="49"/>
      <c r="C56" s="31"/>
      <c r="D56" s="32"/>
      <c r="E56" s="33"/>
      <c r="F56" s="31"/>
    </row>
    <row r="57" spans="1:6" s="58" customFormat="1" x14ac:dyDescent="0.2">
      <c r="A57" s="55">
        <f>COUNT($A$7:A56)+1</f>
        <v>9</v>
      </c>
      <c r="B57" s="61" t="s">
        <v>122</v>
      </c>
      <c r="C57" s="89"/>
      <c r="D57" s="62"/>
      <c r="E57" s="63"/>
      <c r="F57" s="63"/>
    </row>
    <row r="58" spans="1:6" s="58" customFormat="1" ht="25.5" x14ac:dyDescent="0.2">
      <c r="A58" s="72"/>
      <c r="B58" s="66" t="s">
        <v>123</v>
      </c>
      <c r="C58" s="89"/>
      <c r="D58" s="62"/>
      <c r="E58" s="63"/>
      <c r="F58" s="63"/>
    </row>
    <row r="59" spans="1:6" s="74" customFormat="1" x14ac:dyDescent="0.2">
      <c r="A59" s="65"/>
      <c r="B59" s="61" t="s">
        <v>52</v>
      </c>
      <c r="C59" s="71"/>
      <c r="D59" s="64"/>
      <c r="E59" s="73"/>
      <c r="F59" s="73"/>
    </row>
    <row r="60" spans="1:6" s="58" customFormat="1" x14ac:dyDescent="0.2">
      <c r="A60" s="65"/>
      <c r="B60" s="66" t="s">
        <v>124</v>
      </c>
      <c r="C60" s="42">
        <v>2</v>
      </c>
      <c r="D60" s="62" t="s">
        <v>1</v>
      </c>
      <c r="E60" s="93"/>
      <c r="F60" s="63">
        <f>C60*E60</f>
        <v>0</v>
      </c>
    </row>
    <row r="61" spans="1:6" s="58" customFormat="1" x14ac:dyDescent="0.2">
      <c r="A61" s="56"/>
      <c r="B61" s="50"/>
      <c r="C61" s="43"/>
      <c r="D61" s="44"/>
      <c r="E61" s="45"/>
      <c r="F61" s="45"/>
    </row>
    <row r="62" spans="1:6" s="58" customFormat="1" x14ac:dyDescent="0.2">
      <c r="A62" s="54"/>
      <c r="B62" s="49"/>
      <c r="C62" s="31"/>
      <c r="D62" s="32"/>
      <c r="E62" s="33"/>
      <c r="F62" s="31"/>
    </row>
    <row r="63" spans="1:6" s="58" customFormat="1" x14ac:dyDescent="0.2">
      <c r="A63" s="55">
        <f>COUNT($A$7:A62)+1</f>
        <v>10</v>
      </c>
      <c r="B63" s="36" t="s">
        <v>80</v>
      </c>
      <c r="C63" s="35"/>
      <c r="D63" s="20"/>
      <c r="E63" s="34"/>
      <c r="F63" s="34"/>
    </row>
    <row r="64" spans="1:6" s="58" customFormat="1" ht="51" x14ac:dyDescent="0.2">
      <c r="A64" s="55"/>
      <c r="B64" s="37" t="s">
        <v>81</v>
      </c>
      <c r="C64" s="42"/>
      <c r="D64" s="20"/>
      <c r="E64" s="34"/>
      <c r="F64" s="34"/>
    </row>
    <row r="65" spans="1:6" s="58" customFormat="1" x14ac:dyDescent="0.2">
      <c r="A65" s="64"/>
      <c r="B65" s="61" t="s">
        <v>52</v>
      </c>
      <c r="C65" s="75"/>
      <c r="D65" s="62"/>
      <c r="E65" s="63"/>
      <c r="F65" s="63"/>
    </row>
    <row r="66" spans="1:6" s="58" customFormat="1" x14ac:dyDescent="0.2">
      <c r="A66" s="55"/>
      <c r="B66" s="37" t="s">
        <v>82</v>
      </c>
      <c r="C66" s="42">
        <v>4</v>
      </c>
      <c r="D66" s="20" t="s">
        <v>1</v>
      </c>
      <c r="E66" s="93"/>
      <c r="F66" s="34">
        <f t="shared" ref="F66" si="8">C66*E66</f>
        <v>0</v>
      </c>
    </row>
    <row r="67" spans="1:6" s="58" customFormat="1" x14ac:dyDescent="0.2">
      <c r="A67" s="56"/>
      <c r="B67" s="50"/>
      <c r="C67" s="43"/>
      <c r="D67" s="44"/>
      <c r="E67" s="45"/>
      <c r="F67" s="45"/>
    </row>
    <row r="68" spans="1:6" s="58" customFormat="1" x14ac:dyDescent="0.2">
      <c r="A68" s="54"/>
      <c r="B68" s="49"/>
      <c r="C68" s="31"/>
      <c r="D68" s="32"/>
      <c r="E68" s="33"/>
      <c r="F68" s="31"/>
    </row>
    <row r="69" spans="1:6" s="58" customFormat="1" x14ac:dyDescent="0.2">
      <c r="A69" s="55">
        <f>COUNT($A$7:A68)+1</f>
        <v>11</v>
      </c>
      <c r="B69" s="36" t="s">
        <v>87</v>
      </c>
      <c r="C69" s="35"/>
      <c r="D69" s="20"/>
      <c r="E69" s="34"/>
      <c r="F69" s="34"/>
    </row>
    <row r="70" spans="1:6" s="58" customFormat="1" x14ac:dyDescent="0.2">
      <c r="A70" s="55"/>
      <c r="B70" s="37" t="s">
        <v>128</v>
      </c>
      <c r="C70" s="42"/>
      <c r="D70" s="20"/>
      <c r="E70" s="34"/>
      <c r="F70" s="34"/>
    </row>
    <row r="71" spans="1:6" s="58" customFormat="1" x14ac:dyDescent="0.2">
      <c r="A71" s="55"/>
      <c r="B71" s="37" t="s">
        <v>88</v>
      </c>
      <c r="C71" s="42">
        <v>2</v>
      </c>
      <c r="D71" s="20" t="s">
        <v>1</v>
      </c>
      <c r="E71" s="93"/>
      <c r="F71" s="34">
        <f t="shared" ref="F71" si="9">C71*E71</f>
        <v>0</v>
      </c>
    </row>
    <row r="72" spans="1:6" s="58" customFormat="1" x14ac:dyDescent="0.2">
      <c r="A72" s="56"/>
      <c r="B72" s="50"/>
      <c r="C72" s="43"/>
      <c r="D72" s="44"/>
      <c r="E72" s="45"/>
      <c r="F72" s="45"/>
    </row>
    <row r="73" spans="1:6" s="58" customFormat="1" x14ac:dyDescent="0.2">
      <c r="A73" s="54"/>
      <c r="B73" s="49"/>
      <c r="C73" s="31"/>
      <c r="D73" s="32"/>
      <c r="E73" s="33"/>
      <c r="F73" s="31"/>
    </row>
    <row r="74" spans="1:6" s="58" customFormat="1" x14ac:dyDescent="0.2">
      <c r="A74" s="55">
        <f>COUNT($A$7:A73)+1</f>
        <v>12</v>
      </c>
      <c r="B74" s="36" t="s">
        <v>90</v>
      </c>
      <c r="C74" s="35"/>
      <c r="D74" s="20"/>
      <c r="E74" s="34"/>
      <c r="F74" s="34"/>
    </row>
    <row r="75" spans="1:6" s="58" customFormat="1" ht="38.25" x14ac:dyDescent="0.2">
      <c r="A75" s="55"/>
      <c r="B75" s="37" t="s">
        <v>119</v>
      </c>
      <c r="C75" s="42"/>
      <c r="D75" s="20"/>
      <c r="E75" s="34"/>
      <c r="F75" s="34"/>
    </row>
    <row r="76" spans="1:6" s="58" customFormat="1" ht="14.25" x14ac:dyDescent="0.2">
      <c r="A76" s="55"/>
      <c r="B76" s="37"/>
      <c r="C76" s="42">
        <v>1</v>
      </c>
      <c r="D76" s="20" t="s">
        <v>14</v>
      </c>
      <c r="E76" s="93"/>
      <c r="F76" s="34">
        <f>C76*E76</f>
        <v>0</v>
      </c>
    </row>
    <row r="77" spans="1:6" s="58" customFormat="1" x14ac:dyDescent="0.2">
      <c r="A77" s="56"/>
      <c r="B77" s="50"/>
      <c r="C77" s="43"/>
      <c r="D77" s="44"/>
      <c r="E77" s="45"/>
      <c r="F77" s="45"/>
    </row>
    <row r="78" spans="1:6" s="58" customFormat="1" x14ac:dyDescent="0.2">
      <c r="A78" s="54"/>
      <c r="B78" s="49"/>
      <c r="C78" s="31"/>
      <c r="D78" s="32"/>
      <c r="E78" s="33"/>
      <c r="F78" s="31"/>
    </row>
    <row r="79" spans="1:6" s="58" customFormat="1" x14ac:dyDescent="0.2">
      <c r="A79" s="55">
        <f>COUNT($A$7:A78)+1</f>
        <v>13</v>
      </c>
      <c r="B79" s="36" t="s">
        <v>91</v>
      </c>
      <c r="C79" s="35"/>
      <c r="D79" s="20"/>
      <c r="E79" s="34"/>
      <c r="F79" s="34"/>
    </row>
    <row r="80" spans="1:6" s="76" customFormat="1" ht="51" x14ac:dyDescent="0.2">
      <c r="A80" s="55"/>
      <c r="B80" s="37" t="s">
        <v>92</v>
      </c>
      <c r="C80" s="42"/>
      <c r="D80" s="20"/>
      <c r="E80" s="34"/>
      <c r="F80" s="34"/>
    </row>
    <row r="81" spans="1:6" s="80" customFormat="1" x14ac:dyDescent="0.2">
      <c r="A81" s="77"/>
      <c r="B81" s="69" t="s">
        <v>39</v>
      </c>
      <c r="C81" s="78"/>
      <c r="D81" s="78"/>
      <c r="E81" s="79"/>
      <c r="F81" s="79"/>
    </row>
    <row r="82" spans="1:6" s="76" customFormat="1" ht="14.25" x14ac:dyDescent="0.2">
      <c r="A82" s="55"/>
      <c r="B82" s="37" t="s">
        <v>93</v>
      </c>
      <c r="C82" s="42">
        <v>12</v>
      </c>
      <c r="D82" s="20" t="s">
        <v>9</v>
      </c>
      <c r="E82" s="93"/>
      <c r="F82" s="34">
        <f t="shared" ref="F82:F83" si="10">C82*E82</f>
        <v>0</v>
      </c>
    </row>
    <row r="83" spans="1:6" s="76" customFormat="1" ht="14.25" x14ac:dyDescent="0.2">
      <c r="A83" s="55"/>
      <c r="B83" s="37" t="s">
        <v>94</v>
      </c>
      <c r="C83" s="42">
        <v>3</v>
      </c>
      <c r="D83" s="20" t="s">
        <v>9</v>
      </c>
      <c r="E83" s="93"/>
      <c r="F83" s="34">
        <f t="shared" si="10"/>
        <v>0</v>
      </c>
    </row>
    <row r="84" spans="1:6" s="76" customFormat="1" x14ac:dyDescent="0.2">
      <c r="A84" s="56"/>
      <c r="B84" s="50"/>
      <c r="C84" s="43"/>
      <c r="D84" s="44"/>
      <c r="E84" s="45"/>
      <c r="F84" s="45"/>
    </row>
    <row r="85" spans="1:6" s="58" customFormat="1" x14ac:dyDescent="0.2">
      <c r="A85" s="54"/>
      <c r="B85" s="49"/>
      <c r="C85" s="31"/>
      <c r="D85" s="32"/>
      <c r="E85" s="33"/>
      <c r="F85" s="31"/>
    </row>
    <row r="86" spans="1:6" s="58" customFormat="1" x14ac:dyDescent="0.2">
      <c r="A86" s="55">
        <f>COUNT($A$7:A85)+1</f>
        <v>14</v>
      </c>
      <c r="B86" s="36" t="s">
        <v>16</v>
      </c>
      <c r="C86" s="35"/>
      <c r="D86" s="20"/>
      <c r="E86" s="34"/>
      <c r="F86" s="34"/>
    </row>
    <row r="87" spans="1:6" s="58" customFormat="1" ht="30" customHeight="1" x14ac:dyDescent="0.2">
      <c r="A87" s="55"/>
      <c r="B87" s="37" t="s">
        <v>95</v>
      </c>
      <c r="C87" s="42"/>
      <c r="D87" s="20"/>
      <c r="E87" s="34"/>
      <c r="F87" s="34"/>
    </row>
    <row r="88" spans="1:6" s="58" customFormat="1" x14ac:dyDescent="0.2">
      <c r="B88" s="81"/>
      <c r="C88" s="62"/>
      <c r="D88" s="82">
        <v>0.1</v>
      </c>
      <c r="E88" s="63"/>
      <c r="F88" s="70">
        <f>SUM(F10:F84)*D88</f>
        <v>0</v>
      </c>
    </row>
    <row r="89" spans="1:6" s="58" customFormat="1" x14ac:dyDescent="0.2">
      <c r="A89" s="83"/>
      <c r="B89" s="84"/>
      <c r="C89" s="85"/>
      <c r="D89" s="86"/>
      <c r="E89" s="87"/>
      <c r="F89" s="87"/>
    </row>
    <row r="90" spans="1:6" s="58" customFormat="1" x14ac:dyDescent="0.2">
      <c r="A90" s="38"/>
      <c r="B90" s="51" t="s">
        <v>96</v>
      </c>
      <c r="C90" s="39"/>
      <c r="D90" s="40"/>
      <c r="E90" s="41" t="s">
        <v>13</v>
      </c>
      <c r="F90" s="41">
        <f>SUM(F7:F89)</f>
        <v>0</v>
      </c>
    </row>
  </sheetData>
  <sheetProtection algorithmName="SHA-512" hashValue="eG4ICbv4W2S+fpas/Kn+gIBhH464wz/KDPW4zIlIUGi70e5whbRXv1pfMbhXROpIV7sPjfDWH6CU6+8NqAck2Q==" saltValue="OBkzDxYjFMPRo2GfQmJVDQ==" spinCount="100000" sheet="1" objects="1" scenarios="1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d.o.o.&amp;RJPE-SIR-215/19</oddHeader>
    <oddFooter>&amp;C&amp;"Arial,Navadno"&amp;P / &amp;N</oddFooter>
  </headerFooter>
  <rowBreaks count="3" manualBreakCount="3">
    <brk id="17" max="5" man="1"/>
    <brk id="49" max="5" man="1"/>
    <brk id="77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view="pageBreakPreview" topLeftCell="A79" zoomScale="115" zoomScaleNormal="100" zoomScaleSheetLayoutView="115" workbookViewId="0">
      <selection activeCell="B50" sqref="B50"/>
    </sheetView>
  </sheetViews>
  <sheetFormatPr defaultColWidth="9.140625" defaultRowHeight="12.75" x14ac:dyDescent="0.2"/>
  <cols>
    <col min="1" max="1" width="5.140625" style="26" bestFit="1" customWidth="1"/>
    <col min="2" max="2" width="50.7109375" style="52" customWidth="1"/>
    <col min="3" max="3" width="7.7109375" style="29" customWidth="1"/>
    <col min="4" max="4" width="4.7109375" style="30" customWidth="1"/>
    <col min="5" max="5" width="11.7109375" style="28" customWidth="1"/>
    <col min="6" max="6" width="12.7109375" style="29" customWidth="1"/>
    <col min="7" max="16384" width="9.140625" style="30"/>
  </cols>
  <sheetData>
    <row r="1" spans="1:6" ht="15" customHeight="1" x14ac:dyDescent="0.2">
      <c r="A1" s="25" t="s">
        <v>23</v>
      </c>
      <c r="B1" s="48" t="s">
        <v>5</v>
      </c>
      <c r="C1" s="26"/>
      <c r="D1" s="27"/>
    </row>
    <row r="2" spans="1:6" ht="15" customHeight="1" x14ac:dyDescent="0.2">
      <c r="A2" s="25" t="s">
        <v>97</v>
      </c>
      <c r="B2" s="48" t="s">
        <v>24</v>
      </c>
      <c r="C2" s="26"/>
      <c r="D2" s="27"/>
    </row>
    <row r="3" spans="1:6" ht="15" customHeight="1" x14ac:dyDescent="0.2">
      <c r="A3" s="25" t="s">
        <v>126</v>
      </c>
      <c r="B3" s="48" t="s">
        <v>135</v>
      </c>
      <c r="C3" s="26"/>
      <c r="D3" s="27"/>
    </row>
    <row r="4" spans="1:6" ht="15" customHeight="1" x14ac:dyDescent="0.2">
      <c r="A4" s="25"/>
      <c r="B4" s="48" t="s">
        <v>112</v>
      </c>
      <c r="C4" s="26"/>
      <c r="D4" s="27"/>
    </row>
    <row r="5" spans="1:6" ht="76.5" x14ac:dyDescent="0.2">
      <c r="A5" s="53" t="s">
        <v>0</v>
      </c>
      <c r="B5" s="57" t="s">
        <v>8</v>
      </c>
      <c r="C5" s="46" t="s">
        <v>6</v>
      </c>
      <c r="D5" s="46" t="s">
        <v>7</v>
      </c>
      <c r="E5" s="47" t="s">
        <v>10</v>
      </c>
      <c r="F5" s="47" t="s">
        <v>11</v>
      </c>
    </row>
    <row r="6" spans="1:6" s="58" customFormat="1" x14ac:dyDescent="0.2">
      <c r="A6" s="55">
        <f>COUNT($A$7:A11)+1</f>
        <v>1</v>
      </c>
      <c r="B6" s="36" t="s">
        <v>34</v>
      </c>
      <c r="C6" s="35"/>
      <c r="D6" s="20"/>
      <c r="E6" s="34"/>
      <c r="F6" s="34"/>
    </row>
    <row r="7" spans="1:6" s="58" customFormat="1" ht="306" x14ac:dyDescent="0.2">
      <c r="A7" s="55"/>
      <c r="B7" s="59" t="s">
        <v>129</v>
      </c>
      <c r="C7" s="35"/>
      <c r="D7" s="20"/>
      <c r="E7" s="34"/>
      <c r="F7" s="34"/>
    </row>
    <row r="8" spans="1:6" s="58" customFormat="1" x14ac:dyDescent="0.2">
      <c r="A8" s="55"/>
      <c r="B8" s="61" t="s">
        <v>39</v>
      </c>
      <c r="C8" s="42"/>
      <c r="D8" s="20"/>
      <c r="E8" s="34"/>
      <c r="F8" s="34"/>
    </row>
    <row r="9" spans="1:6" s="58" customFormat="1" ht="15" x14ac:dyDescent="0.25">
      <c r="A9" s="55"/>
      <c r="B9" s="37" t="s">
        <v>116</v>
      </c>
      <c r="C9" s="42">
        <v>7</v>
      </c>
      <c r="D9" s="20" t="s">
        <v>117</v>
      </c>
      <c r="E9" s="93"/>
      <c r="F9" s="34">
        <f>C9*E9</f>
        <v>0</v>
      </c>
    </row>
    <row r="10" spans="1:6" s="58" customFormat="1" x14ac:dyDescent="0.2">
      <c r="A10" s="56"/>
      <c r="B10" s="50"/>
      <c r="C10" s="43"/>
      <c r="D10" s="44"/>
      <c r="E10" s="45"/>
      <c r="F10" s="45"/>
    </row>
    <row r="11" spans="1:6" s="58" customFormat="1" x14ac:dyDescent="0.2">
      <c r="A11" s="54"/>
      <c r="B11" s="49"/>
      <c r="C11" s="31"/>
      <c r="D11" s="32"/>
      <c r="E11" s="33"/>
      <c r="F11" s="31"/>
    </row>
    <row r="12" spans="1:6" s="58" customFormat="1" x14ac:dyDescent="0.2">
      <c r="A12" s="55">
        <f ca="1">COUNT($A$7:A12)+1</f>
        <v>2</v>
      </c>
      <c r="B12" s="36" t="s">
        <v>43</v>
      </c>
      <c r="C12" s="35"/>
      <c r="D12" s="20"/>
      <c r="E12" s="34"/>
      <c r="F12" s="34"/>
    </row>
    <row r="13" spans="1:6" s="58" customFormat="1" ht="63.75" x14ac:dyDescent="0.2">
      <c r="A13" s="55"/>
      <c r="B13" s="59" t="s">
        <v>44</v>
      </c>
      <c r="C13" s="35"/>
      <c r="D13" s="20"/>
      <c r="E13" s="34"/>
      <c r="F13" s="34"/>
    </row>
    <row r="14" spans="1:6" s="58" customFormat="1" x14ac:dyDescent="0.2">
      <c r="A14" s="64"/>
      <c r="B14" s="61" t="s">
        <v>41</v>
      </c>
      <c r="C14" s="62"/>
      <c r="D14" s="62"/>
      <c r="E14" s="63"/>
      <c r="F14" s="63"/>
    </row>
    <row r="15" spans="1:6" s="58" customFormat="1" x14ac:dyDescent="0.2">
      <c r="A15" s="65"/>
      <c r="B15" s="66" t="s">
        <v>42</v>
      </c>
      <c r="C15" s="62"/>
      <c r="D15" s="62"/>
      <c r="E15" s="63"/>
      <c r="F15" s="63"/>
    </row>
    <row r="16" spans="1:6" s="58" customFormat="1" x14ac:dyDescent="0.2">
      <c r="A16" s="60"/>
      <c r="B16" s="61" t="s">
        <v>39</v>
      </c>
      <c r="C16" s="62"/>
      <c r="D16" s="62"/>
      <c r="E16" s="63"/>
      <c r="F16" s="63"/>
    </row>
    <row r="17" spans="1:6" s="58" customFormat="1" x14ac:dyDescent="0.2">
      <c r="A17" s="55"/>
      <c r="B17" s="37" t="s">
        <v>59</v>
      </c>
      <c r="C17" s="42">
        <v>2</v>
      </c>
      <c r="D17" s="20" t="s">
        <v>1</v>
      </c>
      <c r="E17" s="93"/>
      <c r="F17" s="34">
        <f t="shared" ref="F17" si="0">C17*E17</f>
        <v>0</v>
      </c>
    </row>
    <row r="18" spans="1:6" s="58" customFormat="1" x14ac:dyDescent="0.2">
      <c r="A18" s="56"/>
      <c r="B18" s="50"/>
      <c r="C18" s="43"/>
      <c r="D18" s="44"/>
      <c r="E18" s="45"/>
      <c r="F18" s="45"/>
    </row>
    <row r="19" spans="1:6" s="58" customFormat="1" x14ac:dyDescent="0.2">
      <c r="A19" s="54"/>
      <c r="B19" s="49"/>
      <c r="C19" s="31"/>
      <c r="D19" s="32"/>
      <c r="E19" s="33"/>
      <c r="F19" s="31"/>
    </row>
    <row r="20" spans="1:6" s="58" customFormat="1" x14ac:dyDescent="0.2">
      <c r="A20" s="55">
        <f ca="1">COUNT($A$7:A20)+1</f>
        <v>3</v>
      </c>
      <c r="B20" s="36" t="s">
        <v>53</v>
      </c>
      <c r="C20" s="35"/>
      <c r="D20" s="20"/>
      <c r="E20" s="34"/>
      <c r="F20" s="34"/>
    </row>
    <row r="21" spans="1:6" s="58" customFormat="1" ht="51" x14ac:dyDescent="0.2">
      <c r="A21" s="55"/>
      <c r="B21" s="59" t="s">
        <v>130</v>
      </c>
      <c r="C21" s="35"/>
      <c r="D21" s="20"/>
      <c r="E21" s="34"/>
      <c r="F21" s="34"/>
    </row>
    <row r="22" spans="1:6" s="58" customFormat="1" x14ac:dyDescent="0.2">
      <c r="A22" s="60"/>
      <c r="B22" s="61" t="s">
        <v>39</v>
      </c>
      <c r="C22" s="62"/>
      <c r="D22" s="62"/>
      <c r="E22" s="63"/>
      <c r="F22" s="63"/>
    </row>
    <row r="23" spans="1:6" s="58" customFormat="1" x14ac:dyDescent="0.2">
      <c r="A23" s="55"/>
      <c r="B23" s="37" t="s">
        <v>48</v>
      </c>
      <c r="C23" s="42">
        <v>2</v>
      </c>
      <c r="D23" s="20" t="s">
        <v>1</v>
      </c>
      <c r="E23" s="93"/>
      <c r="F23" s="34">
        <f t="shared" ref="F23" si="1">C23*E23</f>
        <v>0</v>
      </c>
    </row>
    <row r="24" spans="1:6" s="58" customFormat="1" x14ac:dyDescent="0.2">
      <c r="A24" s="56"/>
      <c r="B24" s="50"/>
      <c r="C24" s="43"/>
      <c r="D24" s="44"/>
      <c r="E24" s="45"/>
      <c r="F24" s="45"/>
    </row>
    <row r="25" spans="1:6" s="58" customFormat="1" x14ac:dyDescent="0.2">
      <c r="A25" s="54"/>
      <c r="B25" s="49"/>
      <c r="C25" s="31"/>
      <c r="D25" s="32"/>
      <c r="E25" s="33"/>
      <c r="F25" s="31"/>
    </row>
    <row r="26" spans="1:6" s="58" customFormat="1" x14ac:dyDescent="0.2">
      <c r="A26" s="55">
        <f ca="1">COUNT($A$7:A26)+1</f>
        <v>4</v>
      </c>
      <c r="B26" s="36" t="s">
        <v>54</v>
      </c>
      <c r="C26" s="35"/>
      <c r="D26" s="20"/>
      <c r="E26" s="34"/>
      <c r="F26" s="34"/>
    </row>
    <row r="27" spans="1:6" s="58" customFormat="1" ht="51" x14ac:dyDescent="0.2">
      <c r="A27" s="55"/>
      <c r="B27" s="59" t="s">
        <v>55</v>
      </c>
      <c r="C27" s="35"/>
      <c r="D27" s="20"/>
      <c r="E27" s="34"/>
      <c r="F27" s="34"/>
    </row>
    <row r="28" spans="1:6" s="58" customFormat="1" x14ac:dyDescent="0.2">
      <c r="A28" s="60"/>
      <c r="B28" s="61" t="s">
        <v>39</v>
      </c>
      <c r="C28" s="62"/>
      <c r="D28" s="62"/>
      <c r="E28" s="63"/>
      <c r="F28" s="63"/>
    </row>
    <row r="29" spans="1:6" s="58" customFormat="1" x14ac:dyDescent="0.2">
      <c r="A29" s="55"/>
      <c r="B29" s="37" t="s">
        <v>56</v>
      </c>
      <c r="C29" s="42">
        <v>2</v>
      </c>
      <c r="D29" s="20" t="s">
        <v>1</v>
      </c>
      <c r="E29" s="93"/>
      <c r="F29" s="34">
        <f t="shared" ref="F29" si="2">C29*E29</f>
        <v>0</v>
      </c>
    </row>
    <row r="30" spans="1:6" s="58" customFormat="1" x14ac:dyDescent="0.2">
      <c r="A30" s="56"/>
      <c r="B30" s="50"/>
      <c r="C30" s="43"/>
      <c r="D30" s="44"/>
      <c r="E30" s="45"/>
      <c r="F30" s="45"/>
    </row>
    <row r="31" spans="1:6" s="58" customFormat="1" x14ac:dyDescent="0.2">
      <c r="A31" s="54"/>
      <c r="B31" s="49"/>
      <c r="C31" s="31"/>
      <c r="D31" s="32"/>
      <c r="E31" s="33"/>
      <c r="F31" s="31"/>
    </row>
    <row r="32" spans="1:6" s="58" customFormat="1" x14ac:dyDescent="0.2">
      <c r="A32" s="55">
        <f ca="1">COUNT($A$7:A32)+1</f>
        <v>5</v>
      </c>
      <c r="B32" s="36" t="s">
        <v>57</v>
      </c>
      <c r="C32" s="35"/>
      <c r="D32" s="20"/>
      <c r="E32" s="34"/>
      <c r="F32" s="34"/>
    </row>
    <row r="33" spans="1:6" s="58" customFormat="1" ht="86.25" customHeight="1" x14ac:dyDescent="0.2">
      <c r="A33" s="55"/>
      <c r="B33" s="59" t="s">
        <v>103</v>
      </c>
      <c r="C33" s="35"/>
      <c r="D33" s="20"/>
      <c r="E33" s="34"/>
      <c r="F33" s="34"/>
    </row>
    <row r="34" spans="1:6" s="58" customFormat="1" x14ac:dyDescent="0.2">
      <c r="A34" s="60"/>
      <c r="B34" s="61" t="s">
        <v>39</v>
      </c>
      <c r="C34" s="62"/>
      <c r="D34" s="62"/>
      <c r="E34" s="63"/>
      <c r="F34" s="63"/>
    </row>
    <row r="35" spans="1:6" s="58" customFormat="1" x14ac:dyDescent="0.2">
      <c r="A35" s="55"/>
      <c r="B35" s="37" t="s">
        <v>48</v>
      </c>
      <c r="C35" s="42">
        <v>4</v>
      </c>
      <c r="D35" s="20" t="s">
        <v>1</v>
      </c>
      <c r="E35" s="93"/>
      <c r="F35" s="34">
        <f t="shared" ref="F35" si="3">C35*E35</f>
        <v>0</v>
      </c>
    </row>
    <row r="36" spans="1:6" s="58" customFormat="1" x14ac:dyDescent="0.2">
      <c r="A36" s="56"/>
      <c r="B36" s="50"/>
      <c r="C36" s="43"/>
      <c r="D36" s="44"/>
      <c r="E36" s="45"/>
      <c r="F36" s="45"/>
    </row>
    <row r="37" spans="1:6" s="58" customFormat="1" x14ac:dyDescent="0.2">
      <c r="A37" s="54"/>
      <c r="B37" s="49"/>
      <c r="C37" s="31"/>
      <c r="D37" s="32"/>
      <c r="E37" s="33"/>
      <c r="F37" s="31"/>
    </row>
    <row r="38" spans="1:6" s="58" customFormat="1" x14ac:dyDescent="0.2">
      <c r="A38" s="55">
        <f ca="1">COUNT($A$7:A38)+1</f>
        <v>6</v>
      </c>
      <c r="B38" s="36" t="s">
        <v>61</v>
      </c>
      <c r="C38" s="35"/>
      <c r="D38" s="20"/>
      <c r="E38" s="34"/>
      <c r="F38" s="34"/>
    </row>
    <row r="39" spans="1:6" s="58" customFormat="1" ht="38.25" x14ac:dyDescent="0.2">
      <c r="A39" s="55"/>
      <c r="B39" s="59" t="s">
        <v>62</v>
      </c>
      <c r="C39" s="35"/>
      <c r="D39" s="20"/>
      <c r="E39" s="34"/>
      <c r="F39" s="34"/>
    </row>
    <row r="40" spans="1:6" s="58" customFormat="1" x14ac:dyDescent="0.2">
      <c r="A40" s="60"/>
      <c r="B40" s="61" t="s">
        <v>39</v>
      </c>
      <c r="C40" s="62"/>
      <c r="D40" s="62"/>
      <c r="E40" s="63"/>
      <c r="F40" s="63"/>
    </row>
    <row r="41" spans="1:6" s="58" customFormat="1" ht="14.25" x14ac:dyDescent="0.2">
      <c r="A41" s="55"/>
      <c r="B41" s="37" t="s">
        <v>63</v>
      </c>
      <c r="C41" s="42">
        <v>7</v>
      </c>
      <c r="D41" s="20" t="s">
        <v>14</v>
      </c>
      <c r="E41" s="93"/>
      <c r="F41" s="34">
        <f>C41*E41</f>
        <v>0</v>
      </c>
    </row>
    <row r="42" spans="1:6" s="58" customFormat="1" x14ac:dyDescent="0.2">
      <c r="A42" s="56"/>
      <c r="B42" s="50"/>
      <c r="C42" s="43"/>
      <c r="D42" s="44"/>
      <c r="E42" s="45"/>
      <c r="F42" s="45"/>
    </row>
    <row r="43" spans="1:6" s="58" customFormat="1" x14ac:dyDescent="0.2">
      <c r="A43" s="54"/>
      <c r="B43" s="49"/>
      <c r="C43" s="31"/>
      <c r="D43" s="32"/>
      <c r="E43" s="33"/>
      <c r="F43" s="31"/>
    </row>
    <row r="44" spans="1:6" s="58" customFormat="1" x14ac:dyDescent="0.2">
      <c r="A44" s="55">
        <f ca="1">COUNT($A$7:A43)+1</f>
        <v>6</v>
      </c>
      <c r="B44" s="36" t="s">
        <v>87</v>
      </c>
      <c r="C44" s="35"/>
      <c r="D44" s="20"/>
      <c r="E44" s="34"/>
      <c r="F44" s="34"/>
    </row>
    <row r="45" spans="1:6" s="58" customFormat="1" x14ac:dyDescent="0.2">
      <c r="A45" s="55"/>
      <c r="B45" s="37" t="s">
        <v>128</v>
      </c>
      <c r="C45" s="42"/>
      <c r="D45" s="20"/>
      <c r="E45" s="34"/>
      <c r="F45" s="34"/>
    </row>
    <row r="46" spans="1:6" s="58" customFormat="1" x14ac:dyDescent="0.2">
      <c r="A46" s="55"/>
      <c r="B46" s="37" t="s">
        <v>79</v>
      </c>
      <c r="C46" s="42">
        <v>2</v>
      </c>
      <c r="D46" s="20" t="s">
        <v>1</v>
      </c>
      <c r="E46" s="93"/>
      <c r="F46" s="34">
        <f t="shared" ref="F46" si="4">C46*E46</f>
        <v>0</v>
      </c>
    </row>
    <row r="47" spans="1:6" s="58" customFormat="1" x14ac:dyDescent="0.2">
      <c r="A47" s="56"/>
      <c r="B47" s="50"/>
      <c r="C47" s="43"/>
      <c r="D47" s="44"/>
      <c r="E47" s="45"/>
      <c r="F47" s="45"/>
    </row>
    <row r="48" spans="1:6" s="58" customFormat="1" x14ac:dyDescent="0.2">
      <c r="A48" s="54"/>
      <c r="B48" s="49"/>
      <c r="C48" s="31"/>
      <c r="D48" s="32"/>
      <c r="E48" s="33"/>
      <c r="F48" s="31"/>
    </row>
    <row r="49" spans="1:6" s="58" customFormat="1" x14ac:dyDescent="0.2">
      <c r="A49" s="55">
        <f ca="1">COUNT($A$7:A49)+1</f>
        <v>8</v>
      </c>
      <c r="B49" s="36" t="s">
        <v>68</v>
      </c>
      <c r="C49" s="35"/>
      <c r="D49" s="20"/>
      <c r="E49" s="34"/>
      <c r="F49" s="34"/>
    </row>
    <row r="50" spans="1:6" s="58" customFormat="1" ht="38.25" x14ac:dyDescent="0.2">
      <c r="A50" s="55"/>
      <c r="B50" s="37" t="s">
        <v>69</v>
      </c>
      <c r="C50" s="42"/>
      <c r="D50" s="20"/>
      <c r="E50" s="34"/>
      <c r="F50" s="34"/>
    </row>
    <row r="51" spans="1:6" s="58" customFormat="1" x14ac:dyDescent="0.2">
      <c r="A51" s="65"/>
      <c r="B51" s="61" t="s">
        <v>39</v>
      </c>
      <c r="C51" s="62"/>
      <c r="D51" s="62"/>
      <c r="E51" s="63"/>
      <c r="F51" s="63"/>
    </row>
    <row r="52" spans="1:6" s="58" customFormat="1" ht="14.25" x14ac:dyDescent="0.2">
      <c r="A52" s="55"/>
      <c r="B52" s="37" t="s">
        <v>70</v>
      </c>
      <c r="C52" s="42">
        <v>8</v>
      </c>
      <c r="D52" s="20" t="s">
        <v>9</v>
      </c>
      <c r="E52" s="93"/>
      <c r="F52" s="34">
        <f t="shared" ref="F52:F53" si="5">C52*E52</f>
        <v>0</v>
      </c>
    </row>
    <row r="53" spans="1:6" s="58" customFormat="1" ht="14.25" x14ac:dyDescent="0.2">
      <c r="A53" s="55"/>
      <c r="B53" s="37" t="s">
        <v>71</v>
      </c>
      <c r="C53" s="42">
        <v>2</v>
      </c>
      <c r="D53" s="20" t="s">
        <v>9</v>
      </c>
      <c r="E53" s="93"/>
      <c r="F53" s="34">
        <f t="shared" si="5"/>
        <v>0</v>
      </c>
    </row>
    <row r="54" spans="1:6" s="58" customFormat="1" x14ac:dyDescent="0.2">
      <c r="A54" s="56"/>
      <c r="B54" s="50"/>
      <c r="C54" s="43"/>
      <c r="D54" s="44"/>
      <c r="E54" s="45"/>
      <c r="F54" s="45"/>
    </row>
    <row r="55" spans="1:6" s="58" customFormat="1" x14ac:dyDescent="0.2">
      <c r="A55" s="54"/>
      <c r="B55" s="49"/>
      <c r="C55" s="31"/>
      <c r="D55" s="32"/>
      <c r="E55" s="33"/>
      <c r="F55" s="31"/>
    </row>
    <row r="56" spans="1:6" s="58" customFormat="1" x14ac:dyDescent="0.2">
      <c r="A56" s="55">
        <f ca="1">COUNT($A$6:A55)+1</f>
        <v>9</v>
      </c>
      <c r="B56" s="36" t="s">
        <v>72</v>
      </c>
      <c r="C56" s="35"/>
      <c r="D56" s="20"/>
      <c r="E56" s="34"/>
      <c r="F56" s="34"/>
    </row>
    <row r="57" spans="1:6" s="58" customFormat="1" ht="38.25" x14ac:dyDescent="0.2">
      <c r="A57" s="55"/>
      <c r="B57" s="37" t="s">
        <v>73</v>
      </c>
      <c r="C57" s="42"/>
      <c r="D57" s="20"/>
      <c r="E57" s="34"/>
      <c r="F57" s="34"/>
    </row>
    <row r="58" spans="1:6" s="58" customFormat="1" x14ac:dyDescent="0.2">
      <c r="A58" s="72"/>
      <c r="B58" s="61" t="s">
        <v>52</v>
      </c>
      <c r="C58" s="62"/>
      <c r="D58" s="62"/>
      <c r="E58" s="63"/>
      <c r="F58" s="63"/>
    </row>
    <row r="59" spans="1:6" s="58" customFormat="1" x14ac:dyDescent="0.2">
      <c r="A59" s="55"/>
      <c r="B59" s="37" t="s">
        <v>88</v>
      </c>
      <c r="C59" s="42">
        <v>2</v>
      </c>
      <c r="D59" s="20" t="s">
        <v>1</v>
      </c>
      <c r="E59" s="93"/>
      <c r="F59" s="34">
        <f t="shared" ref="F59" si="6">C59*E59</f>
        <v>0</v>
      </c>
    </row>
    <row r="60" spans="1:6" s="58" customFormat="1" x14ac:dyDescent="0.2">
      <c r="A60" s="55"/>
      <c r="B60" s="37" t="s">
        <v>74</v>
      </c>
      <c r="C60" s="42">
        <v>8</v>
      </c>
      <c r="D60" s="20" t="s">
        <v>1</v>
      </c>
      <c r="E60" s="93"/>
      <c r="F60" s="34">
        <f t="shared" ref="F60" si="7">C60*E60</f>
        <v>0</v>
      </c>
    </row>
    <row r="61" spans="1:6" s="58" customFormat="1" x14ac:dyDescent="0.2">
      <c r="A61" s="56"/>
      <c r="B61" s="50"/>
      <c r="C61" s="43"/>
      <c r="D61" s="44"/>
      <c r="E61" s="45"/>
      <c r="F61" s="45"/>
    </row>
    <row r="62" spans="1:6" s="58" customFormat="1" x14ac:dyDescent="0.2">
      <c r="A62" s="54"/>
      <c r="B62" s="49"/>
      <c r="C62" s="31"/>
      <c r="D62" s="32"/>
      <c r="E62" s="33"/>
      <c r="F62" s="31"/>
    </row>
    <row r="63" spans="1:6" s="58" customFormat="1" x14ac:dyDescent="0.2">
      <c r="A63" s="55">
        <f ca="1">COUNT($A$6:A62)+1</f>
        <v>10</v>
      </c>
      <c r="B63" s="36" t="s">
        <v>75</v>
      </c>
      <c r="C63" s="35"/>
      <c r="D63" s="20"/>
      <c r="E63" s="34"/>
      <c r="F63" s="34"/>
    </row>
    <row r="64" spans="1:6" s="58" customFormat="1" ht="38.25" x14ac:dyDescent="0.2">
      <c r="A64" s="55"/>
      <c r="B64" s="37" t="s">
        <v>76</v>
      </c>
      <c r="C64" s="42"/>
      <c r="D64" s="20"/>
      <c r="E64" s="34"/>
      <c r="F64" s="34"/>
    </row>
    <row r="65" spans="1:6" s="58" customFormat="1" x14ac:dyDescent="0.2">
      <c r="A65" s="64"/>
      <c r="B65" s="61" t="s">
        <v>52</v>
      </c>
      <c r="C65" s="62"/>
      <c r="D65" s="62"/>
      <c r="E65" s="63"/>
      <c r="F65" s="63"/>
    </row>
    <row r="66" spans="1:6" s="58" customFormat="1" x14ac:dyDescent="0.2">
      <c r="A66" s="55"/>
      <c r="B66" s="37" t="s">
        <v>114</v>
      </c>
      <c r="C66" s="42">
        <v>4</v>
      </c>
      <c r="D66" s="20" t="s">
        <v>1</v>
      </c>
      <c r="E66" s="93"/>
      <c r="F66" s="34">
        <f t="shared" ref="F66" si="8">C66*E66</f>
        <v>0</v>
      </c>
    </row>
    <row r="67" spans="1:6" s="58" customFormat="1" x14ac:dyDescent="0.2">
      <c r="A67" s="56"/>
      <c r="B67" s="50"/>
      <c r="C67" s="43"/>
      <c r="D67" s="44"/>
      <c r="E67" s="45"/>
      <c r="F67" s="45"/>
    </row>
    <row r="68" spans="1:6" s="58" customFormat="1" x14ac:dyDescent="0.2">
      <c r="A68" s="54"/>
      <c r="B68" s="49"/>
      <c r="C68" s="31"/>
      <c r="D68" s="32"/>
      <c r="E68" s="33"/>
      <c r="F68" s="31"/>
    </row>
    <row r="69" spans="1:6" s="58" customFormat="1" x14ac:dyDescent="0.2">
      <c r="A69" s="55">
        <f ca="1">COUNT($A$6:A68)+1</f>
        <v>11</v>
      </c>
      <c r="B69" s="36" t="s">
        <v>77</v>
      </c>
      <c r="C69" s="35"/>
      <c r="D69" s="20"/>
      <c r="E69" s="34"/>
      <c r="F69" s="34"/>
    </row>
    <row r="70" spans="1:6" s="58" customFormat="1" ht="25.5" x14ac:dyDescent="0.2">
      <c r="A70" s="55"/>
      <c r="B70" s="37" t="s">
        <v>78</v>
      </c>
      <c r="C70" s="42"/>
      <c r="D70" s="20"/>
      <c r="E70" s="34"/>
      <c r="F70" s="34"/>
    </row>
    <row r="71" spans="1:6" s="58" customFormat="1" x14ac:dyDescent="0.2">
      <c r="A71" s="65"/>
      <c r="B71" s="61" t="s">
        <v>52</v>
      </c>
      <c r="C71" s="62"/>
      <c r="D71" s="62"/>
      <c r="E71" s="63"/>
      <c r="F71" s="63"/>
    </row>
    <row r="72" spans="1:6" s="58" customFormat="1" x14ac:dyDescent="0.2">
      <c r="A72" s="55"/>
      <c r="B72" s="37" t="s">
        <v>118</v>
      </c>
      <c r="C72" s="42">
        <v>2</v>
      </c>
      <c r="D72" s="20" t="s">
        <v>1</v>
      </c>
      <c r="E72" s="93"/>
      <c r="F72" s="34">
        <f>C72*E72</f>
        <v>0</v>
      </c>
    </row>
    <row r="73" spans="1:6" s="58" customFormat="1" x14ac:dyDescent="0.2">
      <c r="A73" s="56"/>
      <c r="B73" s="50"/>
      <c r="C73" s="43"/>
      <c r="D73" s="44"/>
      <c r="E73" s="45"/>
      <c r="F73" s="45"/>
    </row>
    <row r="74" spans="1:6" s="58" customFormat="1" x14ac:dyDescent="0.2">
      <c r="A74" s="54"/>
      <c r="B74" s="49"/>
      <c r="C74" s="31"/>
      <c r="D74" s="32"/>
      <c r="E74" s="33"/>
      <c r="F74" s="31"/>
    </row>
    <row r="75" spans="1:6" s="58" customFormat="1" x14ac:dyDescent="0.2">
      <c r="A75" s="55">
        <f ca="1">COUNT($A$5:A74)+1</f>
        <v>12</v>
      </c>
      <c r="B75" s="36" t="s">
        <v>80</v>
      </c>
      <c r="C75" s="35"/>
      <c r="D75" s="20"/>
      <c r="E75" s="34"/>
      <c r="F75" s="34"/>
    </row>
    <row r="76" spans="1:6" s="58" customFormat="1" ht="51" x14ac:dyDescent="0.2">
      <c r="A76" s="55"/>
      <c r="B76" s="37" t="s">
        <v>81</v>
      </c>
      <c r="C76" s="42"/>
      <c r="D76" s="20"/>
      <c r="E76" s="34"/>
      <c r="F76" s="34"/>
    </row>
    <row r="77" spans="1:6" s="58" customFormat="1" x14ac:dyDescent="0.2">
      <c r="A77" s="64"/>
      <c r="B77" s="61" t="s">
        <v>52</v>
      </c>
      <c r="C77" s="75"/>
      <c r="D77" s="62"/>
      <c r="E77" s="63"/>
      <c r="F77" s="63"/>
    </row>
    <row r="78" spans="1:6" s="58" customFormat="1" x14ac:dyDescent="0.2">
      <c r="A78" s="55"/>
      <c r="B78" s="37" t="s">
        <v>82</v>
      </c>
      <c r="C78" s="42">
        <v>4</v>
      </c>
      <c r="D78" s="20" t="s">
        <v>1</v>
      </c>
      <c r="E78" s="93"/>
      <c r="F78" s="34">
        <f t="shared" ref="F78" si="9">C78*E78</f>
        <v>0</v>
      </c>
    </row>
    <row r="79" spans="1:6" s="58" customFormat="1" x14ac:dyDescent="0.2">
      <c r="A79" s="56"/>
      <c r="B79" s="50"/>
      <c r="C79" s="43"/>
      <c r="D79" s="44"/>
      <c r="E79" s="45"/>
      <c r="F79" s="45"/>
    </row>
    <row r="80" spans="1:6" s="58" customFormat="1" x14ac:dyDescent="0.2">
      <c r="A80" s="54"/>
      <c r="B80" s="49"/>
      <c r="C80" s="31"/>
      <c r="D80" s="32"/>
      <c r="E80" s="33"/>
      <c r="F80" s="31"/>
    </row>
    <row r="81" spans="1:6" s="58" customFormat="1" x14ac:dyDescent="0.2">
      <c r="A81" s="55">
        <f ca="1">COUNT($A$6:A80)+1</f>
        <v>13</v>
      </c>
      <c r="B81" s="36" t="s">
        <v>90</v>
      </c>
      <c r="C81" s="35"/>
      <c r="D81" s="20"/>
      <c r="E81" s="34"/>
      <c r="F81" s="34"/>
    </row>
    <row r="82" spans="1:6" s="58" customFormat="1" ht="38.25" x14ac:dyDescent="0.2">
      <c r="A82" s="55"/>
      <c r="B82" s="37" t="s">
        <v>119</v>
      </c>
      <c r="C82" s="42"/>
      <c r="D82" s="20"/>
      <c r="E82" s="34"/>
      <c r="F82" s="34"/>
    </row>
    <row r="83" spans="1:6" s="58" customFormat="1" ht="14.25" x14ac:dyDescent="0.2">
      <c r="A83" s="55"/>
      <c r="B83" s="37"/>
      <c r="C83" s="42">
        <v>2</v>
      </c>
      <c r="D83" s="20" t="s">
        <v>14</v>
      </c>
      <c r="E83" s="93"/>
      <c r="F83" s="34">
        <f>C83*E83</f>
        <v>0</v>
      </c>
    </row>
    <row r="84" spans="1:6" s="58" customFormat="1" x14ac:dyDescent="0.2">
      <c r="A84" s="56"/>
      <c r="B84" s="50"/>
      <c r="C84" s="43"/>
      <c r="D84" s="44"/>
      <c r="E84" s="45"/>
      <c r="F84" s="45"/>
    </row>
    <row r="85" spans="1:6" s="58" customFormat="1" x14ac:dyDescent="0.2">
      <c r="A85" s="54"/>
      <c r="B85" s="49"/>
      <c r="C85" s="31"/>
      <c r="D85" s="32"/>
      <c r="E85" s="33"/>
      <c r="F85" s="31"/>
    </row>
    <row r="86" spans="1:6" s="58" customFormat="1" x14ac:dyDescent="0.2">
      <c r="A86" s="55">
        <f ca="1">COUNT($A$6:A85)+1</f>
        <v>14</v>
      </c>
      <c r="B86" s="36" t="s">
        <v>91</v>
      </c>
      <c r="C86" s="35"/>
      <c r="D86" s="20"/>
      <c r="E86" s="34"/>
      <c r="F86" s="34"/>
    </row>
    <row r="87" spans="1:6" s="76" customFormat="1" ht="51" x14ac:dyDescent="0.2">
      <c r="A87" s="55"/>
      <c r="B87" s="37" t="s">
        <v>92</v>
      </c>
      <c r="C87" s="42"/>
      <c r="D87" s="20"/>
      <c r="E87" s="34"/>
      <c r="F87" s="34"/>
    </row>
    <row r="88" spans="1:6" s="80" customFormat="1" x14ac:dyDescent="0.2">
      <c r="A88" s="77"/>
      <c r="B88" s="69" t="s">
        <v>39</v>
      </c>
      <c r="C88" s="78"/>
      <c r="D88" s="78"/>
      <c r="E88" s="79"/>
      <c r="F88" s="79"/>
    </row>
    <row r="89" spans="1:6" s="76" customFormat="1" ht="14.25" x14ac:dyDescent="0.2">
      <c r="A89" s="55"/>
      <c r="B89" s="37" t="s">
        <v>93</v>
      </c>
      <c r="C89" s="42">
        <v>8</v>
      </c>
      <c r="D89" s="20" t="s">
        <v>9</v>
      </c>
      <c r="E89" s="93"/>
      <c r="F89" s="34">
        <f t="shared" ref="F89:F90" si="10">C89*E89</f>
        <v>0</v>
      </c>
    </row>
    <row r="90" spans="1:6" s="76" customFormat="1" ht="14.25" x14ac:dyDescent="0.2">
      <c r="A90" s="55"/>
      <c r="B90" s="37" t="s">
        <v>94</v>
      </c>
      <c r="C90" s="42">
        <v>2</v>
      </c>
      <c r="D90" s="20" t="s">
        <v>9</v>
      </c>
      <c r="E90" s="93"/>
      <c r="F90" s="34">
        <f t="shared" si="10"/>
        <v>0</v>
      </c>
    </row>
    <row r="91" spans="1:6" s="76" customFormat="1" x14ac:dyDescent="0.2">
      <c r="A91" s="56"/>
      <c r="B91" s="50"/>
      <c r="C91" s="43"/>
      <c r="D91" s="44"/>
      <c r="E91" s="45"/>
      <c r="F91" s="45"/>
    </row>
    <row r="92" spans="1:6" s="58" customFormat="1" x14ac:dyDescent="0.2">
      <c r="A92" s="54"/>
      <c r="B92" s="49"/>
      <c r="C92" s="31"/>
      <c r="D92" s="32"/>
      <c r="E92" s="33"/>
      <c r="F92" s="31"/>
    </row>
    <row r="93" spans="1:6" s="58" customFormat="1" x14ac:dyDescent="0.2">
      <c r="A93" s="55">
        <f ca="1">COUNT($A$6:A92)+1</f>
        <v>15</v>
      </c>
      <c r="B93" s="36" t="s">
        <v>16</v>
      </c>
      <c r="C93" s="35"/>
      <c r="D93" s="20"/>
      <c r="E93" s="34"/>
      <c r="F93" s="34"/>
    </row>
    <row r="94" spans="1:6" s="58" customFormat="1" ht="38.25" x14ac:dyDescent="0.2">
      <c r="A94" s="55"/>
      <c r="B94" s="37" t="s">
        <v>95</v>
      </c>
      <c r="C94" s="42"/>
      <c r="D94" s="20"/>
      <c r="E94" s="34"/>
      <c r="F94" s="34"/>
    </row>
    <row r="95" spans="1:6" s="58" customFormat="1" x14ac:dyDescent="0.2">
      <c r="B95" s="81"/>
      <c r="C95" s="62"/>
      <c r="D95" s="82">
        <v>0.1</v>
      </c>
      <c r="E95" s="63"/>
      <c r="F95" s="70">
        <f>SUM(F9:F91)*D95</f>
        <v>0</v>
      </c>
    </row>
    <row r="96" spans="1:6" s="58" customFormat="1" x14ac:dyDescent="0.2">
      <c r="A96" s="83"/>
      <c r="B96" s="84"/>
      <c r="C96" s="85"/>
      <c r="D96" s="86"/>
      <c r="E96" s="87"/>
      <c r="F96" s="87"/>
    </row>
    <row r="97" spans="1:6" s="58" customFormat="1" x14ac:dyDescent="0.2">
      <c r="A97" s="38"/>
      <c r="B97" s="51" t="s">
        <v>96</v>
      </c>
      <c r="C97" s="39"/>
      <c r="D97" s="40"/>
      <c r="E97" s="41" t="s">
        <v>13</v>
      </c>
      <c r="F97" s="41">
        <f>SUM(F9:F96)</f>
        <v>0</v>
      </c>
    </row>
  </sheetData>
  <sheetProtection algorithmName="SHA-512" hashValue="DvkugKK/5aEAPPhEBk27Oas9cxJ8VIWtc1E1djZSwSbyH2KM9l/rT53PQc5AhkrjX45ts4c/vnfTjVQ+xDtBdQ==" saltValue="woa/Jrh2kvIPToZu/QFVSA==" spinCount="100000" sheet="1" objects="1" scenarios="1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d.o.o.&amp;RJPE-SIR-215/19</oddHeader>
    <oddFooter>&amp;C&amp;"Arial,Navadno"&amp;P / &amp;N</oddFooter>
  </headerFooter>
  <rowBreaks count="3" manualBreakCount="3">
    <brk id="18" max="5" man="1"/>
    <brk id="54" max="5" man="1"/>
    <brk id="8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view="pageBreakPreview" topLeftCell="A88" zoomScaleNormal="100" zoomScaleSheetLayoutView="100" workbookViewId="0">
      <selection activeCell="B50" sqref="B50"/>
    </sheetView>
  </sheetViews>
  <sheetFormatPr defaultRowHeight="12.75" x14ac:dyDescent="0.2"/>
  <cols>
    <col min="1" max="1" width="6" style="112" customWidth="1"/>
    <col min="2" max="2" width="35.7109375" style="112" customWidth="1"/>
    <col min="3" max="3" width="5.7109375" style="112" customWidth="1"/>
    <col min="4" max="4" width="5.5703125" style="112" customWidth="1"/>
    <col min="5" max="5" width="16.5703125" style="112" customWidth="1"/>
    <col min="6" max="6" width="12.7109375" style="112" customWidth="1"/>
    <col min="7" max="16384" width="9.140625" style="112"/>
  </cols>
  <sheetData>
    <row r="1" spans="1:6" s="100" customFormat="1" ht="15" customHeight="1" x14ac:dyDescent="0.25">
      <c r="A1" s="95" t="s">
        <v>23</v>
      </c>
      <c r="B1" s="96" t="s">
        <v>5</v>
      </c>
      <c r="C1" s="97"/>
      <c r="D1" s="97"/>
      <c r="E1" s="98"/>
      <c r="F1" s="99"/>
    </row>
    <row r="2" spans="1:6" s="100" customFormat="1" ht="15" customHeight="1" x14ac:dyDescent="0.25">
      <c r="A2" s="95" t="s">
        <v>149</v>
      </c>
      <c r="B2" s="96" t="s">
        <v>24</v>
      </c>
      <c r="C2" s="97"/>
      <c r="D2" s="97"/>
      <c r="E2" s="98"/>
      <c r="F2" s="99"/>
    </row>
    <row r="3" spans="1:6" s="100" customFormat="1" ht="15" customHeight="1" x14ac:dyDescent="0.25">
      <c r="A3" s="95"/>
      <c r="B3" s="96" t="s">
        <v>150</v>
      </c>
      <c r="C3" s="97"/>
      <c r="D3" s="97"/>
      <c r="E3" s="98"/>
      <c r="F3" s="99"/>
    </row>
    <row r="4" spans="1:6" s="105" customFormat="1" ht="15" customHeight="1" x14ac:dyDescent="0.25">
      <c r="A4" s="101"/>
      <c r="B4" s="96" t="s">
        <v>151</v>
      </c>
      <c r="C4" s="102"/>
      <c r="D4" s="103"/>
      <c r="E4" s="104"/>
    </row>
    <row r="5" spans="1:6" x14ac:dyDescent="0.2">
      <c r="A5" s="106"/>
      <c r="B5" s="107"/>
      <c r="C5" s="108"/>
      <c r="D5" s="109"/>
      <c r="E5" s="110"/>
      <c r="F5" s="111"/>
    </row>
    <row r="6" spans="1:6" ht="76.5" x14ac:dyDescent="0.2">
      <c r="A6" s="113" t="s">
        <v>0</v>
      </c>
      <c r="B6" s="114" t="s">
        <v>8</v>
      </c>
      <c r="C6" s="115" t="s">
        <v>6</v>
      </c>
      <c r="D6" s="116" t="s">
        <v>7</v>
      </c>
      <c r="E6" s="117" t="s">
        <v>152</v>
      </c>
      <c r="F6" s="117" t="s">
        <v>11</v>
      </c>
    </row>
    <row r="7" spans="1:6" x14ac:dyDescent="0.2">
      <c r="A7" s="118"/>
      <c r="B7" s="119"/>
      <c r="C7" s="120"/>
      <c r="D7" s="121"/>
      <c r="E7" s="122"/>
      <c r="F7" s="122"/>
    </row>
    <row r="8" spans="1:6" x14ac:dyDescent="0.2">
      <c r="A8" s="123">
        <f>COUNT(A7+1)</f>
        <v>1</v>
      </c>
      <c r="B8" s="124" t="s">
        <v>153</v>
      </c>
      <c r="C8" s="125"/>
      <c r="D8" s="126"/>
      <c r="E8" s="127"/>
      <c r="F8" s="127"/>
    </row>
    <row r="9" spans="1:6" ht="51" x14ac:dyDescent="0.2">
      <c r="A9" s="123"/>
      <c r="B9" s="128" t="s">
        <v>154</v>
      </c>
      <c r="C9" s="125"/>
      <c r="D9" s="126"/>
      <c r="E9" s="127"/>
      <c r="F9" s="127"/>
    </row>
    <row r="10" spans="1:6" x14ac:dyDescent="0.2">
      <c r="A10" s="129"/>
      <c r="B10" s="128" t="s">
        <v>155</v>
      </c>
      <c r="C10" s="125"/>
      <c r="D10" s="126"/>
      <c r="E10" s="127"/>
      <c r="F10" s="127"/>
    </row>
    <row r="11" spans="1:6" ht="14.25" x14ac:dyDescent="0.2">
      <c r="A11" s="129"/>
      <c r="B11" s="128" t="s">
        <v>156</v>
      </c>
      <c r="C11" s="125">
        <v>3.5</v>
      </c>
      <c r="D11" s="130" t="s">
        <v>14</v>
      </c>
      <c r="E11" s="93"/>
      <c r="F11" s="131">
        <f>C11*E11</f>
        <v>0</v>
      </c>
    </row>
    <row r="12" spans="1:6" ht="14.25" x14ac:dyDescent="0.2">
      <c r="A12" s="129"/>
      <c r="B12" s="128" t="s">
        <v>157</v>
      </c>
      <c r="C12" s="125">
        <v>4</v>
      </c>
      <c r="D12" s="130" t="s">
        <v>14</v>
      </c>
      <c r="E12" s="93"/>
      <c r="F12" s="131">
        <f>C12*E12</f>
        <v>0</v>
      </c>
    </row>
    <row r="13" spans="1:6" x14ac:dyDescent="0.2">
      <c r="A13" s="129"/>
      <c r="B13" s="128" t="s">
        <v>158</v>
      </c>
      <c r="C13" s="125"/>
      <c r="D13" s="126"/>
      <c r="E13" s="127"/>
      <c r="F13" s="127"/>
    </row>
    <row r="14" spans="1:6" ht="14.25" x14ac:dyDescent="0.2">
      <c r="A14" s="129"/>
      <c r="B14" s="128" t="s">
        <v>159</v>
      </c>
      <c r="C14" s="125">
        <v>1.5</v>
      </c>
      <c r="D14" s="130" t="s">
        <v>14</v>
      </c>
      <c r="E14" s="93"/>
      <c r="F14" s="131">
        <f>C14*E14</f>
        <v>0</v>
      </c>
    </row>
    <row r="15" spans="1:6" ht="14.25" x14ac:dyDescent="0.2">
      <c r="A15" s="129"/>
      <c r="B15" s="128" t="s">
        <v>160</v>
      </c>
      <c r="C15" s="125">
        <v>2</v>
      </c>
      <c r="D15" s="130" t="s">
        <v>14</v>
      </c>
      <c r="E15" s="93"/>
      <c r="F15" s="131">
        <f>C15*E15</f>
        <v>0</v>
      </c>
    </row>
    <row r="16" spans="1:6" x14ac:dyDescent="0.2">
      <c r="A16" s="132"/>
      <c r="B16" s="133"/>
      <c r="C16" s="134"/>
      <c r="D16" s="135"/>
      <c r="E16" s="136"/>
      <c r="F16" s="136"/>
    </row>
    <row r="17" spans="1:6" x14ac:dyDescent="0.2">
      <c r="A17" s="123">
        <f>COUNT($A$8:A16)+1</f>
        <v>2</v>
      </c>
      <c r="B17" s="124" t="s">
        <v>161</v>
      </c>
      <c r="C17" s="125"/>
      <c r="D17" s="126"/>
      <c r="E17" s="127"/>
      <c r="F17" s="127"/>
    </row>
    <row r="18" spans="1:6" ht="51" x14ac:dyDescent="0.2">
      <c r="A18" s="137"/>
      <c r="B18" s="128" t="s">
        <v>162</v>
      </c>
      <c r="C18" s="125"/>
      <c r="D18" s="126"/>
      <c r="E18" s="127"/>
      <c r="F18" s="127"/>
    </row>
    <row r="19" spans="1:6" ht="14.25" x14ac:dyDescent="0.2">
      <c r="A19" s="137"/>
      <c r="B19" s="138"/>
      <c r="C19" s="125">
        <v>10</v>
      </c>
      <c r="D19" s="130" t="s">
        <v>14</v>
      </c>
      <c r="E19" s="93"/>
      <c r="F19" s="131">
        <f>C19*E19</f>
        <v>0</v>
      </c>
    </row>
    <row r="20" spans="1:6" x14ac:dyDescent="0.2">
      <c r="A20" s="137"/>
      <c r="B20" s="138"/>
      <c r="C20" s="125"/>
      <c r="D20" s="130"/>
      <c r="E20" s="139"/>
      <c r="F20" s="131"/>
    </row>
    <row r="21" spans="1:6" s="67" customFormat="1" ht="194.25" customHeight="1" x14ac:dyDescent="0.2">
      <c r="A21" s="123">
        <f>COUNT($A$8:A20)+1</f>
        <v>3</v>
      </c>
      <c r="B21" s="140" t="s">
        <v>163</v>
      </c>
      <c r="C21" s="120"/>
      <c r="D21" s="121"/>
      <c r="E21" s="141"/>
      <c r="F21" s="141"/>
    </row>
    <row r="22" spans="1:6" s="67" customFormat="1" x14ac:dyDescent="0.2">
      <c r="A22" s="118"/>
      <c r="B22" s="142" t="s">
        <v>164</v>
      </c>
      <c r="C22" s="120"/>
      <c r="D22" s="121"/>
      <c r="E22" s="141"/>
      <c r="F22" s="141"/>
    </row>
    <row r="23" spans="1:6" s="67" customFormat="1" ht="25.5" x14ac:dyDescent="0.2">
      <c r="A23" s="118"/>
      <c r="B23" s="142" t="s">
        <v>165</v>
      </c>
      <c r="C23" s="120"/>
      <c r="D23" s="121"/>
      <c r="E23" s="141"/>
      <c r="F23" s="141"/>
    </row>
    <row r="24" spans="1:6" s="67" customFormat="1" x14ac:dyDescent="0.2">
      <c r="A24" s="118"/>
      <c r="B24" s="143" t="s">
        <v>166</v>
      </c>
      <c r="C24" s="144">
        <v>1</v>
      </c>
      <c r="D24" s="145" t="s">
        <v>1</v>
      </c>
      <c r="E24" s="146"/>
      <c r="F24" s="147">
        <f t="shared" ref="F24:F27" si="0">C24*E24</f>
        <v>0</v>
      </c>
    </row>
    <row r="25" spans="1:6" s="67" customFormat="1" x14ac:dyDescent="0.2">
      <c r="A25" s="118"/>
      <c r="B25" s="143" t="s">
        <v>167</v>
      </c>
      <c r="C25" s="144">
        <v>1</v>
      </c>
      <c r="D25" s="145" t="s">
        <v>1</v>
      </c>
      <c r="E25" s="146"/>
      <c r="F25" s="147">
        <f t="shared" si="0"/>
        <v>0</v>
      </c>
    </row>
    <row r="26" spans="1:6" s="67" customFormat="1" x14ac:dyDescent="0.2">
      <c r="A26" s="118"/>
      <c r="B26" s="143" t="s">
        <v>168</v>
      </c>
      <c r="C26" s="144">
        <v>1</v>
      </c>
      <c r="D26" s="145" t="s">
        <v>1</v>
      </c>
      <c r="E26" s="146"/>
      <c r="F26" s="147">
        <f t="shared" si="0"/>
        <v>0</v>
      </c>
    </row>
    <row r="27" spans="1:6" s="67" customFormat="1" x14ac:dyDescent="0.2">
      <c r="A27" s="118"/>
      <c r="B27" s="143" t="s">
        <v>169</v>
      </c>
      <c r="C27" s="144">
        <v>1</v>
      </c>
      <c r="D27" s="145" t="s">
        <v>1</v>
      </c>
      <c r="E27" s="146"/>
      <c r="F27" s="147">
        <f t="shared" si="0"/>
        <v>0</v>
      </c>
    </row>
    <row r="28" spans="1:6" s="67" customFormat="1" x14ac:dyDescent="0.2">
      <c r="A28" s="118"/>
      <c r="B28" s="143"/>
      <c r="C28" s="144"/>
      <c r="D28" s="145"/>
      <c r="E28" s="148"/>
      <c r="F28" s="147"/>
    </row>
    <row r="29" spans="1:6" s="67" customFormat="1" ht="95.25" customHeight="1" x14ac:dyDescent="0.2">
      <c r="A29" s="123">
        <f>COUNT($A$5:A28)+1</f>
        <v>4</v>
      </c>
      <c r="B29" s="124" t="s">
        <v>170</v>
      </c>
      <c r="C29" s="149"/>
      <c r="D29" s="150"/>
      <c r="E29" s="138"/>
      <c r="F29" s="151"/>
    </row>
    <row r="30" spans="1:6" s="67" customFormat="1" ht="51" x14ac:dyDescent="0.2">
      <c r="A30" s="123"/>
      <c r="B30" s="132" t="s">
        <v>171</v>
      </c>
      <c r="C30" s="152"/>
      <c r="D30" s="121"/>
      <c r="E30" s="141"/>
      <c r="F30" s="141"/>
    </row>
    <row r="31" spans="1:6" s="67" customFormat="1" x14ac:dyDescent="0.2">
      <c r="A31" s="153"/>
      <c r="B31" s="132" t="s">
        <v>164</v>
      </c>
      <c r="C31" s="152"/>
      <c r="D31" s="121"/>
      <c r="E31" s="141"/>
      <c r="F31" s="141"/>
    </row>
    <row r="32" spans="1:6" s="67" customFormat="1" ht="25.5" x14ac:dyDescent="0.2">
      <c r="A32" s="153"/>
      <c r="B32" s="132" t="s">
        <v>165</v>
      </c>
      <c r="C32" s="152"/>
      <c r="D32" s="121"/>
      <c r="E32" s="141"/>
      <c r="F32" s="141"/>
    </row>
    <row r="33" spans="1:6" s="67" customFormat="1" x14ac:dyDescent="0.2">
      <c r="A33" s="153"/>
      <c r="B33" s="154" t="s">
        <v>172</v>
      </c>
      <c r="C33" s="155">
        <v>1</v>
      </c>
      <c r="D33" s="145" t="s">
        <v>1</v>
      </c>
      <c r="E33" s="93"/>
      <c r="F33" s="148">
        <f t="shared" ref="F33" si="1">C33*E33</f>
        <v>0</v>
      </c>
    </row>
    <row r="34" spans="1:6" s="67" customFormat="1" x14ac:dyDescent="0.2">
      <c r="A34" s="153"/>
      <c r="B34" s="154" t="s">
        <v>173</v>
      </c>
      <c r="C34" s="155">
        <v>1</v>
      </c>
      <c r="D34" s="145" t="s">
        <v>1</v>
      </c>
      <c r="E34" s="93"/>
      <c r="F34" s="148">
        <f>C34*E34</f>
        <v>0</v>
      </c>
    </row>
    <row r="35" spans="1:6" s="67" customFormat="1" x14ac:dyDescent="0.2">
      <c r="A35" s="118"/>
      <c r="B35" s="143"/>
      <c r="C35" s="144"/>
      <c r="D35" s="145"/>
      <c r="E35" s="148"/>
      <c r="F35" s="147"/>
    </row>
    <row r="36" spans="1:6" x14ac:dyDescent="0.2">
      <c r="A36" s="123">
        <f>COUNT($A$5:A35)+1</f>
        <v>5</v>
      </c>
      <c r="B36" s="119" t="s">
        <v>174</v>
      </c>
      <c r="C36" s="144"/>
      <c r="D36" s="130"/>
      <c r="E36" s="147"/>
      <c r="F36" s="147"/>
    </row>
    <row r="37" spans="1:6" ht="27.75" customHeight="1" x14ac:dyDescent="0.2">
      <c r="A37" s="156"/>
      <c r="B37" s="157" t="s">
        <v>175</v>
      </c>
      <c r="C37" s="144"/>
      <c r="D37" s="130"/>
      <c r="E37" s="147"/>
      <c r="F37" s="147"/>
    </row>
    <row r="38" spans="1:6" x14ac:dyDescent="0.2">
      <c r="A38" s="156"/>
      <c r="B38" s="109" t="s">
        <v>176</v>
      </c>
      <c r="C38" s="144"/>
      <c r="D38" s="130"/>
      <c r="E38" s="147"/>
      <c r="F38" s="147"/>
    </row>
    <row r="39" spans="1:6" x14ac:dyDescent="0.2">
      <c r="A39" s="137"/>
      <c r="B39" s="109" t="s">
        <v>177</v>
      </c>
      <c r="C39" s="144"/>
      <c r="D39" s="130"/>
      <c r="E39" s="147"/>
      <c r="F39" s="147"/>
    </row>
    <row r="40" spans="1:6" x14ac:dyDescent="0.2">
      <c r="A40" s="137"/>
      <c r="B40" s="158" t="s">
        <v>178</v>
      </c>
      <c r="C40" s="144">
        <v>1</v>
      </c>
      <c r="D40" s="130" t="s">
        <v>1</v>
      </c>
      <c r="E40" s="93"/>
      <c r="F40" s="131">
        <f t="shared" ref="F40" si="2">C40*E40</f>
        <v>0</v>
      </c>
    </row>
    <row r="41" spans="1:6" x14ac:dyDescent="0.2">
      <c r="A41" s="137"/>
      <c r="B41" s="158"/>
      <c r="C41" s="144"/>
      <c r="D41" s="130"/>
      <c r="E41" s="139"/>
      <c r="F41" s="131"/>
    </row>
    <row r="42" spans="1:6" s="67" customFormat="1" x14ac:dyDescent="0.2">
      <c r="A42" s="123">
        <f>COUNT($A$8:A40)+1</f>
        <v>6</v>
      </c>
      <c r="B42" s="119" t="s">
        <v>179</v>
      </c>
      <c r="C42" s="130"/>
      <c r="D42" s="130"/>
      <c r="E42" s="147"/>
      <c r="F42" s="147"/>
    </row>
    <row r="43" spans="1:6" s="67" customFormat="1" ht="51" x14ac:dyDescent="0.2">
      <c r="B43" s="157" t="s">
        <v>180</v>
      </c>
      <c r="C43" s="130"/>
      <c r="D43" s="130"/>
      <c r="E43" s="147"/>
      <c r="F43" s="147"/>
    </row>
    <row r="44" spans="1:6" s="67" customFormat="1" x14ac:dyDescent="0.2">
      <c r="B44" s="157" t="s">
        <v>181</v>
      </c>
      <c r="C44" s="130"/>
      <c r="D44" s="130"/>
      <c r="E44" s="147"/>
      <c r="F44" s="147"/>
    </row>
    <row r="45" spans="1:6" s="67" customFormat="1" x14ac:dyDescent="0.2">
      <c r="A45" s="159"/>
      <c r="B45" s="119" t="s">
        <v>52</v>
      </c>
      <c r="C45" s="130"/>
      <c r="D45" s="130"/>
      <c r="E45" s="147"/>
      <c r="F45" s="147"/>
    </row>
    <row r="46" spans="1:6" s="67" customFormat="1" x14ac:dyDescent="0.2">
      <c r="A46" s="159"/>
      <c r="B46" s="160" t="s">
        <v>182</v>
      </c>
      <c r="C46" s="161">
        <v>2</v>
      </c>
      <c r="D46" s="161" t="s">
        <v>1</v>
      </c>
      <c r="E46" s="93"/>
      <c r="F46" s="162">
        <f>C46*E46</f>
        <v>0</v>
      </c>
    </row>
    <row r="47" spans="1:6" s="67" customFormat="1" x14ac:dyDescent="0.2">
      <c r="A47" s="118"/>
      <c r="B47" s="143"/>
      <c r="C47" s="144"/>
      <c r="D47" s="145"/>
      <c r="E47" s="148"/>
      <c r="F47" s="147"/>
    </row>
    <row r="48" spans="1:6" s="67" customFormat="1" x14ac:dyDescent="0.2">
      <c r="A48" s="123">
        <f>COUNT($A$8:A47)+1</f>
        <v>7</v>
      </c>
      <c r="B48" s="119" t="s">
        <v>80</v>
      </c>
      <c r="C48" s="130"/>
      <c r="D48" s="130"/>
      <c r="E48" s="147"/>
      <c r="F48" s="147"/>
    </row>
    <row r="49" spans="1:6" s="67" customFormat="1" ht="63.75" x14ac:dyDescent="0.2">
      <c r="A49" s="159"/>
      <c r="B49" s="157" t="s">
        <v>183</v>
      </c>
      <c r="C49" s="130"/>
      <c r="D49" s="130"/>
      <c r="E49" s="147"/>
      <c r="F49" s="147"/>
    </row>
    <row r="50" spans="1:6" s="67" customFormat="1" x14ac:dyDescent="0.2">
      <c r="A50" s="159"/>
      <c r="B50" s="119" t="s">
        <v>52</v>
      </c>
      <c r="C50" s="130"/>
      <c r="D50" s="130"/>
      <c r="E50" s="147"/>
      <c r="F50" s="147"/>
    </row>
    <row r="51" spans="1:6" s="67" customFormat="1" x14ac:dyDescent="0.2">
      <c r="A51" s="159"/>
      <c r="B51" s="160" t="s">
        <v>184</v>
      </c>
      <c r="C51" s="161">
        <v>5</v>
      </c>
      <c r="D51" s="161" t="s">
        <v>1</v>
      </c>
      <c r="E51" s="93"/>
      <c r="F51" s="162">
        <f t="shared" ref="F51" si="3">C51*E51</f>
        <v>0</v>
      </c>
    </row>
    <row r="52" spans="1:6" s="67" customFormat="1" x14ac:dyDescent="0.2">
      <c r="A52" s="159"/>
      <c r="B52" s="160"/>
      <c r="C52" s="161"/>
      <c r="D52" s="161"/>
      <c r="E52" s="163"/>
      <c r="F52" s="162"/>
    </row>
    <row r="53" spans="1:6" s="67" customFormat="1" x14ac:dyDescent="0.2">
      <c r="A53" s="123">
        <f>COUNT($A$8:A50)+1</f>
        <v>8</v>
      </c>
      <c r="B53" s="164" t="s">
        <v>185</v>
      </c>
      <c r="C53" s="135"/>
      <c r="D53" s="165"/>
      <c r="E53" s="136"/>
      <c r="F53" s="166"/>
    </row>
    <row r="54" spans="1:6" s="67" customFormat="1" ht="63.75" x14ac:dyDescent="0.2">
      <c r="A54" s="167"/>
      <c r="B54" s="133" t="s">
        <v>186</v>
      </c>
      <c r="C54" s="135"/>
      <c r="D54" s="165"/>
      <c r="E54" s="136"/>
      <c r="F54" s="166"/>
    </row>
    <row r="55" spans="1:6" s="67" customFormat="1" x14ac:dyDescent="0.2">
      <c r="A55" s="168"/>
      <c r="B55" s="135"/>
      <c r="C55" s="135">
        <v>2</v>
      </c>
      <c r="D55" s="165" t="s">
        <v>1</v>
      </c>
      <c r="E55" s="93"/>
      <c r="F55" s="147">
        <f>C55*E55</f>
        <v>0</v>
      </c>
    </row>
    <row r="56" spans="1:6" s="67" customFormat="1" x14ac:dyDescent="0.2">
      <c r="A56" s="168"/>
      <c r="B56" s="135"/>
      <c r="C56" s="135"/>
      <c r="D56" s="165"/>
      <c r="E56" s="139"/>
      <c r="F56" s="147"/>
    </row>
    <row r="57" spans="1:6" s="67" customFormat="1" x14ac:dyDescent="0.2">
      <c r="A57" s="123">
        <f>COUNT($A$8:A56)+1</f>
        <v>9</v>
      </c>
      <c r="B57" s="164" t="s">
        <v>187</v>
      </c>
      <c r="C57" s="135"/>
      <c r="D57" s="165"/>
      <c r="E57" s="136"/>
      <c r="F57" s="166"/>
    </row>
    <row r="58" spans="1:6" s="67" customFormat="1" ht="39.75" customHeight="1" x14ac:dyDescent="0.2">
      <c r="A58" s="167"/>
      <c r="B58" s="133" t="s">
        <v>188</v>
      </c>
      <c r="C58" s="135"/>
      <c r="D58" s="165"/>
      <c r="E58" s="136"/>
      <c r="F58" s="166"/>
    </row>
    <row r="59" spans="1:6" s="67" customFormat="1" x14ac:dyDescent="0.2">
      <c r="A59" s="168"/>
      <c r="B59" s="135" t="s">
        <v>189</v>
      </c>
      <c r="C59" s="135">
        <v>10</v>
      </c>
      <c r="D59" s="165" t="s">
        <v>190</v>
      </c>
      <c r="E59" s="93"/>
      <c r="F59" s="147">
        <f>C59*E59</f>
        <v>0</v>
      </c>
    </row>
    <row r="60" spans="1:6" s="67" customFormat="1" x14ac:dyDescent="0.2">
      <c r="A60" s="168"/>
      <c r="B60" s="135"/>
      <c r="C60" s="135"/>
      <c r="D60" s="165"/>
      <c r="E60" s="139"/>
      <c r="F60" s="147"/>
    </row>
    <row r="61" spans="1:6" x14ac:dyDescent="0.2">
      <c r="A61" s="123">
        <f>COUNT($A$8:A60)+1</f>
        <v>10</v>
      </c>
      <c r="B61" s="119" t="s">
        <v>75</v>
      </c>
      <c r="C61" s="130"/>
      <c r="D61" s="130"/>
      <c r="E61" s="147"/>
      <c r="F61" s="147"/>
    </row>
    <row r="62" spans="1:6" ht="38.25" x14ac:dyDescent="0.2">
      <c r="A62" s="156"/>
      <c r="B62" s="157" t="s">
        <v>191</v>
      </c>
      <c r="C62" s="130"/>
      <c r="D62" s="130"/>
      <c r="E62" s="147"/>
      <c r="F62" s="147"/>
    </row>
    <row r="63" spans="1:6" x14ac:dyDescent="0.2">
      <c r="A63" s="159"/>
      <c r="B63" s="119" t="s">
        <v>52</v>
      </c>
      <c r="C63" s="130"/>
      <c r="D63" s="130"/>
      <c r="E63" s="147"/>
      <c r="F63" s="147"/>
    </row>
    <row r="64" spans="1:6" x14ac:dyDescent="0.2">
      <c r="A64" s="67"/>
      <c r="B64" s="142" t="s">
        <v>164</v>
      </c>
      <c r="C64" s="130"/>
      <c r="D64" s="130"/>
      <c r="E64" s="147"/>
      <c r="F64" s="147"/>
    </row>
    <row r="65" spans="1:6" x14ac:dyDescent="0.2">
      <c r="A65" s="159"/>
      <c r="B65" s="119" t="s">
        <v>52</v>
      </c>
      <c r="C65" s="130"/>
      <c r="D65" s="130"/>
      <c r="E65" s="147"/>
      <c r="F65" s="147"/>
    </row>
    <row r="66" spans="1:6" x14ac:dyDescent="0.2">
      <c r="A66" s="137"/>
      <c r="B66" s="157" t="s">
        <v>192</v>
      </c>
      <c r="C66" s="130">
        <v>1</v>
      </c>
      <c r="D66" s="130" t="s">
        <v>1</v>
      </c>
      <c r="E66" s="93"/>
      <c r="F66" s="131">
        <f>C66*E66</f>
        <v>0</v>
      </c>
    </row>
    <row r="67" spans="1:6" x14ac:dyDescent="0.2">
      <c r="A67" s="137"/>
      <c r="B67" s="157" t="s">
        <v>193</v>
      </c>
      <c r="C67" s="130">
        <v>1</v>
      </c>
      <c r="D67" s="130" t="s">
        <v>1</v>
      </c>
      <c r="E67" s="93"/>
      <c r="F67" s="131">
        <f>C67*E67</f>
        <v>0</v>
      </c>
    </row>
    <row r="68" spans="1:6" s="67" customFormat="1" x14ac:dyDescent="0.2">
      <c r="A68" s="168"/>
      <c r="B68" s="135"/>
      <c r="C68" s="135"/>
      <c r="D68" s="165"/>
      <c r="E68" s="139"/>
      <c r="F68" s="147"/>
    </row>
    <row r="69" spans="1:6" s="67" customFormat="1" x14ac:dyDescent="0.2">
      <c r="A69" s="123">
        <f>COUNT($A$8:A68)+1</f>
        <v>11</v>
      </c>
      <c r="B69" s="119" t="s">
        <v>68</v>
      </c>
      <c r="C69" s="130"/>
      <c r="D69" s="130"/>
      <c r="E69" s="147"/>
      <c r="F69" s="147"/>
    </row>
    <row r="70" spans="1:6" s="67" customFormat="1" ht="63.75" x14ac:dyDescent="0.2">
      <c r="B70" s="157" t="s">
        <v>194</v>
      </c>
      <c r="C70" s="130"/>
      <c r="D70" s="130"/>
      <c r="E70" s="147"/>
      <c r="F70" s="147"/>
    </row>
    <row r="71" spans="1:6" s="67" customFormat="1" x14ac:dyDescent="0.2">
      <c r="A71" s="137"/>
      <c r="B71" s="119" t="s">
        <v>39</v>
      </c>
      <c r="C71" s="130"/>
      <c r="D71" s="130"/>
      <c r="E71" s="147"/>
      <c r="F71" s="147"/>
    </row>
    <row r="72" spans="1:6" s="67" customFormat="1" ht="14.25" x14ac:dyDescent="0.2">
      <c r="A72" s="137"/>
      <c r="B72" s="157" t="s">
        <v>195</v>
      </c>
      <c r="C72" s="130">
        <v>10</v>
      </c>
      <c r="D72" s="145" t="s">
        <v>9</v>
      </c>
      <c r="E72" s="93"/>
      <c r="F72" s="147">
        <f t="shared" ref="F72" si="4">C72*E72</f>
        <v>0</v>
      </c>
    </row>
    <row r="73" spans="1:6" s="67" customFormat="1" x14ac:dyDescent="0.2">
      <c r="A73" s="137"/>
      <c r="B73" s="157"/>
      <c r="C73" s="130"/>
      <c r="D73" s="145"/>
      <c r="E73" s="139"/>
      <c r="F73" s="147"/>
    </row>
    <row r="74" spans="1:6" s="67" customFormat="1" x14ac:dyDescent="0.2">
      <c r="A74" s="123">
        <f>COUNT($A$8:A72)+1</f>
        <v>12</v>
      </c>
      <c r="B74" s="119" t="s">
        <v>196</v>
      </c>
      <c r="C74" s="130"/>
      <c r="D74" s="130"/>
      <c r="E74" s="147"/>
      <c r="F74" s="147"/>
    </row>
    <row r="75" spans="1:6" s="67" customFormat="1" ht="63.75" x14ac:dyDescent="0.2">
      <c r="B75" s="157" t="s">
        <v>197</v>
      </c>
      <c r="C75" s="130"/>
      <c r="D75" s="130"/>
      <c r="E75" s="147"/>
      <c r="F75" s="147"/>
    </row>
    <row r="76" spans="1:6" s="67" customFormat="1" x14ac:dyDescent="0.2">
      <c r="A76" s="137"/>
      <c r="B76" s="157"/>
      <c r="C76" s="130">
        <v>1</v>
      </c>
      <c r="D76" s="145" t="s">
        <v>198</v>
      </c>
      <c r="E76" s="93"/>
      <c r="F76" s="147">
        <f t="shared" ref="F76" si="5">C76*E76</f>
        <v>0</v>
      </c>
    </row>
    <row r="77" spans="1:6" s="67" customFormat="1" x14ac:dyDescent="0.2">
      <c r="A77" s="137"/>
      <c r="B77" s="157"/>
      <c r="C77" s="130"/>
      <c r="D77" s="130"/>
      <c r="E77" s="147"/>
      <c r="F77" s="147"/>
    </row>
    <row r="78" spans="1:6" x14ac:dyDescent="0.2">
      <c r="A78" s="123">
        <f>COUNT($A$8:A77)+1</f>
        <v>13</v>
      </c>
      <c r="B78" s="119" t="s">
        <v>85</v>
      </c>
      <c r="C78" s="144"/>
      <c r="D78" s="130"/>
      <c r="E78" s="147"/>
      <c r="F78" s="147"/>
    </row>
    <row r="79" spans="1:6" ht="25.5" x14ac:dyDescent="0.2">
      <c r="A79" s="137"/>
      <c r="B79" s="157" t="s">
        <v>86</v>
      </c>
      <c r="C79" s="144">
        <v>1</v>
      </c>
      <c r="D79" s="130" t="s">
        <v>1</v>
      </c>
      <c r="E79" s="93"/>
      <c r="F79" s="131">
        <f t="shared" ref="F79" si="6">C79*E79</f>
        <v>0</v>
      </c>
    </row>
    <row r="80" spans="1:6" x14ac:dyDescent="0.2">
      <c r="A80" s="159"/>
      <c r="B80" s="169"/>
      <c r="C80" s="144"/>
      <c r="D80" s="130"/>
      <c r="E80" s="147"/>
      <c r="F80" s="147"/>
    </row>
    <row r="81" spans="1:6" x14ac:dyDescent="0.2">
      <c r="A81" s="123">
        <f>COUNT($A$8:A80)+1</f>
        <v>14</v>
      </c>
      <c r="B81" s="119" t="s">
        <v>87</v>
      </c>
      <c r="C81" s="144"/>
      <c r="D81" s="130"/>
      <c r="E81" s="147"/>
      <c r="F81" s="147"/>
    </row>
    <row r="82" spans="1:6" ht="25.5" x14ac:dyDescent="0.2">
      <c r="A82" s="137"/>
      <c r="B82" s="170" t="s">
        <v>128</v>
      </c>
      <c r="C82" s="144"/>
      <c r="D82" s="130"/>
      <c r="E82" s="147"/>
      <c r="F82" s="147"/>
    </row>
    <row r="83" spans="1:6" s="67" customFormat="1" x14ac:dyDescent="0.2">
      <c r="A83" s="137"/>
      <c r="B83" s="170" t="s">
        <v>79</v>
      </c>
      <c r="C83" s="130">
        <v>2</v>
      </c>
      <c r="D83" s="130" t="s">
        <v>1</v>
      </c>
      <c r="E83" s="93"/>
      <c r="F83" s="147">
        <f t="shared" ref="F83:F86" si="7">C83*E83</f>
        <v>0</v>
      </c>
    </row>
    <row r="84" spans="1:6" s="67" customFormat="1" x14ac:dyDescent="0.2">
      <c r="A84" s="137"/>
      <c r="B84" s="170" t="s">
        <v>199</v>
      </c>
      <c r="C84" s="130">
        <v>2</v>
      </c>
      <c r="D84" s="130" t="s">
        <v>1</v>
      </c>
      <c r="E84" s="93"/>
      <c r="F84" s="147">
        <f t="shared" si="7"/>
        <v>0</v>
      </c>
    </row>
    <row r="85" spans="1:6" s="67" customFormat="1" x14ac:dyDescent="0.2">
      <c r="A85" s="137"/>
      <c r="B85" s="170" t="s">
        <v>200</v>
      </c>
      <c r="C85" s="130">
        <v>2</v>
      </c>
      <c r="D85" s="130" t="s">
        <v>1</v>
      </c>
      <c r="E85" s="93"/>
      <c r="F85" s="147">
        <f t="shared" si="7"/>
        <v>0</v>
      </c>
    </row>
    <row r="86" spans="1:6" s="67" customFormat="1" x14ac:dyDescent="0.2">
      <c r="A86" s="137"/>
      <c r="B86" s="170" t="s">
        <v>178</v>
      </c>
      <c r="C86" s="130">
        <v>2</v>
      </c>
      <c r="D86" s="130" t="s">
        <v>1</v>
      </c>
      <c r="E86" s="93"/>
      <c r="F86" s="147">
        <f t="shared" si="7"/>
        <v>0</v>
      </c>
    </row>
    <row r="87" spans="1:6" x14ac:dyDescent="0.2">
      <c r="A87" s="137"/>
      <c r="B87" s="170"/>
      <c r="C87" s="144"/>
      <c r="D87" s="130"/>
      <c r="E87" s="139"/>
      <c r="F87" s="131"/>
    </row>
    <row r="88" spans="1:6" x14ac:dyDescent="0.2">
      <c r="A88" s="123">
        <f>COUNT($A$8:A81)+1</f>
        <v>15</v>
      </c>
      <c r="B88" s="171" t="s">
        <v>201</v>
      </c>
      <c r="C88" s="144"/>
      <c r="D88" s="130"/>
      <c r="E88" s="147"/>
      <c r="F88" s="147"/>
    </row>
    <row r="89" spans="1:6" ht="25.5" x14ac:dyDescent="0.2">
      <c r="A89" s="137"/>
      <c r="B89" s="172" t="s">
        <v>202</v>
      </c>
      <c r="C89" s="144"/>
      <c r="D89" s="130"/>
      <c r="E89" s="147"/>
      <c r="F89" s="147"/>
    </row>
    <row r="90" spans="1:6" s="67" customFormat="1" x14ac:dyDescent="0.2">
      <c r="A90" s="137"/>
      <c r="B90" s="173" t="s">
        <v>200</v>
      </c>
      <c r="C90" s="174">
        <v>4</v>
      </c>
      <c r="D90" s="175" t="s">
        <v>1</v>
      </c>
      <c r="E90" s="93"/>
      <c r="F90" s="131">
        <f t="shared" ref="F90:F91" si="8">C90*E90</f>
        <v>0</v>
      </c>
    </row>
    <row r="91" spans="1:6" s="67" customFormat="1" x14ac:dyDescent="0.2">
      <c r="A91" s="137"/>
      <c r="B91" s="173" t="s">
        <v>178</v>
      </c>
      <c r="C91" s="174">
        <v>4</v>
      </c>
      <c r="D91" s="175" t="s">
        <v>1</v>
      </c>
      <c r="E91" s="93"/>
      <c r="F91" s="131">
        <f t="shared" si="8"/>
        <v>0</v>
      </c>
    </row>
    <row r="92" spans="1:6" x14ac:dyDescent="0.2">
      <c r="A92" s="159"/>
      <c r="B92" s="169"/>
      <c r="C92" s="144"/>
      <c r="D92" s="130"/>
      <c r="E92" s="139"/>
      <c r="F92" s="139"/>
    </row>
    <row r="93" spans="1:6" x14ac:dyDescent="0.2">
      <c r="A93" s="123">
        <f>COUNT($A$8:A92)+1</f>
        <v>16</v>
      </c>
      <c r="B93" s="119" t="s">
        <v>90</v>
      </c>
      <c r="C93" s="144"/>
      <c r="D93" s="130"/>
      <c r="E93" s="147"/>
      <c r="F93" s="147"/>
    </row>
    <row r="94" spans="1:6" ht="51" x14ac:dyDescent="0.2">
      <c r="A94" s="137"/>
      <c r="B94" s="157" t="s">
        <v>203</v>
      </c>
      <c r="C94" s="144">
        <v>10</v>
      </c>
      <c r="D94" s="130" t="s">
        <v>14</v>
      </c>
      <c r="E94" s="93"/>
      <c r="F94" s="131">
        <f t="shared" ref="F94" si="9">C94*E94</f>
        <v>0</v>
      </c>
    </row>
    <row r="95" spans="1:6" x14ac:dyDescent="0.2">
      <c r="A95" s="137"/>
      <c r="B95" s="157"/>
      <c r="C95" s="144"/>
      <c r="D95" s="130"/>
      <c r="E95" s="139"/>
      <c r="F95" s="131"/>
    </row>
    <row r="96" spans="1:6" s="67" customFormat="1" x14ac:dyDescent="0.2">
      <c r="A96" s="137">
        <f>COUNT($A$6:A94)+1</f>
        <v>17</v>
      </c>
      <c r="B96" s="119" t="s">
        <v>91</v>
      </c>
      <c r="C96" s="130"/>
      <c r="D96" s="130"/>
      <c r="E96" s="147"/>
      <c r="F96" s="147"/>
    </row>
    <row r="97" spans="1:6" s="67" customFormat="1" ht="63.75" x14ac:dyDescent="0.2">
      <c r="A97" s="137"/>
      <c r="B97" s="133" t="s">
        <v>204</v>
      </c>
      <c r="C97" s="130"/>
      <c r="D97" s="130"/>
      <c r="E97" s="147"/>
      <c r="F97" s="147"/>
    </row>
    <row r="98" spans="1:6" s="67" customFormat="1" ht="40.5" customHeight="1" x14ac:dyDescent="0.2">
      <c r="A98" s="137"/>
      <c r="B98" s="133" t="s">
        <v>205</v>
      </c>
      <c r="C98" s="130"/>
      <c r="D98" s="130"/>
      <c r="E98" s="147"/>
      <c r="F98" s="147"/>
    </row>
    <row r="99" spans="1:6" s="67" customFormat="1" x14ac:dyDescent="0.2">
      <c r="A99" s="137"/>
      <c r="B99" s="157" t="s">
        <v>39</v>
      </c>
      <c r="C99" s="130"/>
      <c r="D99" s="130"/>
      <c r="E99" s="147"/>
      <c r="F99" s="147"/>
    </row>
    <row r="100" spans="1:6" s="181" customFormat="1" x14ac:dyDescent="0.2">
      <c r="A100" s="176"/>
      <c r="B100" s="177" t="s">
        <v>206</v>
      </c>
      <c r="C100" s="178">
        <v>2</v>
      </c>
      <c r="D100" s="178" t="s">
        <v>190</v>
      </c>
      <c r="E100" s="179"/>
      <c r="F100" s="180">
        <f t="shared" ref="F100:F107" si="10">C100*E100</f>
        <v>0</v>
      </c>
    </row>
    <row r="101" spans="1:6" s="181" customFormat="1" x14ac:dyDescent="0.2">
      <c r="A101" s="176"/>
      <c r="B101" s="177" t="s">
        <v>207</v>
      </c>
      <c r="C101" s="178">
        <v>2</v>
      </c>
      <c r="D101" s="178" t="s">
        <v>190</v>
      </c>
      <c r="E101" s="179"/>
      <c r="F101" s="180">
        <f t="shared" si="10"/>
        <v>0</v>
      </c>
    </row>
    <row r="102" spans="1:6" s="181" customFormat="1" x14ac:dyDescent="0.2">
      <c r="A102" s="176"/>
      <c r="B102" s="177" t="s">
        <v>208</v>
      </c>
      <c r="C102" s="178">
        <v>2</v>
      </c>
      <c r="D102" s="178" t="s">
        <v>190</v>
      </c>
      <c r="E102" s="179"/>
      <c r="F102" s="180">
        <f t="shared" si="10"/>
        <v>0</v>
      </c>
    </row>
    <row r="103" spans="1:6" s="181" customFormat="1" x14ac:dyDescent="0.2">
      <c r="A103" s="176"/>
      <c r="B103" s="177" t="s">
        <v>209</v>
      </c>
      <c r="C103" s="178">
        <v>2</v>
      </c>
      <c r="D103" s="178" t="s">
        <v>190</v>
      </c>
      <c r="E103" s="179"/>
      <c r="F103" s="180">
        <f t="shared" si="10"/>
        <v>0</v>
      </c>
    </row>
    <row r="104" spans="1:6" s="181" customFormat="1" x14ac:dyDescent="0.2">
      <c r="A104" s="176"/>
      <c r="B104" s="177" t="s">
        <v>210</v>
      </c>
      <c r="C104" s="178">
        <v>1.5</v>
      </c>
      <c r="D104" s="178" t="s">
        <v>190</v>
      </c>
      <c r="E104" s="179"/>
      <c r="F104" s="180">
        <f t="shared" si="10"/>
        <v>0</v>
      </c>
    </row>
    <row r="105" spans="1:6" s="181" customFormat="1" x14ac:dyDescent="0.2">
      <c r="A105" s="176"/>
      <c r="B105" s="177" t="s">
        <v>211</v>
      </c>
      <c r="C105" s="178">
        <v>1.5</v>
      </c>
      <c r="D105" s="178" t="s">
        <v>190</v>
      </c>
      <c r="E105" s="179"/>
      <c r="F105" s="180">
        <f t="shared" si="10"/>
        <v>0</v>
      </c>
    </row>
    <row r="106" spans="1:6" s="181" customFormat="1" x14ac:dyDescent="0.2">
      <c r="A106" s="176"/>
      <c r="B106" s="177" t="s">
        <v>212</v>
      </c>
      <c r="C106" s="178">
        <v>1</v>
      </c>
      <c r="D106" s="178" t="s">
        <v>190</v>
      </c>
      <c r="E106" s="179"/>
      <c r="F106" s="180">
        <f t="shared" si="10"/>
        <v>0</v>
      </c>
    </row>
    <row r="107" spans="1:6" s="181" customFormat="1" x14ac:dyDescent="0.2">
      <c r="A107" s="176"/>
      <c r="B107" s="177" t="s">
        <v>213</v>
      </c>
      <c r="C107" s="178">
        <v>1</v>
      </c>
      <c r="D107" s="178" t="s">
        <v>190</v>
      </c>
      <c r="E107" s="179"/>
      <c r="F107" s="180">
        <f t="shared" si="10"/>
        <v>0</v>
      </c>
    </row>
    <row r="108" spans="1:6" s="181" customFormat="1" x14ac:dyDescent="0.2">
      <c r="A108" s="176"/>
      <c r="B108" s="177"/>
      <c r="C108" s="178"/>
      <c r="D108" s="178"/>
      <c r="E108" s="182"/>
      <c r="F108" s="180"/>
    </row>
    <row r="109" spans="1:6" x14ac:dyDescent="0.2">
      <c r="A109" s="123">
        <f>COUNT($A$8:A108)+1</f>
        <v>18</v>
      </c>
      <c r="B109" s="119" t="s">
        <v>16</v>
      </c>
      <c r="C109" s="144"/>
      <c r="D109" s="130"/>
      <c r="E109" s="147"/>
      <c r="F109" s="147"/>
    </row>
    <row r="110" spans="1:6" ht="38.25" x14ac:dyDescent="0.2">
      <c r="A110" s="67"/>
      <c r="B110" s="183" t="s">
        <v>95</v>
      </c>
      <c r="C110" s="144"/>
      <c r="D110" s="184">
        <v>0.08</v>
      </c>
      <c r="E110" s="147"/>
      <c r="F110" s="139">
        <f>D110*SUM(F9:F108)</f>
        <v>0</v>
      </c>
    </row>
    <row r="111" spans="1:6" ht="13.5" thickBot="1" x14ac:dyDescent="0.25">
      <c r="A111" s="185"/>
      <c r="B111" s="186"/>
      <c r="C111" s="187"/>
      <c r="D111" s="188"/>
      <c r="E111" s="189"/>
      <c r="F111" s="189"/>
    </row>
    <row r="112" spans="1:6" ht="14.25" thickTop="1" thickBot="1" x14ac:dyDescent="0.25">
      <c r="A112" s="190"/>
      <c r="B112" s="191" t="s">
        <v>96</v>
      </c>
      <c r="C112" s="187"/>
      <c r="D112" s="192"/>
      <c r="E112" s="193" t="s">
        <v>13</v>
      </c>
      <c r="F112" s="194">
        <f>SUM(F11:F110)</f>
        <v>0</v>
      </c>
    </row>
    <row r="113" spans="1:7" ht="13.5" thickTop="1" x14ac:dyDescent="0.2">
      <c r="E113" s="195"/>
      <c r="F113" s="195"/>
    </row>
    <row r="114" spans="1:7" x14ac:dyDescent="0.2">
      <c r="E114" s="195"/>
      <c r="F114" s="195"/>
    </row>
    <row r="115" spans="1:7" s="196" customFormat="1" x14ac:dyDescent="0.2">
      <c r="B115" s="197" t="s">
        <v>214</v>
      </c>
      <c r="C115" s="197"/>
      <c r="D115" s="197"/>
      <c r="E115" s="198"/>
      <c r="F115" s="198"/>
      <c r="G115" s="197"/>
    </row>
    <row r="116" spans="1:7" s="196" customFormat="1" x14ac:dyDescent="0.2">
      <c r="B116" s="197" t="s">
        <v>215</v>
      </c>
      <c r="C116" s="197"/>
      <c r="D116" s="197"/>
      <c r="E116" s="198"/>
      <c r="F116" s="198"/>
      <c r="G116" s="197"/>
    </row>
    <row r="117" spans="1:7" s="196" customFormat="1" x14ac:dyDescent="0.2">
      <c r="E117" s="199"/>
      <c r="F117" s="199"/>
    </row>
    <row r="118" spans="1:7" s="196" customFormat="1" ht="12.75" customHeight="1" x14ac:dyDescent="0.2">
      <c r="A118" s="197"/>
      <c r="B118" s="200" t="s">
        <v>216</v>
      </c>
      <c r="C118" s="200"/>
      <c r="D118" s="200"/>
      <c r="E118" s="200"/>
      <c r="F118" s="200"/>
      <c r="G118" s="200"/>
    </row>
    <row r="119" spans="1:7" s="196" customFormat="1" x14ac:dyDescent="0.2">
      <c r="A119" s="197"/>
      <c r="B119" s="200" t="s">
        <v>217</v>
      </c>
      <c r="C119" s="200"/>
      <c r="D119" s="200"/>
      <c r="E119" s="200"/>
      <c r="F119" s="200"/>
      <c r="G119" s="200"/>
    </row>
  </sheetData>
  <sheetProtection algorithmName="SHA-512" hashValue="iloS5pTyR4+ojvcPFLlliNeOllwOzpPgB0PxK928Fucbo0PD6wzE8+xdk4VfKjIPZ/0V7U401mWHW0JOsiKbOg==" saltValue="6LcjS0NxlJGa39pwtPi9EA==" spinCount="100000" sheet="1" objects="1" scenarios="1"/>
  <pageMargins left="0.70866141732283472" right="0.27559055118110237" top="0.98425196850393704" bottom="0.62992125984251968" header="0.39370078740157483" footer="0.39370078740157483"/>
  <pageSetup paperSize="9" orientation="portrait" r:id="rId1"/>
  <headerFooter alignWithMargins="0">
    <oddHeader>&amp;LENERGETIKA LJUBLJANA d.o.o.&amp;RJPE-SIR-215/19</oddHeader>
    <oddFooter>&amp;C&amp;"Arial,Navadno"&amp;P / &amp;N</oddFooter>
  </headerFooter>
  <rowBreaks count="3" manualBreakCount="3">
    <brk id="28" max="5" man="1"/>
    <brk id="60" max="16383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13</vt:i4>
      </vt:variant>
      <vt:variant>
        <vt:lpstr>Imenovani obsegi</vt:lpstr>
      </vt:variant>
      <vt:variant>
        <vt:i4>15</vt:i4>
      </vt:variant>
    </vt:vector>
  </HeadingPairs>
  <TitlesOfParts>
    <vt:vector size="28" baseType="lpstr">
      <vt:lpstr>REKAP</vt:lpstr>
      <vt:lpstr>1 SKLOP a</vt:lpstr>
      <vt:lpstr>T2011_VO_SD</vt:lpstr>
      <vt:lpstr>T2010_VO_SD</vt:lpstr>
      <vt:lpstr>P2976_P2975_VO_SD</vt:lpstr>
      <vt:lpstr>P4826_VO_SD</vt:lpstr>
      <vt:lpstr>P4790_P4789_VO_SD</vt:lpstr>
      <vt:lpstr>P4791_P4792_VO_SD</vt:lpstr>
      <vt:lpstr>JA1539-SD</vt:lpstr>
      <vt:lpstr>JA1528-SD</vt:lpstr>
      <vt:lpstr>3 SKLOP</vt:lpstr>
      <vt:lpstr>TRASA</vt:lpstr>
      <vt:lpstr>STR-PRIK</vt:lpstr>
      <vt:lpstr>'1 SKLOP a'!Področje_tiskanja</vt:lpstr>
      <vt:lpstr>'3 SKLOP'!Področje_tiskanja</vt:lpstr>
      <vt:lpstr>P2976_P2975_VO_SD!Področje_tiskanja</vt:lpstr>
      <vt:lpstr>P4790_P4789_VO_SD!Področje_tiskanja</vt:lpstr>
      <vt:lpstr>P4791_P4792_VO_SD!Področje_tiskanja</vt:lpstr>
      <vt:lpstr>P4826_VO_SD!Področje_tiskanja</vt:lpstr>
      <vt:lpstr>REKAP!Področje_tiskanja</vt:lpstr>
      <vt:lpstr>T2010_VO_SD!Področje_tiskanja</vt:lpstr>
      <vt:lpstr>T2011_VO_SD!Področje_tiskanja</vt:lpstr>
      <vt:lpstr>P2976_P2975_VO_SD!Tiskanje_naslovov</vt:lpstr>
      <vt:lpstr>P4790_P4789_VO_SD!Tiskanje_naslovov</vt:lpstr>
      <vt:lpstr>P4791_P4792_VO_SD!Tiskanje_naslovov</vt:lpstr>
      <vt:lpstr>P4826_VO_SD!Tiskanje_naslovov</vt:lpstr>
      <vt:lpstr>T2010_VO_SD!Tiskanje_naslovov</vt:lpstr>
      <vt:lpstr>T2011_VO_SD!Tiskanje_naslovov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popisi plin 100mbar</dc:title>
  <dc:creator>SK</dc:creator>
  <dc:description>izdelan: 31/08-2005</dc:description>
  <cp:lastModifiedBy>test</cp:lastModifiedBy>
  <cp:lastPrinted>2019-07-12T06:28:02Z</cp:lastPrinted>
  <dcterms:created xsi:type="dcterms:W3CDTF">1999-05-03T05:58:28Z</dcterms:created>
  <dcterms:modified xsi:type="dcterms:W3CDTF">2019-07-12T09:55:08Z</dcterms:modified>
</cp:coreProperties>
</file>