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4400" windowHeight="14730" tabRatio="956" activeTab="9"/>
  </bookViews>
  <sheets>
    <sheet name="REKAPITULACIJA" sheetId="51" r:id="rId1"/>
    <sheet name="Rekapitulacija 1. Sklop" sheetId="54" r:id="rId2"/>
    <sheet name="T2011_VO_GD" sheetId="55" r:id="rId3"/>
    <sheet name="T2010_VO_GD" sheetId="56" r:id="rId4"/>
    <sheet name="P2976_P2975_VO_GD" sheetId="57" r:id="rId5"/>
    <sheet name="P4826_VO_GD" sheetId="58" r:id="rId6"/>
    <sheet name="P4790_P4789_VO_GD" sheetId="59" r:id="rId7"/>
    <sheet name="P4791_P4792_VO_GD" sheetId="60" r:id="rId8"/>
    <sheet name="Rekapitulacija 2. Sklop" sheetId="69" r:id="rId9"/>
    <sheet name="GR-TRASA" sheetId="67" r:id="rId10"/>
    <sheet name="GR-PRIK" sheetId="68" r:id="rId11"/>
    <sheet name="Rekapitulacija 3. Sklop" sheetId="61" r:id="rId12"/>
    <sheet name="N-18021_GD" sheetId="62" r:id="rId13"/>
    <sheet name="N-18249_GD" sheetId="63" r:id="rId14"/>
    <sheet name="PRIKLJUCKI-TIP-I_GD" sheetId="64" r:id="rId15"/>
    <sheet name="P-12831_GD" sheetId="65" r:id="rId16"/>
    <sheet name="P-34313_GD" sheetId="66" r:id="rId17"/>
  </sheets>
  <definedNames>
    <definedName name="_xlnm._FilterDatabase" localSheetId="12" hidden="1">'N-18021_GD'!$A$6:$F$6</definedName>
    <definedName name="_xlnm._FilterDatabase" localSheetId="13" hidden="1">'N-18249_GD'!$A$6:$F$6</definedName>
    <definedName name="_xlnm._FilterDatabase" localSheetId="15" hidden="1">'P-12831_GD'!$A$6:$F$6</definedName>
    <definedName name="_xlnm._FilterDatabase" localSheetId="4" hidden="1">P2976_P2975_VO_GD!$A$6:$F$6</definedName>
    <definedName name="_xlnm._FilterDatabase" localSheetId="16" hidden="1">'P-34313_GD'!$A$6:$F$6</definedName>
    <definedName name="_xlnm._FilterDatabase" localSheetId="6" hidden="1">P4790_P4789_VO_GD!$A$6:$F$6</definedName>
    <definedName name="_xlnm._FilterDatabase" localSheetId="7" hidden="1">P4791_P4792_VO_GD!$A$6:$F$6</definedName>
    <definedName name="_xlnm._FilterDatabase" localSheetId="5" hidden="1">P4826_VO_GD!$A$6:$F$6</definedName>
    <definedName name="_xlnm._FilterDatabase" localSheetId="14" hidden="1">'PRIKLJUCKI-TIP-I_GD'!$A$6:$F$9</definedName>
    <definedName name="_xlnm._FilterDatabase" localSheetId="3" hidden="1">T2010_VO_GD!$A$6:$F$6</definedName>
    <definedName name="_xlnm._FilterDatabase" localSheetId="2" hidden="1">T2011_VO_GD!$A$6:$F$6</definedName>
    <definedName name="investicija" localSheetId="13">#REF!</definedName>
    <definedName name="investicija" localSheetId="15">#REF!</definedName>
    <definedName name="investicija" localSheetId="4">#REF!</definedName>
    <definedName name="investicija" localSheetId="16">#REF!</definedName>
    <definedName name="investicija" localSheetId="6">#REF!</definedName>
    <definedName name="investicija" localSheetId="7">#REF!</definedName>
    <definedName name="investicija" localSheetId="5">#REF!</definedName>
    <definedName name="investicija" localSheetId="1">'Rekapitulacija 1. Sklop'!#REF!</definedName>
    <definedName name="investicija" localSheetId="11">'Rekapitulacija 3. Sklop'!#REF!</definedName>
    <definedName name="investicija" localSheetId="3">#REF!</definedName>
    <definedName name="investicija">#REF!</definedName>
    <definedName name="JEKLO_SD">#REF!</definedName>
    <definedName name="_xlnm.Print_Area" localSheetId="12">'N-18021_GD'!$A$1:$F$138</definedName>
    <definedName name="_xlnm.Print_Area" localSheetId="13">'N-18249_GD'!$A$1:$F$122</definedName>
    <definedName name="_xlnm.Print_Area" localSheetId="15">'P-12831_GD'!$A$1:$F$92</definedName>
    <definedName name="_xlnm.Print_Area" localSheetId="4">P2976_P2975_VO_GD!$A$1:$F$106</definedName>
    <definedName name="_xlnm.Print_Area" localSheetId="16">'P-34313_GD'!$A$1:$F$92</definedName>
    <definedName name="_xlnm.Print_Area" localSheetId="6">P4790_P4789_VO_GD!$A$1:$F$86</definedName>
    <definedName name="_xlnm.Print_Area" localSheetId="7">P4791_P4792_VO_GD!$A$1:$F$107</definedName>
    <definedName name="_xlnm.Print_Area" localSheetId="5">P4826_VO_GD!$A$1:$F$106</definedName>
    <definedName name="_xlnm.Print_Area" localSheetId="11">'Rekapitulacija 3. Sklop'!$A$1:$G$30</definedName>
    <definedName name="_xlnm.Print_Area" localSheetId="3">T2010_VO_GD!$A$1:$F$143</definedName>
    <definedName name="_xlnm.Print_Area" localSheetId="2">T2011_VO_GD!$A$1:$F$138</definedName>
    <definedName name="_xlnm.Print_Titles" localSheetId="10">'GR-PRIK'!$5:$5</definedName>
    <definedName name="_xlnm.Print_Titles" localSheetId="9">'GR-TRASA'!$5:$5</definedName>
    <definedName name="_xlnm.Print_Titles" localSheetId="12">'N-18021_GD'!$5:$5</definedName>
    <definedName name="_xlnm.Print_Titles" localSheetId="13">'N-18249_GD'!$5:$5</definedName>
    <definedName name="_xlnm.Print_Titles" localSheetId="15">'P-12831_GD'!$5:$5</definedName>
    <definedName name="_xlnm.Print_Titles" localSheetId="4">P2976_P2975_VO_GD!$5:$5</definedName>
    <definedName name="_xlnm.Print_Titles" localSheetId="16">'P-34313_GD'!$5:$5</definedName>
    <definedName name="_xlnm.Print_Titles" localSheetId="6">P4790_P4789_VO_GD!$5:$5</definedName>
    <definedName name="_xlnm.Print_Titles" localSheetId="7">P4791_P4792_VO_GD!$5:$5</definedName>
    <definedName name="_xlnm.Print_Titles" localSheetId="5">P4826_VO_GD!$5:$5</definedName>
    <definedName name="_xlnm.Print_Titles" localSheetId="14">'PRIKLJUCKI-TIP-I_GD'!$5:$5</definedName>
    <definedName name="_xlnm.Print_Titles" localSheetId="3">T2010_VO_GD!$5:$5</definedName>
    <definedName name="_xlnm.Print_Titles" localSheetId="2">T2011_VO_GD!$5:$5</definedName>
  </definedNames>
  <calcPr calcId="145621"/>
</workbook>
</file>

<file path=xl/calcChain.xml><?xml version="1.0" encoding="utf-8"?>
<calcChain xmlns="http://schemas.openxmlformats.org/spreadsheetml/2006/main">
  <c r="F19" i="58" l="1"/>
  <c r="A3" i="61" l="1"/>
  <c r="A65" i="68" l="1"/>
  <c r="A62" i="68"/>
  <c r="F63" i="68"/>
  <c r="F80" i="67"/>
  <c r="A79" i="67"/>
  <c r="A3" i="69"/>
  <c r="A7" i="68"/>
  <c r="F8" i="68"/>
  <c r="F9" i="68"/>
  <c r="F12" i="68"/>
  <c r="F15" i="68"/>
  <c r="F17" i="68"/>
  <c r="F20" i="68"/>
  <c r="F23" i="68"/>
  <c r="F26" i="68"/>
  <c r="F29" i="68"/>
  <c r="F32" i="68"/>
  <c r="F36" i="68"/>
  <c r="F38" i="68"/>
  <c r="F41" i="68"/>
  <c r="F44" i="68"/>
  <c r="F47" i="68"/>
  <c r="F50" i="68"/>
  <c r="F53" i="68"/>
  <c r="F56" i="68"/>
  <c r="F58" i="68"/>
  <c r="A7" i="67"/>
  <c r="A11" i="67" s="1"/>
  <c r="F8" i="67"/>
  <c r="F9" i="67"/>
  <c r="F12" i="67"/>
  <c r="F15" i="67"/>
  <c r="F18" i="67"/>
  <c r="F21" i="67"/>
  <c r="F24" i="67"/>
  <c r="F27" i="67"/>
  <c r="F30" i="67"/>
  <c r="F34" i="67"/>
  <c r="F37" i="67"/>
  <c r="F40" i="67"/>
  <c r="F43" i="67"/>
  <c r="F46" i="67"/>
  <c r="F49" i="67"/>
  <c r="F52" i="67"/>
  <c r="F55" i="67"/>
  <c r="F57" i="67"/>
  <c r="F60" i="67"/>
  <c r="F65" i="67"/>
  <c r="F68" i="67"/>
  <c r="F71" i="67"/>
  <c r="F74" i="67"/>
  <c r="F77" i="67"/>
  <c r="A3" i="54"/>
  <c r="A7" i="66"/>
  <c r="A12" i="66" s="1"/>
  <c r="F9" i="66"/>
  <c r="F14" i="66"/>
  <c r="F19" i="66"/>
  <c r="F25" i="66"/>
  <c r="F30" i="66"/>
  <c r="F35" i="66"/>
  <c r="F36" i="66"/>
  <c r="F41" i="66"/>
  <c r="F46" i="66"/>
  <c r="F51" i="66"/>
  <c r="F56" i="66"/>
  <c r="F61" i="66"/>
  <c r="F66" i="66"/>
  <c r="F71" i="66"/>
  <c r="F76" i="66"/>
  <c r="F81" i="66"/>
  <c r="A7" i="65"/>
  <c r="A12" i="65" s="1"/>
  <c r="A17" i="65" s="1"/>
  <c r="F9" i="65"/>
  <c r="F14" i="65"/>
  <c r="F19" i="65"/>
  <c r="F25" i="65"/>
  <c r="F30" i="65"/>
  <c r="F35" i="65"/>
  <c r="F36" i="65"/>
  <c r="F41" i="65"/>
  <c r="F46" i="65"/>
  <c r="F51" i="65"/>
  <c r="F56" i="65"/>
  <c r="F61" i="65"/>
  <c r="F66" i="65"/>
  <c r="F71" i="65"/>
  <c r="F76" i="65"/>
  <c r="F81" i="65"/>
  <c r="A7" i="63"/>
  <c r="A12" i="63" s="1"/>
  <c r="F9" i="63"/>
  <c r="F14" i="63"/>
  <c r="F19" i="63"/>
  <c r="F24" i="63"/>
  <c r="F29" i="63"/>
  <c r="F35" i="63"/>
  <c r="F40" i="63"/>
  <c r="F45" i="63"/>
  <c r="F50" i="63"/>
  <c r="F55" i="63"/>
  <c r="F56" i="63"/>
  <c r="F61" i="63"/>
  <c r="F66" i="63"/>
  <c r="F71" i="63"/>
  <c r="F76" i="63"/>
  <c r="F81" i="63"/>
  <c r="F86" i="63"/>
  <c r="F91" i="63"/>
  <c r="F96" i="63"/>
  <c r="F101" i="63"/>
  <c r="F106" i="63"/>
  <c r="F111" i="63"/>
  <c r="A7" i="62"/>
  <c r="A12" i="62" s="1"/>
  <c r="F9" i="62"/>
  <c r="F14" i="62"/>
  <c r="F19" i="62"/>
  <c r="F24" i="62"/>
  <c r="F29" i="62"/>
  <c r="F34" i="62"/>
  <c r="F39" i="62"/>
  <c r="F44" i="62"/>
  <c r="F50" i="62"/>
  <c r="F55" i="62"/>
  <c r="F60" i="62"/>
  <c r="F65" i="62"/>
  <c r="F70" i="62"/>
  <c r="F71" i="62"/>
  <c r="F76" i="62"/>
  <c r="F81" i="62"/>
  <c r="F86" i="62"/>
  <c r="F91" i="62"/>
  <c r="F96" i="62"/>
  <c r="F101" i="62"/>
  <c r="F106" i="62"/>
  <c r="F111" i="62"/>
  <c r="F116" i="62"/>
  <c r="F121" i="62"/>
  <c r="F126" i="62"/>
  <c r="F127" i="62"/>
  <c r="F86" i="66" l="1"/>
  <c r="F90" i="66"/>
  <c r="F90" i="65"/>
  <c r="F116" i="63"/>
  <c r="F136" i="62"/>
  <c r="F68" i="68"/>
  <c r="F66" i="68"/>
  <c r="A14" i="68"/>
  <c r="A16" i="68" s="1"/>
  <c r="A11" i="68"/>
  <c r="F83" i="67"/>
  <c r="F85" i="67"/>
  <c r="A13" i="67"/>
  <c r="A17" i="67" s="1"/>
  <c r="F86" i="65"/>
  <c r="F120" i="63"/>
  <c r="F132" i="62"/>
  <c r="F7" i="64"/>
  <c r="F9" i="64" s="1"/>
  <c r="G23" i="61" s="1"/>
  <c r="G24" i="61" s="1"/>
  <c r="G8" i="61" s="1"/>
  <c r="A22" i="65"/>
  <c r="A28" i="65" s="1"/>
  <c r="A17" i="66"/>
  <c r="A17" i="62"/>
  <c r="A17" i="63"/>
  <c r="A22" i="63" s="1"/>
  <c r="A22" i="62"/>
  <c r="A12" i="60"/>
  <c r="F14" i="60"/>
  <c r="F19" i="60"/>
  <c r="F24" i="60"/>
  <c r="F29" i="60"/>
  <c r="F34" i="60"/>
  <c r="F39" i="60"/>
  <c r="F44" i="60"/>
  <c r="F49" i="60"/>
  <c r="F54" i="60"/>
  <c r="F55" i="60"/>
  <c r="F60" i="60"/>
  <c r="F65" i="60"/>
  <c r="F70" i="60"/>
  <c r="F75" i="60"/>
  <c r="F80" i="60"/>
  <c r="F85" i="60"/>
  <c r="F90" i="60"/>
  <c r="F95" i="60"/>
  <c r="F96" i="60"/>
  <c r="A12" i="59"/>
  <c r="F14" i="59"/>
  <c r="A17" i="59"/>
  <c r="F19" i="59"/>
  <c r="F24" i="59"/>
  <c r="F29" i="59"/>
  <c r="F34" i="59"/>
  <c r="F35" i="59"/>
  <c r="F40" i="59"/>
  <c r="F45" i="59"/>
  <c r="F50" i="59"/>
  <c r="F55" i="59"/>
  <c r="F60" i="59"/>
  <c r="F65" i="59"/>
  <c r="F70" i="59"/>
  <c r="F75" i="59"/>
  <c r="A12" i="58"/>
  <c r="A17" i="58" s="1"/>
  <c r="A22" i="58" s="1"/>
  <c r="F14" i="58"/>
  <c r="F24" i="58"/>
  <c r="F29" i="58"/>
  <c r="F34" i="58"/>
  <c r="F39" i="58"/>
  <c r="F44" i="58"/>
  <c r="F49" i="58"/>
  <c r="F54" i="58"/>
  <c r="F55" i="58"/>
  <c r="F60" i="58"/>
  <c r="F65" i="58"/>
  <c r="F70" i="58"/>
  <c r="F75" i="58"/>
  <c r="F80" i="58"/>
  <c r="F85" i="58"/>
  <c r="F90" i="58"/>
  <c r="F95" i="58"/>
  <c r="A12" i="57"/>
  <c r="A17" i="57" s="1"/>
  <c r="F14" i="57"/>
  <c r="F19" i="57"/>
  <c r="F24" i="57"/>
  <c r="F29" i="57"/>
  <c r="F30" i="57"/>
  <c r="F35" i="57"/>
  <c r="F40" i="57"/>
  <c r="F45" i="57"/>
  <c r="F50" i="57"/>
  <c r="F55" i="57"/>
  <c r="F60" i="57"/>
  <c r="F65" i="57"/>
  <c r="F70" i="57"/>
  <c r="F75" i="57"/>
  <c r="F80" i="57"/>
  <c r="F85" i="57"/>
  <c r="F90" i="57"/>
  <c r="F95" i="57"/>
  <c r="A12" i="56"/>
  <c r="A17" i="56" s="1"/>
  <c r="A22" i="56" s="1"/>
  <c r="F14" i="56"/>
  <c r="F19" i="56"/>
  <c r="F24" i="56"/>
  <c r="F29" i="56"/>
  <c r="F34" i="56"/>
  <c r="F39" i="56"/>
  <c r="F44" i="56"/>
  <c r="F49" i="56"/>
  <c r="F54" i="56"/>
  <c r="F59" i="56"/>
  <c r="F64" i="56"/>
  <c r="F69" i="56"/>
  <c r="F70" i="56"/>
  <c r="F75" i="56"/>
  <c r="F80" i="56"/>
  <c r="F85" i="56"/>
  <c r="F90" i="56"/>
  <c r="F95" i="56"/>
  <c r="F100" i="56"/>
  <c r="F105" i="56"/>
  <c r="F110" i="56"/>
  <c r="F115" i="56"/>
  <c r="F120" i="56"/>
  <c r="F125" i="56"/>
  <c r="F130" i="56"/>
  <c r="A12" i="55"/>
  <c r="F14" i="55"/>
  <c r="A17" i="55"/>
  <c r="A22" i="55" s="1"/>
  <c r="A27" i="55" s="1"/>
  <c r="F19" i="55"/>
  <c r="F24" i="55"/>
  <c r="F29" i="55"/>
  <c r="F34" i="55"/>
  <c r="F39" i="55"/>
  <c r="F44" i="55"/>
  <c r="F49" i="55"/>
  <c r="F54" i="55"/>
  <c r="F59" i="55"/>
  <c r="F64" i="55"/>
  <c r="F69" i="55"/>
  <c r="F74" i="55"/>
  <c r="F79" i="55"/>
  <c r="F84" i="55"/>
  <c r="F89" i="55"/>
  <c r="F90" i="55"/>
  <c r="F95" i="55"/>
  <c r="F100" i="55"/>
  <c r="F105" i="55"/>
  <c r="F110" i="55"/>
  <c r="F115" i="55"/>
  <c r="F120" i="55"/>
  <c r="F125" i="55"/>
  <c r="F92" i="66" l="1"/>
  <c r="G29" i="61" s="1"/>
  <c r="F92" i="65"/>
  <c r="G28" i="61" s="1"/>
  <c r="F138" i="62"/>
  <c r="G16" i="61" s="1"/>
  <c r="F69" i="68"/>
  <c r="F87" i="67"/>
  <c r="G15" i="69" s="1"/>
  <c r="G17" i="69" s="1"/>
  <c r="G7" i="69" s="1"/>
  <c r="F84" i="59"/>
  <c r="F80" i="59"/>
  <c r="F104" i="58"/>
  <c r="F100" i="58"/>
  <c r="F104" i="57"/>
  <c r="F100" i="57"/>
  <c r="F139" i="56"/>
  <c r="F135" i="56"/>
  <c r="A19" i="68"/>
  <c r="A22" i="68" s="1"/>
  <c r="F105" i="60"/>
  <c r="F101" i="60"/>
  <c r="A20" i="67"/>
  <c r="A23" i="67" s="1"/>
  <c r="F122" i="63"/>
  <c r="G17" i="61" s="1"/>
  <c r="A27" i="63"/>
  <c r="A32" i="63" s="1"/>
  <c r="A39" i="65"/>
  <c r="A22" i="66"/>
  <c r="A27" i="62"/>
  <c r="A33" i="65"/>
  <c r="F130" i="55"/>
  <c r="F134" i="55"/>
  <c r="A32" i="55"/>
  <c r="A37" i="55" s="1"/>
  <c r="A27" i="56"/>
  <c r="A27" i="58"/>
  <c r="A17" i="60"/>
  <c r="A22" i="57"/>
  <c r="A22" i="59"/>
  <c r="G30" i="61" l="1"/>
  <c r="G9" i="61" s="1"/>
  <c r="G18" i="61"/>
  <c r="G7" i="61" s="1"/>
  <c r="F107" i="60"/>
  <c r="G26" i="54" s="1"/>
  <c r="F86" i="59"/>
  <c r="G25" i="54" s="1"/>
  <c r="F106" i="58"/>
  <c r="G24" i="54" s="1"/>
  <c r="F106" i="57"/>
  <c r="G23" i="54" s="1"/>
  <c r="F141" i="56"/>
  <c r="G16" i="54" s="1"/>
  <c r="F136" i="55"/>
  <c r="G15" i="54" s="1"/>
  <c r="G22" i="69"/>
  <c r="G24" i="69" s="1"/>
  <c r="G8" i="69" s="1"/>
  <c r="G6" i="69" s="1"/>
  <c r="D6" i="51" s="1"/>
  <c r="A25" i="68"/>
  <c r="A28" i="68" s="1"/>
  <c r="A26" i="67"/>
  <c r="A38" i="63"/>
  <c r="A28" i="66"/>
  <c r="A44" i="65"/>
  <c r="A32" i="62"/>
  <c r="A42" i="55"/>
  <c r="A47" i="55"/>
  <c r="A52" i="55"/>
  <c r="A57" i="55" s="1"/>
  <c r="A27" i="57"/>
  <c r="A22" i="60"/>
  <c r="A27" i="59"/>
  <c r="A32" i="59" s="1"/>
  <c r="A32" i="58"/>
  <c r="A32" i="56"/>
  <c r="G6" i="61" l="1"/>
  <c r="D7" i="51" s="1"/>
  <c r="G28" i="54"/>
  <c r="G8" i="54" s="1"/>
  <c r="G18" i="54"/>
  <c r="G7" i="54" s="1"/>
  <c r="A35" i="68"/>
  <c r="A37" i="68" s="1"/>
  <c r="A31" i="68"/>
  <c r="A29" i="67"/>
  <c r="A33" i="67" s="1"/>
  <c r="A48" i="63"/>
  <c r="A53" i="63" s="1"/>
  <c r="A43" i="63"/>
  <c r="A33" i="66"/>
  <c r="A39" i="66" s="1"/>
  <c r="A44" i="66" s="1"/>
  <c r="A37" i="62"/>
  <c r="A49" i="65"/>
  <c r="A42" i="62"/>
  <c r="A62" i="55"/>
  <c r="A72" i="55" s="1"/>
  <c r="A38" i="59"/>
  <c r="A43" i="59" s="1"/>
  <c r="A48" i="59" s="1"/>
  <c r="A53" i="59" s="1"/>
  <c r="A37" i="58"/>
  <c r="A42" i="58" s="1"/>
  <c r="A47" i="58" s="1"/>
  <c r="A37" i="56"/>
  <c r="A42" i="56" s="1"/>
  <c r="A67" i="55"/>
  <c r="A27" i="60"/>
  <c r="A33" i="57"/>
  <c r="A38" i="57"/>
  <c r="G6" i="54" l="1"/>
  <c r="D5" i="51" s="1"/>
  <c r="A36" i="67"/>
  <c r="A39" i="67" s="1"/>
  <c r="A42" i="67"/>
  <c r="A45" i="67" s="1"/>
  <c r="A40" i="68"/>
  <c r="A43" i="68" s="1"/>
  <c r="A46" i="68" s="1"/>
  <c r="A54" i="65"/>
  <c r="A59" i="65" s="1"/>
  <c r="A64" i="65" s="1"/>
  <c r="A59" i="63"/>
  <c r="A49" i="66"/>
  <c r="A47" i="62"/>
  <c r="A52" i="58"/>
  <c r="A58" i="58" s="1"/>
  <c r="A32" i="60"/>
  <c r="A58" i="59"/>
  <c r="A77" i="55"/>
  <c r="A43" i="57"/>
  <c r="A37" i="60"/>
  <c r="A47" i="56"/>
  <c r="A52" i="56" s="1"/>
  <c r="A48" i="67" l="1"/>
  <c r="A51" i="67" s="1"/>
  <c r="A49" i="68"/>
  <c r="A52" i="68" s="1"/>
  <c r="A74" i="65"/>
  <c r="A79" i="65" s="1"/>
  <c r="A54" i="66"/>
  <c r="A69" i="65"/>
  <c r="A59" i="66"/>
  <c r="A64" i="66" s="1"/>
  <c r="A53" i="62"/>
  <c r="A64" i="63"/>
  <c r="A69" i="63"/>
  <c r="A68" i="58"/>
  <c r="A63" i="58"/>
  <c r="A53" i="57"/>
  <c r="A58" i="57" s="1"/>
  <c r="A63" i="57" s="1"/>
  <c r="A48" i="57"/>
  <c r="A73" i="58"/>
  <c r="A57" i="56"/>
  <c r="A63" i="59"/>
  <c r="A42" i="60"/>
  <c r="A82" i="55"/>
  <c r="A54" i="67" l="1"/>
  <c r="A56" i="67" s="1"/>
  <c r="A59" i="67" s="1"/>
  <c r="A64" i="67" s="1"/>
  <c r="A67" i="67" s="1"/>
  <c r="A70" i="67" s="1"/>
  <c r="A73" i="67" s="1"/>
  <c r="A76" i="67" s="1"/>
  <c r="A82" i="67" s="1"/>
  <c r="A85" i="67" s="1"/>
  <c r="A55" i="68"/>
  <c r="A57" i="68" s="1"/>
  <c r="A74" i="63"/>
  <c r="A79" i="63" s="1"/>
  <c r="A84" i="65"/>
  <c r="A89" i="65" s="1"/>
  <c r="A69" i="66"/>
  <c r="A74" i="66" s="1"/>
  <c r="A79" i="66" s="1"/>
  <c r="A84" i="66" s="1"/>
  <c r="A89" i="66" s="1"/>
  <c r="A84" i="63"/>
  <c r="A89" i="63" s="1"/>
  <c r="A94" i="63" s="1"/>
  <c r="A58" i="62"/>
  <c r="A68" i="59"/>
  <c r="A73" i="59" s="1"/>
  <c r="A78" i="59" s="1"/>
  <c r="A83" i="59" s="1"/>
  <c r="A68" i="57"/>
  <c r="A73" i="57" s="1"/>
  <c r="A47" i="60"/>
  <c r="A62" i="56"/>
  <c r="A87" i="55"/>
  <c r="A93" i="55" s="1"/>
  <c r="A98" i="55" s="1"/>
  <c r="A78" i="58"/>
  <c r="A83" i="58" s="1"/>
  <c r="A88" i="58" s="1"/>
  <c r="A93" i="58" s="1"/>
  <c r="A98" i="58" s="1"/>
  <c r="A103" i="58" s="1"/>
  <c r="A68" i="68" l="1"/>
  <c r="A63" i="62"/>
  <c r="A99" i="63"/>
  <c r="A104" i="63" s="1"/>
  <c r="A109" i="63" s="1"/>
  <c r="A114" i="63" s="1"/>
  <c r="A119" i="63" s="1"/>
  <c r="A103" i="55"/>
  <c r="A108" i="55" s="1"/>
  <c r="A113" i="55" s="1"/>
  <c r="A118" i="55" s="1"/>
  <c r="A123" i="55" s="1"/>
  <c r="A128" i="55" s="1"/>
  <c r="A133" i="55" s="1"/>
  <c r="A78" i="57"/>
  <c r="A52" i="60"/>
  <c r="A58" i="60" s="1"/>
  <c r="A63" i="60" s="1"/>
  <c r="A68" i="60" s="1"/>
  <c r="A67" i="56"/>
  <c r="A73" i="56" s="1"/>
  <c r="A78" i="56" s="1"/>
  <c r="A83" i="56" s="1"/>
  <c r="A88" i="56" s="1"/>
  <c r="A93" i="56" s="1"/>
  <c r="A98" i="56" s="1"/>
  <c r="A103" i="56" s="1"/>
  <c r="A108" i="56" s="1"/>
  <c r="A113" i="56" s="1"/>
  <c r="A118" i="56" s="1"/>
  <c r="A123" i="56" s="1"/>
  <c r="A128" i="56" s="1"/>
  <c r="A133" i="56" s="1"/>
  <c r="A138" i="56" s="1"/>
  <c r="A83" i="57"/>
  <c r="A93" i="57" s="1"/>
  <c r="A98" i="57" s="1"/>
  <c r="A103" i="57" s="1"/>
  <c r="A68" i="62" l="1"/>
  <c r="A74" i="62" s="1"/>
  <c r="A79" i="62" s="1"/>
  <c r="A84" i="62" s="1"/>
  <c r="A89" i="62" s="1"/>
  <c r="A94" i="62" s="1"/>
  <c r="A99" i="62" s="1"/>
  <c r="A104" i="62" s="1"/>
  <c r="A109" i="62" s="1"/>
  <c r="A114" i="62" s="1"/>
  <c r="A119" i="62" s="1"/>
  <c r="A124" i="62" s="1"/>
  <c r="A130" i="62" s="1"/>
  <c r="A135" i="62" s="1"/>
  <c r="A73" i="60"/>
  <c r="A78" i="60" s="1"/>
  <c r="A83" i="60" s="1"/>
  <c r="A88" i="60"/>
  <c r="A93" i="60" s="1"/>
  <c r="A99" i="60" s="1"/>
  <c r="A104" i="60" s="1"/>
  <c r="D8" i="51" l="1"/>
</calcChain>
</file>

<file path=xl/sharedStrings.xml><?xml version="1.0" encoding="utf-8"?>
<sst xmlns="http://schemas.openxmlformats.org/spreadsheetml/2006/main" count="1102" uniqueCount="276">
  <si>
    <t>Z. ŠT.</t>
  </si>
  <si>
    <t>kos</t>
  </si>
  <si>
    <t>SKUPAJ:</t>
  </si>
  <si>
    <t xml:space="preserve">R E K A P I T U L A C I J A </t>
  </si>
  <si>
    <t>material plinovoda</t>
  </si>
  <si>
    <t>dimenzija
plinovoda</t>
  </si>
  <si>
    <t>investicija</t>
  </si>
  <si>
    <t>( m )</t>
  </si>
  <si>
    <t xml:space="preserve">POPIS MATERIALA IN DEL S PREDRAČUNOM </t>
  </si>
  <si>
    <t>GRADBENA DELA</t>
  </si>
  <si>
    <t>KOLIČINA</t>
  </si>
  <si>
    <t>ENOTA</t>
  </si>
  <si>
    <t>Zakoličba</t>
  </si>
  <si>
    <t>Asfalt na vozišču - rezanje in rušenje</t>
  </si>
  <si>
    <t>Planiranje dna jarka z natančnostjo +,- 3 cm.</t>
  </si>
  <si>
    <t>Planiranje dna jarka</t>
  </si>
  <si>
    <t>Odvoz odvečnega izkopanega materiala, z vsemi manipulacijami na stalno deponijo, vključno s pristojbino.</t>
  </si>
  <si>
    <t>Odvoz materiala</t>
  </si>
  <si>
    <t>Zasip - posteljica / plinovodi</t>
  </si>
  <si>
    <t>Opozorilni trak</t>
  </si>
  <si>
    <t>AB plošča</t>
  </si>
  <si>
    <t>Postavitev in obbetoniranje litoželezne kape.</t>
  </si>
  <si>
    <t>Obbetoniranje LŽ kape</t>
  </si>
  <si>
    <t>Zavarovanje in nadzor podzemnih instalacij</t>
  </si>
  <si>
    <t>Nepredvidena dela odobrena s strani nadzora in obračunana po analizi cen v skladu s kalkulativnimi elementi.</t>
  </si>
  <si>
    <t>Rezanje, rušenje in odstranitev asfalta na vozišču, z vsemi manipulacijami, z odvozom na stalno deponijo in vključno s pristojbino.</t>
  </si>
  <si>
    <t>a) strojni izkop</t>
  </si>
  <si>
    <t>b) ročni izkop</t>
  </si>
  <si>
    <t xml:space="preserve">
OPIS POSTAVKE
</t>
  </si>
  <si>
    <t>kg</t>
  </si>
  <si>
    <r>
      <t xml:space="preserve">Dobava in polaganje opozorilnega PVC traku, rumene barve z oznako </t>
    </r>
    <r>
      <rPr>
        <b/>
        <sz val="10"/>
        <rFont val="Arial"/>
        <family val="2"/>
        <charset val="238"/>
      </rPr>
      <t>POZOR PLINOVOD</t>
    </r>
    <r>
      <rPr>
        <sz val="10"/>
        <rFont val="Arial"/>
        <family val="2"/>
        <charset val="238"/>
      </rPr>
      <t>.</t>
    </r>
  </si>
  <si>
    <r>
      <t>m</t>
    </r>
    <r>
      <rPr>
        <vertAlign val="superscript"/>
        <sz val="10"/>
        <rFont val="Arial"/>
        <family val="2"/>
        <charset val="238"/>
      </rPr>
      <t>1</t>
    </r>
  </si>
  <si>
    <t>CENA/ENOTO [EUR]</t>
  </si>
  <si>
    <t>CENA
[EUR]</t>
  </si>
  <si>
    <t>( EUR )</t>
  </si>
  <si>
    <t>EUR</t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</si>
  <si>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</si>
  <si>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</si>
  <si>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4.1 GRADBENA DELA</t>
  </si>
  <si>
    <t>št.</t>
  </si>
  <si>
    <t xml:space="preserve"> PE100</t>
  </si>
  <si>
    <t>Priprava gradbišča, zarisovanje trase, določitev globin izkopa in zakoličba trase, zavarovanje zakoličbe in izdelava zakoličbenega načrta.</t>
  </si>
  <si>
    <t>Peščena površina - parkirišče</t>
  </si>
  <si>
    <t>Varovanje gradbišča</t>
  </si>
  <si>
    <t>m</t>
  </si>
  <si>
    <t>Vertikalni stik - dilaplast</t>
  </si>
  <si>
    <t>Izdelava vertikalnih stikov med starim in novim asfaltom z dilaplastom 2-4 cm debela plast pri čemer je upoštevano 1kg Dilaplasta za 12 m stika.</t>
  </si>
  <si>
    <t>Zatesnitev stika - TC trak</t>
  </si>
  <si>
    <t>Zatesnitev stika med starim in novim asfaltom z bitumenskim TC trakom 30x10 mm.</t>
  </si>
  <si>
    <t>vozišče:</t>
  </si>
  <si>
    <t>Protiprašna zaščita</t>
  </si>
  <si>
    <t xml:space="preserve">Vzdrževanje vseh prekopanih javnih površin v času od rušitve asfalta do vzpostavitve v prvotno stanje, ki zajema polivanje - protiprašna zaščita, dosip udarnih jam, utrjevanje in planiranje, vključno z dobavo materiala in delom.
</t>
  </si>
  <si>
    <t>Kombinirani izkop - odvoz na deponijo</t>
  </si>
  <si>
    <t>Strojno nakladanje na kamion</t>
  </si>
  <si>
    <t>Strojno nakladanje obstoječega izkopanega materiala iz začasne deponije na kamion.</t>
  </si>
  <si>
    <t>Dobava in vgradnja posteljice z dopeljanim peskom 0/4 mm za posteljico in obsip plinovoda, do višine 10 cm nad temenom cevi (po detajlu iz projekta), s planiranjem in utrjevanjem. Natančnost izdelave posteljice je +/- 1 cm.</t>
  </si>
  <si>
    <t>Zasip - tamponski material - 0/32 mm</t>
  </si>
  <si>
    <t>Zasip - tamponski material - 0/63 mm</t>
  </si>
  <si>
    <t>Dobava montažne armiranobetonske plošče iz C 12/15 za cestno kapo in postavitev na niveleto.</t>
  </si>
  <si>
    <t xml:space="preserve">Zakoličba obstoječih komunalnih naprav (križanja in približevanja) in nadzor upravljalca podzemnih instalacij (vodovod, kanalizacija, plin, vročevod, elektro, javna razsvetljava, TK voj, KTV), ki prečkajo ali kako drugače segajo v profil izkopa (glede na obsežnost objekta in po računu upravljalca). </t>
  </si>
  <si>
    <t>Nepredvidena dela</t>
  </si>
  <si>
    <t xml:space="preserve">S K U P A J - A : </t>
  </si>
  <si>
    <t xml:space="preserve">S K U P A J - B : </t>
  </si>
  <si>
    <t xml:space="preserve">Kombinirani izkop jarka za cevovod v terenu III-V kategorije, globine do 2,0 m z direktnim nakladanjem na kamion. </t>
  </si>
  <si>
    <t>OPOMBA:</t>
  </si>
  <si>
    <t>2.1</t>
  </si>
  <si>
    <t xml:space="preserve">POPIS MATERIALA IN DEL </t>
  </si>
  <si>
    <t>2.0</t>
  </si>
  <si>
    <t>Ročni izkop jarka za cevovod v območju varjenja cevovoda, v terenu III kategorije, z odmetom na rob jarka (0,2 m3/varjeni spoj).</t>
  </si>
  <si>
    <t>2.1.1</t>
  </si>
  <si>
    <t>vrednost
( EUR )</t>
  </si>
  <si>
    <t>S K U P A J  :</t>
  </si>
  <si>
    <t>OBJEKT</t>
  </si>
  <si>
    <t>1.0</t>
  </si>
  <si>
    <t>1.1</t>
  </si>
  <si>
    <t>1.1.1</t>
  </si>
  <si>
    <t>1.1.2</t>
  </si>
  <si>
    <t>2.1 GRADBENA DELA</t>
  </si>
  <si>
    <t>3.0</t>
  </si>
  <si>
    <t>3.1</t>
  </si>
  <si>
    <t>SKUPAJ REKAPITULACIJA JPE-SIR-214/19</t>
  </si>
  <si>
    <t>1. sklop</t>
  </si>
  <si>
    <t>2. sklop</t>
  </si>
  <si>
    <t>3. sklop</t>
  </si>
  <si>
    <t>30III-434/102 Gradnja vročevodnega omrežja na območju Dolomitske ulice</t>
  </si>
  <si>
    <t>30III-434/108 Gradnja glavnega vročevoda in priključkov za stavbe Porentova 1-3, Adamičeva 2-6, Rašiška 14-20</t>
  </si>
  <si>
    <t>30II-699-000 Plinovod za gostilno Čad</t>
  </si>
  <si>
    <t>od 4 do 4.2</t>
  </si>
  <si>
    <t>Dolomitska ulica 28 in 30,  P4792 in P4791</t>
  </si>
  <si>
    <t>od 3 do 3.1</t>
  </si>
  <si>
    <t>Dolomitska ulica 26 in 26a, P4790 in P4789</t>
  </si>
  <si>
    <t>od 2 do 2.1</t>
  </si>
  <si>
    <t>Dolomitska ulica 24, P4826</t>
  </si>
  <si>
    <t>od 6 do 6.2</t>
  </si>
  <si>
    <t>Dolomitska ulica 18 in 20, P2975 in P2976</t>
  </si>
  <si>
    <t>dolžina
vročevoda</t>
  </si>
  <si>
    <t>oznaka vročevoda</t>
  </si>
  <si>
    <t>trasa in lokacija</t>
  </si>
  <si>
    <t>B - VROČEVODNI PRIKLJUČKI</t>
  </si>
  <si>
    <t>od 5 do 6</t>
  </si>
  <si>
    <t>Dolomitska ulica 18 in 20, T2010</t>
  </si>
  <si>
    <t>od 1 do 4</t>
  </si>
  <si>
    <t>Dolomitska ulica od 24 do 30, T2011</t>
  </si>
  <si>
    <t>A - GLAVNI VROČEVODI</t>
  </si>
  <si>
    <t>5.1 GRADBENA DELA</t>
  </si>
  <si>
    <t>III</t>
  </si>
  <si>
    <t>II</t>
  </si>
  <si>
    <t>SKUPAJ  A + B</t>
  </si>
  <si>
    <t>I</t>
  </si>
  <si>
    <t>OZN.</t>
  </si>
  <si>
    <t>Objekt:</t>
  </si>
  <si>
    <t xml:space="preserve">Izdelava, vzdrževanje med gradnjo in odstranitev začasnih lesenih prehodov za pešce v širini 1.25 m, z zaščitno ograjo na obeh straneh prehoda. </t>
  </si>
  <si>
    <t>Prehod za pešce</t>
  </si>
  <si>
    <t>Dobava in polaganje vreče s peskom, dimenzije 80 x 40 x 10 cm, na razdalji 3 m, kot pomoč pri montaži cevi.</t>
  </si>
  <si>
    <t>Vreča s peskom</t>
  </si>
  <si>
    <t>Dobava in polaganje opozorilnega PVC traku.</t>
  </si>
  <si>
    <t xml:space="preserve">Dobava in vgradnja gramoza za tamponsko plast, zrnatosti od 0 do 63 mm, s komprimiranjem po slojih v deb. 20 - 30 cm do predpisane zbitosti in planiranje površine s točnostjo +- 1.0 cm. </t>
  </si>
  <si>
    <t xml:space="preserve">Dobava in vgradnja tamponskega drobljenca, zrnatosti od 0 do 32 mm za nosilni sloj, s komprimiranjem po slojih v deb. 20 - 30 cm do predpisane zbitosti in planiranje površine s točnostjo +- 1.0 cm. Vgradnja 0,40 cm pod zgornjim ustrojem ceste. </t>
  </si>
  <si>
    <t>Izdelava posteljice in ročni obsip cevi z dopeljanim peskom zrnatosti od 0..4 mm (po detajlu iz projekta), ter ročno nabijanje v slojih do potrebne zbitosti.</t>
  </si>
  <si>
    <t>Zasip - posteljica / vročevodi</t>
  </si>
  <si>
    <t>Rušenje obrobe iz betonskih robnikov vseh vrst na betonski podlagi z nakladanjem na kamion in z odvozom na stalno gradbeno deponijo, vključno s pristojbino. Vgradnja novih betonskih robnikov na betonsko podlago C 12/15 (0,05 m3/m).</t>
  </si>
  <si>
    <t>Betonski robniki - novi</t>
  </si>
  <si>
    <t>Rušenje obrobe iz betonskih robnikov vseh vrst na betonski podlagi, s čiščenjem, odlaganjem na deponijo ob gradbišču in ponovna vgradnja obstoječih robnikov na betonsko podlago C 12/15 (0,05m3/m).</t>
  </si>
  <si>
    <t>Betonski robniki - obstoječi</t>
  </si>
  <si>
    <t xml:space="preserve">Prečno križanje in varovanje energetskih vodov (optični, telefonski in elektro kabli, vodovod,plin) kompletno z obešanjem, podpiranjem, varovanjem ter vzpostavitvijo v prvotno stanje (obsip s finim peskom ter polaganje opozorilnega traku) </t>
  </si>
  <si>
    <t>Prečno varovanje - pesek</t>
  </si>
  <si>
    <r>
      <t>Vzdolžno varovanje energetskih vodov (optični in elektro kabli, vodovod, plin) kompletno z obešanjem, podpiranjem, varovanjem ter vzpostavitvijo v prvotno stanje (</t>
    </r>
    <r>
      <rPr>
        <b/>
        <sz val="10"/>
        <rFont val="Arial"/>
        <family val="2"/>
        <charset val="238"/>
      </rPr>
      <t>obsip s finim peskom</t>
    </r>
    <r>
      <rPr>
        <sz val="10"/>
        <rFont val="Arial"/>
        <family val="2"/>
        <charset val="238"/>
      </rPr>
      <t xml:space="preserve"> ter polaganje opozorilnega traku)</t>
    </r>
  </si>
  <si>
    <t>Vzdolžno varovanje - pesek</t>
  </si>
  <si>
    <t>Varovanje gradbene jame po celotni dolžini izkopa z opozorilno PVC ali panelno ograjo višine 2,0m.</t>
  </si>
  <si>
    <t>Odstranitev in postavitev novega cestnega požiralnika premera 40 cm, z vsemi preddeli in manipulacijami, izvedbo požiralniške zveze iz betonske oz. PVC cevi obstoječega premera. Cevi so polnoobetonirane, rešetka oziroma pokrov se ohrani za kasnejšo vgradnjo.</t>
  </si>
  <si>
    <t>Cestni požiralnik, peskolov</t>
  </si>
  <si>
    <t>Odstranitev obstoječih kanalizacijskih zvez premera 20 - 30 cm za odvodnjavanje meteorne ali odpadne vode z vsemi preddeli, ter naprava novih polnoobbetoniranih zvez.</t>
  </si>
  <si>
    <t>Kanalizacijske zveze</t>
  </si>
  <si>
    <t>Rušenje armirano betonske plošče debeline nad 10cm, z vsemi manipulacijami, z odvozom ruševin na stalno deponijo, vključno s pristojbino in ponovna izdelava tlaka z zalikanjem betonske površine s fino cementno malto C 12/15.</t>
  </si>
  <si>
    <t>Betonska plošča</t>
  </si>
  <si>
    <t>Rušenje betonskih površin (betonskih tlakov, koritnic…) debeline do 10cm, z vsemi manipulacijami, z odvozom ruševin na stalno deponijo, vključno s pristojbino in ponovna izdelava tlaka. (tlak je zalikan s fino cementno malto C 12/15).</t>
  </si>
  <si>
    <t>Betonski tlak</t>
  </si>
  <si>
    <t>Odstranitev betonskih tlakovcev vseh vrst (prane plošče, tlakovci…) z vsemi manipulacijami, z odvozom na stalno deponijo, vključno s pristojbino in ureditvijo v prvotno stanje z vgradnjo novih tlakovcev v peščeno podlago.</t>
  </si>
  <si>
    <t>Betonski tlakovci - peščena podlaga - vgradnja novih</t>
  </si>
  <si>
    <t>Odstranitev betonskih tlakovcev vseh vrst (prane plošče, tlakovci…), s čiščenjem, odlaganjem na deponijo ob gradbišču in ponovna vgradnja obstoječih tlakovcev v peščeno podlago.</t>
  </si>
  <si>
    <t>Betonski tlakovci - peščena podlaga - vgradnja obstoječih</t>
  </si>
  <si>
    <t xml:space="preserve">kos </t>
  </si>
  <si>
    <t>Odstranitev obstoječih linijskih rešetk širine do 30 cm in dolžine 1,5 m, komplet z betonskim koritom, deponiranje ob trasi, zavarovanje pred poškodbo in ponovna vgradnja.</t>
  </si>
  <si>
    <t>Linijska rešetka</t>
  </si>
  <si>
    <t>Varovanje jaška pred porušenjem z ustreznim postopkom varovanja.</t>
  </si>
  <si>
    <t>Varovanje jaška</t>
  </si>
  <si>
    <t>VSI STROŠKI, POVEZANI Z ZAVAROVANJEM GRADBIŠČA, MORAJO BITI ZAJETI V ENOTNIH CENAH.</t>
  </si>
  <si>
    <t>Dolomitska ulica 24 do 30</t>
  </si>
  <si>
    <t>GLAVNI VROČEVOD T2011, DN32</t>
  </si>
  <si>
    <t>Horizontalni transport gradbenega materiala (max. dolžine cca. 50 m) do gradbene jame od začasne deponije oz. prevoznega sredstva.</t>
  </si>
  <si>
    <t>Ročni transport novega materiala</t>
  </si>
  <si>
    <t>Horizontalni transport gradbenega materiala (max. dolžine cca. 50 m) od gradbene jame do začasne deponije oz. prevoznega sredstva.</t>
  </si>
  <si>
    <t>Ročni transport obstoječega izkopanega materiala</t>
  </si>
  <si>
    <t>Ročni izkop jarka za cevovod v terenu III - IV. kategorije, z direktnim naklanjem na pomožno transportno sredtvo (samokolnica).</t>
  </si>
  <si>
    <t xml:space="preserve">Ročni izkop </t>
  </si>
  <si>
    <t>Ročni izkop jarka za cevovod v območju varjenja cevovoda, v terenu III - IV kategorije, z odmetom na rob jarka (0,2 m3/varjeni spoj).</t>
  </si>
  <si>
    <t xml:space="preserve">Ročni izkop - poglobitev jarka </t>
  </si>
  <si>
    <t>Postavitev vodovodnih ali plinskih kap na višino nivelete asfalta, z obbetoniranjem, vsemi pomožnimi deli in materialom</t>
  </si>
  <si>
    <t>Obbetoniranje kap</t>
  </si>
  <si>
    <t>Odstranitev peščene površine (parkirišče) debeline do 20 cm, z vsemi manipulacijami, z odvozom na stalno deponijo, vključno s pristojbino in ureditvijo v prvotno stanje. Nabava in dobava tamponskega drobjenca TD 32 v debelini 20 cm in drenažnega peska (4/8 ali 8/16) v debelini 1-3 cm.</t>
  </si>
  <si>
    <t>Odstranitev talnega požiralnika 40x40 cm komplet z betonskim koritom, deponiranje ob trasi, zavarovanje pred poškodbo in ponovna vgradnja.</t>
  </si>
  <si>
    <t>Talni požiralnik 40x40 cm</t>
  </si>
  <si>
    <t>Dolomitska ulica 18 in 20</t>
  </si>
  <si>
    <t>GLAVNI VROČEVOD T2010, 28x2/77</t>
  </si>
  <si>
    <t>Dimenzija preboja: Š/V/G=0,6 / 0,4 / 0,3 m</t>
  </si>
  <si>
    <t xml:space="preserve">Izdelava zidnega preboja za prehod cevi v kamnitem zunanjem ali notranjem zidu, odvoz odpadnega materiala na stalno deponijo. Po montaži cevi zazidava preboja, vključno z ometom, izolacijskim materialom - Izotekt T4 in zaščito izolacije ter pleskanje površine zazidane odprtine z notranjo zidno barvo. </t>
  </si>
  <si>
    <t>Zidni preboj - kamniti zid</t>
  </si>
  <si>
    <t>D/G=0,15/0,2 m</t>
  </si>
  <si>
    <t>Izdelava izvrtine za prehod cevi v armiranobetonskem ali opečnem zunanjem ali notranjem zidu, odvoz odpadnega materiala na stalno deponijo. Po montaži cevi prekritje izvrtine z izolacijskim materialom - Izotekt T4 in zaščito izolacije ter pleskanje površine zazidane odprtine z notranjo zidno barvo. Izvrtina podana:</t>
  </si>
  <si>
    <t>Izvrtina - AB ali opečni zid</t>
  </si>
  <si>
    <t>VROČEVODNI PRIKLJUČEK P2975 in P2976, 28x2/77</t>
  </si>
  <si>
    <t>D/G=0,12/0,4 m</t>
  </si>
  <si>
    <t>Iskanje, varovanje korenin okrasnega grmičevja ob objektu Dolomitska 24 (ogled terena).</t>
  </si>
  <si>
    <t>Grmičevje - varovanje</t>
  </si>
  <si>
    <t>Dolomitska ulica 24</t>
  </si>
  <si>
    <t>Dolomitska ulica 26 in 26A</t>
  </si>
  <si>
    <t>VROČEVODNI PRIKLJUČEK P4790 in P4789, DN25</t>
  </si>
  <si>
    <t>Dolomitska ulica 28 in 30</t>
  </si>
  <si>
    <t>VROČEVODNI PRIKLJUČEK P4792 in P4791, DN32</t>
  </si>
  <si>
    <t>1.1.3</t>
  </si>
  <si>
    <t>1.1.4</t>
  </si>
  <si>
    <t>1.1.5</t>
  </si>
  <si>
    <t>1.1.6</t>
  </si>
  <si>
    <t xml:space="preserve">S K U P A J - C : </t>
  </si>
  <si>
    <t xml:space="preserve"> PE100 / PE63x5,8</t>
  </si>
  <si>
    <t>P-34313 - HOTEL ČAD</t>
  </si>
  <si>
    <t xml:space="preserve">P-12831- GOSTILNA ČAD d.o.o. </t>
  </si>
  <si>
    <t>( kos )</t>
  </si>
  <si>
    <t>število priključkov</t>
  </si>
  <si>
    <t>material / dimenzija
priključkov</t>
  </si>
  <si>
    <t>tip priključkov - PRIKLJUČEK III</t>
  </si>
  <si>
    <t>C - PLINSKI PRIKLJUČKI - TIP III</t>
  </si>
  <si>
    <t xml:space="preserve"> PE100 / PE32x3.0</t>
  </si>
  <si>
    <t>PRIKLJUČEK I</t>
  </si>
  <si>
    <t>tip priključkov</t>
  </si>
  <si>
    <t>B - PLINSKI PRIKLJUČKI - TIP I</t>
  </si>
  <si>
    <t>PE 63x5,8</t>
  </si>
  <si>
    <t>N 18249, POT NA DRENIKOV VRH</t>
  </si>
  <si>
    <t>PE 110x6,6
PE 63x5,8</t>
  </si>
  <si>
    <t>N 18021, CESTA NA ROŽNIK</t>
  </si>
  <si>
    <t>dolžina
plinovoda</t>
  </si>
  <si>
    <t>šifra plinovoda, ulica</t>
  </si>
  <si>
    <t>A - GLAVNI PLINOVODI</t>
  </si>
  <si>
    <t>IV</t>
  </si>
  <si>
    <t>SKUPAJ  A + B + C</t>
  </si>
  <si>
    <t>plinovod PE110 - Z.C. PE160</t>
  </si>
  <si>
    <t>plinovod PE63 - Z.C. PE110</t>
  </si>
  <si>
    <t>Fizična zaščita podzemnih instalacij (zaščitna cev l = 2,0m na obeh straneh zaprta s polstjo in objemko ter njeno obsutje).</t>
  </si>
  <si>
    <t>Zaščita podzemnih instalacij-plinovodi</t>
  </si>
  <si>
    <t xml:space="preserve">zdelava, vzdrževanje med gradnjo in odstranitev začasnih lesenih prehodov širine 3.0 za pešce in motorna osebna vozila do nosilnosti 2000 kg, z zaščitno ograjo na obeh straneh prehoda in signalizacijo v skladu z veljavnimi predpisi. Izvajalec mora predložiti ustrezni statični izračun prehoda. </t>
  </si>
  <si>
    <t>Prehod za pešce in osebna vozila</t>
  </si>
  <si>
    <t xml:space="preserve">Zasip z obstoječim materialom do višine potrebne za končno ureditev terena, s komprimiranjem v slojih deb. 20 - 30 cm do predpisane zbitosti in planiranje površine s točnostjo +- 1.0 cm </t>
  </si>
  <si>
    <t>Zasip - obstoječi izkopani material</t>
  </si>
  <si>
    <t>AC16 surf B70/100 A4 , deb. 7 cm</t>
  </si>
  <si>
    <t>Dobava in vgrajevanje enoslojnega asfalta, odstranjevanje sloja tampona v debelini asfalta, fino planiranje in valjanje podlage, obrizg z emulzijo, obdelava stika med novim in starim asfaltom in (po potrebi) obnovitvitev horizontalne prometne signalizacije.</t>
  </si>
  <si>
    <t>Asfalt - vgradnja vozišče 7 cm</t>
  </si>
  <si>
    <t>Iskanje, varovanje korenin drevesa glede na določila arborističnih smernic in nadzora arbostista na terenu.</t>
  </si>
  <si>
    <t>Drevo - varovanje</t>
  </si>
  <si>
    <t>Varovanje gradbene jame po celotni dolžini izkopa z opozorilno PVC ali panelno ograjo višine 2,0 m (cca. 12 m na odprtino). Na mestih prevezav in pri gradbenih jamah, ki so odprte preko noči.</t>
  </si>
  <si>
    <t xml:space="preserve">Varovanje gradbišča - ograja </t>
  </si>
  <si>
    <t>Odstranitev peščene površine (makedamskega vozišča) debeline do 20 cm, z vsemi manipulacijami, z odvozom na stalno deponijo, vključno s pristojbino in ureditvijo v prvotno stanje. Količina spodnjega in zgornjega ustroja je upoštevana pod postavko tamponov. Izvedba po zahtevi upravljalca ceste.</t>
  </si>
  <si>
    <t>Peščena površina - makedamsko vozišče</t>
  </si>
  <si>
    <t>CESTA NA ROŽNIK</t>
  </si>
  <si>
    <t>PLINOVOD N-18021, PE 110x6,6 in PE 63x5,8</t>
  </si>
  <si>
    <t>POT NA DRENIKOV VRH</t>
  </si>
  <si>
    <t>PLINOVOD N-18249, PE 63x5,8</t>
  </si>
  <si>
    <t xml:space="preserve">Dobava in polaganje opozorilnega PVC traku.
</t>
  </si>
  <si>
    <t>Skupaj :</t>
  </si>
  <si>
    <t>PLINSKI PRIKLJUČKI - TIP I</t>
  </si>
  <si>
    <t>CESTA NA ROŽNIK 18</t>
  </si>
  <si>
    <t>PRIKLJUČEK III - P-12831, PE 63x5,8 - GOSTILNA ČAD d.o.o.</t>
  </si>
  <si>
    <t>Odstranitev peščene površine (parkirišče) debeline do 20 cm, z vsemi manipulacijami, z odvozom na stalno deponijo, vključno s pristojbino in ureditvijo v prvotno stanje. Nabava in dobava tamponskega drobjenca TD 32 v debelini 20 cm in drenažnega peska (4/8 ali 8/16) v debelini 3-5 cm.</t>
  </si>
  <si>
    <t>PRIKLJUČEK III - P-34313, PE 63x5,8 - HOTEL ČAD</t>
  </si>
  <si>
    <t>3.1.4</t>
  </si>
  <si>
    <t>3.1.1</t>
  </si>
  <si>
    <t>3.1.2</t>
  </si>
  <si>
    <t>3.1.3</t>
  </si>
  <si>
    <t>3.1.5</t>
  </si>
  <si>
    <t>Skupaj</t>
  </si>
  <si>
    <t>Zakoličba in nadzor upravljalca podzemnih instalacij (vodovod, kanalizacija, plin, vročevod, elektro, javna razsvetljava, informacijski vodi), ki prečkajo ali kako drugače segajo v profil izkopa. ( glede na obsežnost dela).</t>
  </si>
  <si>
    <t>Zakoličba trase in geodetski posnetki s kartiranjem.</t>
  </si>
  <si>
    <t>fi 300</t>
  </si>
  <si>
    <t>Fizična zaščita podzemnih instalacij (zaščitna cev l = 2,0m ter njeno obsutje ).</t>
  </si>
  <si>
    <t>Površinski odkop humusa debeline do 30 cm, z vsemi manipulacijami, z odvozom na začasno deponijo, dovozom, razstiranjem, planiranjem, posejanjem travnatega semena in negovanjem do vzklitja.</t>
  </si>
  <si>
    <t>Rušenje obrobe iz betonskih robnikov vseh vrst, s čiščenjem, odlaganjem na deponijo ob gradbišču in ponovna vgradnja obstoječih robnikov na betonsko podlago MB15 (0,05m3/m).</t>
  </si>
  <si>
    <t>Rušenje betonskega tlaka debeline do 15cm, z vsemi manipulacijami, z odvozom ruševin na stalno deponijo, vključno s pristojbino in ponovna izdelava tlaka debeline do 10cm (tlak je zalikan s fino cementno malto MB20).</t>
  </si>
  <si>
    <t>Odstranitev obstoječih kanalizacijskih zvez premera 20 - 30 cm za odvodnjavanje meteorne ali odpadne vode z vsemi preddeli, ter izdelava novih zvez.</t>
  </si>
  <si>
    <r>
      <t>m</t>
    </r>
    <r>
      <rPr>
        <vertAlign val="superscript"/>
        <sz val="10"/>
        <color indexed="8"/>
        <rFont val="Arial CE"/>
        <family val="2"/>
        <charset val="238"/>
      </rPr>
      <t>3</t>
    </r>
  </si>
  <si>
    <t>Zasip jarka tamponskim materialom, zrnatosti od 1 do 60 mm, s komprimiranjem po slojih do predpisane zbitosti. Zasipanje jarka je dovoljeno po predhodnem soglasju nadzornika investitorja.</t>
  </si>
  <si>
    <t>Zasip jarka z obstoječim materialom, s komprimiranjem po slojih do predpisane zbitosti. Zasipanje jarka je dovoljeno po predhodnem soglasju nadzornika investitorja.</t>
  </si>
  <si>
    <t>Izdelava, vzdrževanje med gradnjo in odstranitev začasnih lesenih prehodov   za pešce v širini 1,25 m, z zaščitno ograjo na obeh straneh prehoda.</t>
  </si>
  <si>
    <t>Izdelava posteljice in ročni obsip cevi z dopeljanim peskom zrnatosti od 0 do 4 mm (po detajlu iz projekta), ter ročno nabijanje v slojih do potrebne zbitosti.</t>
  </si>
  <si>
    <t>Rušenje obstoječe betonske kinete vključno z odvozom na deponijo.</t>
  </si>
  <si>
    <t>Odstranitev in ponovna zasaditev žive meje.</t>
  </si>
  <si>
    <t>Odstranitev in ponovna zasaditev okrasnega grmičevja in rož.</t>
  </si>
  <si>
    <r>
      <t>m</t>
    </r>
    <r>
      <rPr>
        <vertAlign val="superscript"/>
        <sz val="10"/>
        <color indexed="8"/>
        <rFont val="Arial CE"/>
        <family val="2"/>
        <charset val="238"/>
      </rPr>
      <t>2</t>
    </r>
  </si>
  <si>
    <t xml:space="preserve">asfaltbeton d = 4 cm </t>
  </si>
  <si>
    <t>Dobava in vgrajevanje asfaltov, odstranjevanje sloja tampona v debelini grobega in finega asfalta, fino planiranje in valjanje podlage, obrizg z emulzijo, obdelava stika med novim in starim asfaltom in obnovitvijo horizontalne prometne signalizacije.</t>
  </si>
  <si>
    <t>Rušenje obrobe iz granitnih kock vseh vrst, s čiščenjem, odlaganjem na deponijo ob gradbišču in ponovna vgradnja na betonsko podlago MB15 (0,05m3/m).</t>
  </si>
  <si>
    <t xml:space="preserve">Rezanje, rušenje in odstranitev asfalta na pločniku, z vsemi manipulacijami, z odvozom na stalno deponijo in vključno s pristojbino. </t>
  </si>
  <si>
    <t>Obojestranska zaščita brežin gradbene jame v terenu III. kategorije z razpiranjem oz. ustreznim postopkom varovanja.</t>
  </si>
  <si>
    <t>b) ročni izkop … %</t>
  </si>
  <si>
    <t>a) strojni izkop … %</t>
  </si>
  <si>
    <r>
      <t xml:space="preserve">Kombinirani izkop jarka za cevovod v terenu III kategorije, globine do 2,0 m.      </t>
    </r>
    <r>
      <rPr>
        <b/>
        <u/>
        <sz val="10"/>
        <rFont val="Arial CE"/>
        <family val="2"/>
        <charset val="238"/>
      </rPr>
      <t xml:space="preserve">                                                                                                                                                         </t>
    </r>
  </si>
  <si>
    <t>PORENTOVA 1-3, ADAMIČEVA 2-6, RAŠIŠKA 14-20</t>
  </si>
  <si>
    <t>Glavni vročevod</t>
  </si>
  <si>
    <t>GLAVNI VROČEVOD - GRADBENA DELA</t>
  </si>
  <si>
    <r>
      <t xml:space="preserve">Kombinirani izkop jarka za cevovod v terenu III kategorije, globine do 2,0 m.      </t>
    </r>
    <r>
      <rPr>
        <b/>
        <u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</t>
    </r>
  </si>
  <si>
    <r>
      <t>m</t>
    </r>
    <r>
      <rPr>
        <vertAlign val="superscript"/>
        <sz val="10"/>
        <color indexed="8"/>
        <rFont val="Arial"/>
        <family val="2"/>
        <charset val="238"/>
      </rPr>
      <t>3</t>
    </r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</si>
  <si>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</si>
  <si>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2.1.2</t>
  </si>
  <si>
    <t>VROČEVODNI PRIKLJUČKI</t>
  </si>
  <si>
    <t>Porentova 1-3, Adamičeva 2-6, Rašiška 14-20</t>
  </si>
  <si>
    <t>R E K A P I T U L A C I J A  -  2. s k l o p</t>
  </si>
  <si>
    <t>Zakoličba trase .</t>
  </si>
  <si>
    <t xml:space="preserve">VROČEVODNI PRIKLJUČEK P4826, 28x2/77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</si>
</sst>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SIT&quot;_-;\-* #,##0.00\ &quot;SIT&quot;_-;_-* &quot;-&quot;??\ &quot;SIT&quot;_-;_-@_-"/>
    <numFmt numFmtId="165" formatCode=";;;"/>
    <numFmt numFmtId="166" formatCode="m\o\n\th\ d\,\ yyyy"/>
    <numFmt numFmtId="167" formatCode="#,#00"/>
    <numFmt numFmtId="168" formatCode="#,"/>
    <numFmt numFmtId="169" formatCode="_-* #,##0.00\ _S_I_T_-;\-* #,##0.00\ _S_I_T_-;_-* &quot;-&quot;??\ _S_I_T_-;_-@_-"/>
  </numFmts>
  <fonts count="4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trike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2"/>
      <name val="Arial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name val="Arial CE"/>
      <charset val="238"/>
    </font>
    <font>
      <sz val="11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indexed="8"/>
      <name val="Tahoma"/>
      <family val="2"/>
      <charset val="238"/>
    </font>
    <font>
      <i/>
      <sz val="10"/>
      <color rgb="FF7F7F7F"/>
      <name val="Arial"/>
      <family val="2"/>
      <charset val="238"/>
    </font>
    <font>
      <sz val="12"/>
      <name val="Times New Roman"/>
      <family val="1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u/>
      <sz val="16"/>
      <color theme="5" tint="-0.249977111117893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name val="Times New Roman CE"/>
      <charset val="238"/>
    </font>
    <font>
      <b/>
      <sz val="14"/>
      <color rgb="FFC00000"/>
      <name val="Arial"/>
      <family val="2"/>
      <charset val="238"/>
    </font>
    <font>
      <sz val="10"/>
      <name val="Arial CE"/>
      <family val="2"/>
      <charset val="238"/>
    </font>
    <font>
      <strike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Times New Roman CE"/>
      <family val="1"/>
      <charset val="238"/>
    </font>
    <font>
      <vertAlign val="superscript"/>
      <sz val="10"/>
      <color indexed="8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16"/>
      <name val="Arial CE"/>
      <family val="2"/>
      <charset val="238"/>
    </font>
    <font>
      <b/>
      <sz val="12"/>
      <color indexed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 style="hair">
        <color indexed="64"/>
      </top>
      <bottom style="mediumDash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61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6" fontId="15" fillId="0" borderId="0">
      <protection locked="0"/>
    </xf>
    <xf numFmtId="166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0" fontId="17" fillId="0" borderId="0"/>
    <xf numFmtId="0" fontId="18" fillId="0" borderId="0"/>
    <xf numFmtId="0" fontId="17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17" fillId="0" borderId="0"/>
    <xf numFmtId="0" fontId="19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4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4" fillId="0" borderId="0" applyFill="0" applyBorder="0"/>
    <xf numFmtId="0" fontId="24" fillId="0" borderId="0" applyNumberFormat="0" applyFill="0" applyBorder="0" applyAlignment="0" applyProtection="0"/>
    <xf numFmtId="0" fontId="25" fillId="0" borderId="0"/>
    <xf numFmtId="168" fontId="15" fillId="0" borderId="13">
      <protection locked="0"/>
    </xf>
    <xf numFmtId="168" fontId="15" fillId="0" borderId="13">
      <protection locked="0"/>
    </xf>
    <xf numFmtId="164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32" fillId="0" borderId="0"/>
    <xf numFmtId="0" fontId="3" fillId="0" borderId="0"/>
    <xf numFmtId="0" fontId="3" fillId="0" borderId="0"/>
  </cellStyleXfs>
  <cellXfs count="328">
    <xf numFmtId="0" fontId="0" fillId="0" borderId="0" xfId="0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 vertical="top" wrapText="1"/>
    </xf>
    <xf numFmtId="4" fontId="5" fillId="0" borderId="4" xfId="0" applyNumberFormat="1" applyFont="1" applyFill="1" applyBorder="1" applyAlignment="1" applyProtection="1">
      <alignment horizontal="center" vertical="center"/>
    </xf>
    <xf numFmtId="4" fontId="5" fillId="0" borderId="0" xfId="1" applyNumberFormat="1" applyFont="1" applyFill="1" applyBorder="1" applyAlignment="1" applyProtection="1">
      <alignment horizontal="right"/>
    </xf>
    <xf numFmtId="0" fontId="0" fillId="0" borderId="0" xfId="0" applyProtection="1"/>
    <xf numFmtId="0" fontId="4" fillId="0" borderId="0" xfId="11" applyNumberFormat="1" applyFont="1" applyProtection="1"/>
    <xf numFmtId="0" fontId="4" fillId="0" borderId="0" xfId="11" applyNumberFormat="1" applyFont="1" applyAlignment="1" applyProtection="1">
      <alignment horizontal="right"/>
    </xf>
    <xf numFmtId="0" fontId="5" fillId="0" borderId="14" xfId="11" applyNumberFormat="1" applyFont="1" applyBorder="1" applyAlignment="1" applyProtection="1">
      <alignment horizontal="center" vertical="center" wrapText="1"/>
    </xf>
    <xf numFmtId="0" fontId="6" fillId="0" borderId="17" xfId="11" applyNumberFormat="1" applyFont="1" applyBorder="1" applyAlignment="1" applyProtection="1">
      <alignment horizontal="center" vertical="center"/>
    </xf>
    <xf numFmtId="4" fontId="6" fillId="0" borderId="17" xfId="855" applyNumberFormat="1" applyFont="1" applyBorder="1" applyAlignment="1" applyProtection="1">
      <alignment horizontal="right" vertical="center"/>
    </xf>
    <xf numFmtId="4" fontId="9" fillId="0" borderId="22" xfId="855" applyNumberFormat="1" applyFont="1" applyBorder="1" applyAlignment="1" applyProtection="1">
      <alignment horizontal="right" vertical="center"/>
    </xf>
    <xf numFmtId="4" fontId="5" fillId="0" borderId="22" xfId="1" applyNumberFormat="1" applyFont="1" applyFill="1" applyBorder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centerContinuous" vertical="top"/>
    </xf>
    <xf numFmtId="4" fontId="7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vertical="top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</xf>
    <xf numFmtId="4" fontId="7" fillId="0" borderId="1" xfId="0" applyNumberFormat="1" applyFont="1" applyBorder="1" applyAlignment="1" applyProtection="1">
      <alignment horizontal="right" vertical="top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4" fontId="4" fillId="0" borderId="0" xfId="0" applyNumberFormat="1" applyFont="1" applyFill="1" applyAlignment="1" applyProtection="1">
      <alignment horizontal="right"/>
    </xf>
    <xf numFmtId="0" fontId="5" fillId="0" borderId="0" xfId="0" applyFont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 vertical="top"/>
    </xf>
    <xf numFmtId="0" fontId="4" fillId="0" borderId="0" xfId="0" applyFont="1" applyProtection="1"/>
    <xf numFmtId="0" fontId="4" fillId="0" borderId="2" xfId="0" applyFont="1" applyFill="1" applyBorder="1" applyAlignment="1" applyProtection="1">
      <alignment horizontal="right" vertical="top"/>
    </xf>
    <xf numFmtId="0" fontId="4" fillId="0" borderId="2" xfId="0" applyFont="1" applyFill="1" applyBorder="1" applyAlignment="1" applyProtection="1">
      <alignment horizontal="center" vertical="top"/>
    </xf>
    <xf numFmtId="4" fontId="5" fillId="0" borderId="2" xfId="0" applyNumberFormat="1" applyFont="1" applyFill="1" applyBorder="1" applyAlignment="1" applyProtection="1">
      <alignment horizontal="right" vertical="top"/>
    </xf>
    <xf numFmtId="0" fontId="4" fillId="0" borderId="0" xfId="0" applyFont="1" applyFill="1" applyAlignment="1" applyProtection="1">
      <alignment horizontal="right" vertical="top"/>
    </xf>
    <xf numFmtId="4" fontId="7" fillId="0" borderId="0" xfId="0" applyNumberFormat="1" applyFont="1" applyFill="1" applyAlignment="1" applyProtection="1">
      <alignment horizontal="right" vertical="top"/>
    </xf>
    <xf numFmtId="0" fontId="4" fillId="0" borderId="0" xfId="0" applyFont="1" applyAlignment="1" applyProtection="1">
      <alignment horizontal="left"/>
    </xf>
    <xf numFmtId="165" fontId="5" fillId="0" borderId="1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Alignment="1" applyProtection="1">
      <alignment vertical="top"/>
    </xf>
    <xf numFmtId="0" fontId="30" fillId="0" borderId="0" xfId="0" applyFont="1" applyFill="1" applyProtection="1"/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0" borderId="5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30" fillId="0" borderId="0" xfId="0" applyFont="1" applyFill="1" applyBorder="1" applyProtection="1"/>
    <xf numFmtId="0" fontId="31" fillId="0" borderId="0" xfId="0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5" fillId="0" borderId="23" xfId="0" applyFont="1" applyFill="1" applyBorder="1" applyAlignment="1" applyProtection="1"/>
    <xf numFmtId="0" fontId="31" fillId="0" borderId="23" xfId="0" applyFont="1" applyFill="1" applyBorder="1" applyAlignment="1" applyProtection="1"/>
    <xf numFmtId="4" fontId="5" fillId="0" borderId="24" xfId="858" applyNumberFormat="1" applyFont="1" applyBorder="1" applyAlignment="1" applyProtection="1">
      <alignment horizontal="right" vertical="center"/>
    </xf>
    <xf numFmtId="0" fontId="4" fillId="0" borderId="24" xfId="858" applyFont="1" applyBorder="1" applyAlignment="1" applyProtection="1">
      <alignment vertical="center" wrapText="1"/>
    </xf>
    <xf numFmtId="0" fontId="30" fillId="0" borderId="24" xfId="858" applyFont="1" applyBorder="1" applyAlignment="1" applyProtection="1">
      <alignment vertical="center" wrapText="1"/>
    </xf>
    <xf numFmtId="0" fontId="5" fillId="0" borderId="24" xfId="858" applyFont="1" applyBorder="1" applyAlignment="1" applyProtection="1">
      <alignment vertical="center" wrapText="1"/>
    </xf>
    <xf numFmtId="0" fontId="5" fillId="0" borderId="24" xfId="858" applyFont="1" applyBorder="1" applyAlignment="1" applyProtection="1">
      <alignment horizontal="center" vertical="center"/>
    </xf>
    <xf numFmtId="4" fontId="5" fillId="0" borderId="5" xfId="858" applyNumberFormat="1" applyFont="1" applyBorder="1" applyAlignment="1" applyProtection="1">
      <alignment horizontal="right" vertical="center"/>
    </xf>
    <xf numFmtId="0" fontId="5" fillId="0" borderId="5" xfId="858" applyFont="1" applyFill="1" applyBorder="1" applyAlignment="1" applyProtection="1">
      <alignment horizontal="center" vertical="center"/>
    </xf>
    <xf numFmtId="0" fontId="5" fillId="0" borderId="5" xfId="858" applyFont="1" applyBorder="1" applyAlignment="1" applyProtection="1">
      <alignment horizontal="center" vertical="center"/>
    </xf>
    <xf numFmtId="0" fontId="5" fillId="3" borderId="5" xfId="858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top" wrapText="1"/>
    </xf>
    <xf numFmtId="0" fontId="33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top"/>
    </xf>
    <xf numFmtId="0" fontId="5" fillId="0" borderId="25" xfId="0" applyFont="1" applyFill="1" applyBorder="1" applyAlignment="1" applyProtection="1">
      <alignment horizontal="center" vertical="top"/>
    </xf>
    <xf numFmtId="9" fontId="4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 wrapText="1"/>
    </xf>
    <xf numFmtId="0" fontId="4" fillId="0" borderId="25" xfId="0" applyFont="1" applyFill="1" applyBorder="1" applyAlignment="1" applyProtection="1">
      <alignment horizontal="right"/>
    </xf>
    <xf numFmtId="0" fontId="4" fillId="0" borderId="25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left" vertical="top" wrapText="1"/>
    </xf>
    <xf numFmtId="4" fontId="4" fillId="0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left" vertical="top" wrapText="1"/>
    </xf>
    <xf numFmtId="4" fontId="4" fillId="0" borderId="25" xfId="0" applyNumberFormat="1" applyFont="1" applyFill="1" applyBorder="1" applyAlignment="1" applyProtection="1">
      <alignment horizontal="right"/>
    </xf>
    <xf numFmtId="9" fontId="4" fillId="0" borderId="25" xfId="0" applyNumberFormat="1" applyFont="1" applyFill="1" applyBorder="1" applyAlignment="1" applyProtection="1">
      <alignment horizontal="center"/>
    </xf>
    <xf numFmtId="0" fontId="7" fillId="0" borderId="25" xfId="0" applyFont="1" applyFill="1" applyBorder="1" applyAlignment="1" applyProtection="1">
      <alignment horizontal="right"/>
    </xf>
    <xf numFmtId="0" fontId="12" fillId="0" borderId="25" xfId="0" applyFont="1" applyFill="1" applyBorder="1" applyAlignment="1" applyProtection="1">
      <alignment horizontal="left" vertical="top" wrapText="1"/>
    </xf>
    <xf numFmtId="0" fontId="5" fillId="0" borderId="25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center" vertical="top"/>
    </xf>
    <xf numFmtId="2" fontId="4" fillId="0" borderId="25" xfId="0" applyNumberFormat="1" applyFont="1" applyFill="1" applyBorder="1" applyAlignment="1" applyProtection="1">
      <alignment horizontal="right"/>
    </xf>
    <xf numFmtId="0" fontId="5" fillId="0" borderId="25" xfId="0" applyFont="1" applyBorder="1" applyAlignment="1" applyProtection="1">
      <alignment horizontal="center" vertical="top"/>
    </xf>
    <xf numFmtId="4" fontId="4" fillId="0" borderId="14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right"/>
    </xf>
    <xf numFmtId="2" fontId="4" fillId="0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center" vertical="top"/>
    </xf>
    <xf numFmtId="0" fontId="4" fillId="0" borderId="25" xfId="5" applyFont="1" applyFill="1" applyBorder="1" applyAlignment="1" applyProtection="1">
      <alignment horizontal="lef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0" fontId="5" fillId="0" borderId="0" xfId="5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center" vertical="top" wrapText="1"/>
    </xf>
    <xf numFmtId="4" fontId="4" fillId="0" borderId="0" xfId="2" applyNumberFormat="1" applyFont="1" applyBorder="1" applyAlignment="1" applyProtection="1">
      <alignment horizontal="right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left" vertical="top"/>
    </xf>
    <xf numFmtId="0" fontId="4" fillId="0" borderId="25" xfId="0" applyFont="1" applyBorder="1" applyAlignment="1" applyProtection="1">
      <alignment horizontal="center"/>
    </xf>
    <xf numFmtId="4" fontId="4" fillId="0" borderId="14" xfId="0" applyNumberFormat="1" applyFont="1" applyBorder="1" applyAlignment="1" applyProtection="1">
      <alignment horizontal="right"/>
      <protection locked="0"/>
    </xf>
    <xf numFmtId="0" fontId="5" fillId="0" borderId="25" xfId="0" applyFont="1" applyFill="1" applyBorder="1" applyAlignment="1" applyProtection="1">
      <alignment horizontal="left" vertical="top" wrapText="1"/>
    </xf>
    <xf numFmtId="0" fontId="29" fillId="0" borderId="1" xfId="0" applyFont="1" applyFill="1" applyBorder="1" applyAlignment="1" applyProtection="1">
      <alignment horizontal="left" vertical="top" wrapText="1"/>
    </xf>
    <xf numFmtId="4" fontId="4" fillId="0" borderId="25" xfId="0" applyNumberFormat="1" applyFont="1" applyBorder="1" applyAlignment="1" applyProtection="1">
      <alignment horizontal="right"/>
    </xf>
    <xf numFmtId="4" fontId="4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right" vertical="top"/>
    </xf>
    <xf numFmtId="4" fontId="7" fillId="0" borderId="0" xfId="0" applyNumberFormat="1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top"/>
    </xf>
    <xf numFmtId="165" fontId="5" fillId="0" borderId="0" xfId="0" applyNumberFormat="1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left" vertical="top"/>
    </xf>
    <xf numFmtId="49" fontId="5" fillId="0" borderId="0" xfId="0" applyNumberFormat="1" applyFont="1" applyAlignment="1" applyProtection="1">
      <alignment horizontal="right" vertical="top"/>
    </xf>
    <xf numFmtId="0" fontId="4" fillId="0" borderId="0" xfId="4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0" fontId="4" fillId="0" borderId="25" xfId="4" applyFont="1" applyFill="1" applyBorder="1" applyAlignment="1" applyProtection="1">
      <alignment horizontal="left" vertical="top" wrapText="1"/>
    </xf>
    <xf numFmtId="4" fontId="4" fillId="0" borderId="0" xfId="4" applyNumberFormat="1" applyFont="1" applyBorder="1" applyAlignment="1" applyProtection="1">
      <alignment horizontal="center"/>
    </xf>
    <xf numFmtId="0" fontId="4" fillId="0" borderId="0" xfId="4" applyFont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left" vertical="top"/>
    </xf>
    <xf numFmtId="0" fontId="4" fillId="0" borderId="0" xfId="8" applyFont="1" applyFill="1" applyBorder="1" applyAlignment="1" applyProtection="1">
      <alignment horizontal="left" vertical="top" wrapText="1"/>
    </xf>
    <xf numFmtId="0" fontId="5" fillId="0" borderId="0" xfId="8" applyFont="1" applyFill="1" applyBorder="1" applyAlignment="1" applyProtection="1">
      <alignment horizontal="left" vertical="top"/>
    </xf>
    <xf numFmtId="0" fontId="4" fillId="0" borderId="26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Continuous" vertical="top"/>
    </xf>
    <xf numFmtId="0" fontId="5" fillId="0" borderId="0" xfId="0" applyFont="1" applyFill="1" applyAlignment="1" applyProtection="1">
      <alignment horizontal="right" vertical="top"/>
    </xf>
    <xf numFmtId="0" fontId="5" fillId="0" borderId="0" xfId="0" applyFont="1" applyFill="1" applyAlignment="1" applyProtection="1">
      <alignment horizontal="left" vertical="top"/>
    </xf>
    <xf numFmtId="49" fontId="5" fillId="0" borderId="0" xfId="0" applyNumberFormat="1" applyFont="1" applyFill="1" applyAlignment="1" applyProtection="1">
      <alignment horizontal="right" vertical="top"/>
    </xf>
    <xf numFmtId="0" fontId="4" fillId="0" borderId="25" xfId="9" applyFont="1" applyFill="1" applyBorder="1" applyAlignment="1" applyProtection="1">
      <alignment horizontal="left"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0" fontId="5" fillId="0" borderId="0" xfId="9" applyFont="1" applyFill="1" applyBorder="1" applyAlignment="1" applyProtection="1">
      <alignment horizontal="left" vertical="top" wrapText="1"/>
    </xf>
    <xf numFmtId="4" fontId="4" fillId="0" borderId="3" xfId="1" applyNumberFormat="1" applyFont="1" applyFill="1" applyBorder="1" applyAlignment="1" applyProtection="1">
      <alignment horizontal="right" vertical="center"/>
    </xf>
    <xf numFmtId="0" fontId="5" fillId="3" borderId="3" xfId="858" applyFont="1" applyFill="1" applyBorder="1" applyAlignment="1" applyProtection="1">
      <alignment horizontal="center" vertical="center" wrapText="1"/>
    </xf>
    <xf numFmtId="4" fontId="5" fillId="0" borderId="4" xfId="858" applyNumberFormat="1" applyFont="1" applyBorder="1" applyAlignment="1" applyProtection="1">
      <alignment horizontal="right" vertical="center"/>
    </xf>
    <xf numFmtId="4" fontId="5" fillId="0" borderId="22" xfId="858" applyNumberFormat="1" applyFont="1" applyFill="1" applyBorder="1" applyAlignment="1" applyProtection="1">
      <alignment horizontal="right" vertical="center"/>
    </xf>
    <xf numFmtId="49" fontId="5" fillId="0" borderId="27" xfId="0" applyNumberFormat="1" applyFont="1" applyBorder="1" applyAlignment="1" applyProtection="1">
      <alignment horizontal="center" vertical="center" textRotation="90"/>
    </xf>
    <xf numFmtId="0" fontId="5" fillId="0" borderId="27" xfId="0" applyFont="1" applyBorder="1" applyAlignment="1" applyProtection="1">
      <alignment horizontal="center" vertical="top" wrapText="1"/>
    </xf>
    <xf numFmtId="0" fontId="5" fillId="0" borderId="27" xfId="0" applyFont="1" applyBorder="1" applyAlignment="1" applyProtection="1">
      <alignment horizontal="center" vertical="center" textRotation="90"/>
    </xf>
    <xf numFmtId="4" fontId="5" fillId="0" borderId="27" xfId="0" applyNumberFormat="1" applyFont="1" applyBorder="1" applyAlignment="1" applyProtection="1">
      <alignment horizontal="right" vertical="center" textRotation="90" wrapText="1"/>
    </xf>
    <xf numFmtId="0" fontId="4" fillId="0" borderId="0" xfId="0" applyFont="1" applyFill="1" applyAlignment="1" applyProtection="1">
      <alignment horizontal="justify"/>
    </xf>
    <xf numFmtId="0" fontId="4" fillId="0" borderId="25" xfId="0" applyFont="1" applyBorder="1" applyAlignment="1" applyProtection="1">
      <alignment vertical="top"/>
    </xf>
    <xf numFmtId="49" fontId="4" fillId="0" borderId="5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 wrapText="1"/>
    </xf>
    <xf numFmtId="0" fontId="11" fillId="0" borderId="25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left" vertical="top" wrapText="1"/>
    </xf>
    <xf numFmtId="0" fontId="4" fillId="0" borderId="25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2" fontId="4" fillId="0" borderId="0" xfId="0" applyNumberFormat="1" applyFont="1" applyFill="1" applyAlignment="1" applyProtection="1">
      <alignment horizontal="right"/>
    </xf>
    <xf numFmtId="4" fontId="5" fillId="0" borderId="2" xfId="851" applyNumberFormat="1" applyFont="1" applyBorder="1" applyAlignment="1" applyProtection="1">
      <alignment horizontal="right" vertical="top"/>
    </xf>
    <xf numFmtId="0" fontId="4" fillId="0" borderId="2" xfId="851" applyNumberFormat="1" applyFont="1" applyBorder="1" applyAlignment="1" applyProtection="1">
      <alignment horizontal="left" vertical="top"/>
    </xf>
    <xf numFmtId="2" fontId="4" fillId="0" borderId="2" xfId="851" applyNumberFormat="1" applyFont="1" applyFill="1" applyBorder="1" applyAlignment="1" applyProtection="1">
      <alignment horizontal="right" vertical="top"/>
    </xf>
    <xf numFmtId="0" fontId="5" fillId="0" borderId="2" xfId="851" applyNumberFormat="1" applyFont="1" applyBorder="1" applyAlignment="1" applyProtection="1">
      <alignment horizontal="left"/>
    </xf>
    <xf numFmtId="0" fontId="5" fillId="0" borderId="2" xfId="851" applyNumberFormat="1" applyFont="1" applyBorder="1" applyAlignment="1" applyProtection="1">
      <alignment horizontal="center" vertical="top"/>
    </xf>
    <xf numFmtId="4" fontId="7" fillId="0" borderId="0" xfId="4" applyNumberFormat="1" applyFont="1" applyBorder="1" applyAlignment="1" applyProtection="1">
      <alignment horizontal="center"/>
    </xf>
    <xf numFmtId="0" fontId="4" fillId="0" borderId="0" xfId="4" applyFont="1" applyBorder="1" applyAlignment="1" applyProtection="1">
      <alignment horizontal="right" vertical="center"/>
    </xf>
    <xf numFmtId="0" fontId="4" fillId="0" borderId="0" xfId="4" applyFont="1" applyBorder="1" applyAlignment="1" applyProtection="1">
      <alignment horizontal="left"/>
    </xf>
    <xf numFmtId="0" fontId="5" fillId="0" borderId="0" xfId="4" applyFont="1" applyBorder="1" applyAlignment="1" applyProtection="1">
      <alignment horizontal="center"/>
    </xf>
    <xf numFmtId="4" fontId="4" fillId="0" borderId="0" xfId="4" applyNumberFormat="1" applyFont="1" applyBorder="1" applyAlignment="1" applyProtection="1">
      <alignment horizontal="right"/>
    </xf>
    <xf numFmtId="0" fontId="4" fillId="0" borderId="0" xfId="4" applyFont="1" applyFill="1" applyBorder="1" applyAlignment="1" applyProtection="1">
      <alignment horizontal="center" vertical="center"/>
    </xf>
    <xf numFmtId="0" fontId="5" fillId="0" borderId="0" xfId="4" applyFont="1" applyBorder="1" applyAlignment="1" applyProtection="1">
      <alignment horizontal="left" wrapText="1"/>
    </xf>
    <xf numFmtId="0" fontId="5" fillId="0" borderId="0" xfId="4" applyFont="1" applyBorder="1" applyAlignment="1" applyProtection="1">
      <alignment horizont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4" fontId="5" fillId="0" borderId="27" xfId="0" applyNumberFormat="1" applyFont="1" applyBorder="1" applyAlignment="1" applyProtection="1">
      <alignment horizontal="center" vertical="center" textRotation="90" wrapText="1"/>
    </xf>
    <xf numFmtId="4" fontId="4" fillId="0" borderId="14" xfId="4" applyNumberFormat="1" applyFont="1" applyBorder="1" applyAlignment="1" applyProtection="1">
      <alignment horizontal="right"/>
      <protection locked="0"/>
    </xf>
    <xf numFmtId="0" fontId="4" fillId="0" borderId="0" xfId="859" applyFont="1" applyFill="1" applyBorder="1" applyAlignment="1" applyProtection="1">
      <alignment vertical="top" wrapText="1"/>
    </xf>
    <xf numFmtId="4" fontId="35" fillId="0" borderId="0" xfId="859" applyNumberFormat="1" applyFont="1" applyAlignment="1" applyProtection="1">
      <alignment vertical="top"/>
    </xf>
    <xf numFmtId="0" fontId="36" fillId="0" borderId="0" xfId="859" applyFont="1" applyAlignment="1" applyProtection="1">
      <alignment vertical="top"/>
    </xf>
    <xf numFmtId="0" fontId="36" fillId="0" borderId="0" xfId="859" applyFont="1" applyAlignment="1" applyProtection="1">
      <alignment horizontal="right" vertical="top"/>
    </xf>
    <xf numFmtId="0" fontId="5" fillId="0" borderId="0" xfId="859" applyFont="1" applyAlignment="1" applyProtection="1">
      <alignment vertical="top"/>
    </xf>
    <xf numFmtId="4" fontId="7" fillId="0" borderId="0" xfId="859" applyNumberFormat="1" applyFont="1" applyAlignment="1" applyProtection="1">
      <alignment vertical="top"/>
    </xf>
    <xf numFmtId="49" fontId="5" fillId="0" borderId="0" xfId="0" applyNumberFormat="1" applyFont="1" applyAlignment="1" applyProtection="1">
      <alignment horizontal="center" vertical="center"/>
    </xf>
    <xf numFmtId="0" fontId="5" fillId="0" borderId="0" xfId="859" applyFont="1" applyFill="1" applyAlignment="1" applyProtection="1">
      <alignment vertical="top"/>
    </xf>
    <xf numFmtId="0" fontId="43" fillId="0" borderId="0" xfId="859" applyFont="1" applyAlignment="1" applyProtection="1">
      <alignment vertical="top"/>
    </xf>
    <xf numFmtId="0" fontId="43" fillId="0" borderId="0" xfId="859" applyFont="1" applyAlignment="1" applyProtection="1">
      <alignment horizontal="center" vertical="top"/>
    </xf>
    <xf numFmtId="4" fontId="43" fillId="0" borderId="0" xfId="859" applyNumberFormat="1" applyFont="1" applyAlignment="1" applyProtection="1">
      <alignment vertical="top"/>
    </xf>
    <xf numFmtId="0" fontId="14" fillId="0" borderId="0" xfId="859" applyFont="1" applyAlignment="1" applyProtection="1">
      <alignment vertical="top"/>
    </xf>
    <xf numFmtId="0" fontId="5" fillId="0" borderId="0" xfId="859" applyFont="1" applyAlignment="1" applyProtection="1">
      <alignment horizontal="center" vertical="top"/>
    </xf>
    <xf numFmtId="0" fontId="4" fillId="0" borderId="0" xfId="859" applyFont="1" applyAlignment="1" applyProtection="1">
      <alignment vertical="top"/>
    </xf>
    <xf numFmtId="0" fontId="4" fillId="0" borderId="0" xfId="859" applyFont="1" applyBorder="1" applyAlignment="1" applyProtection="1">
      <alignment vertical="top"/>
    </xf>
    <xf numFmtId="165" fontId="4" fillId="0" borderId="0" xfId="859" applyNumberFormat="1" applyFont="1" applyAlignment="1" applyProtection="1">
      <alignment horizontal="center" vertical="top"/>
    </xf>
    <xf numFmtId="0" fontId="26" fillId="0" borderId="0" xfId="859" applyFont="1" applyAlignment="1" applyProtection="1">
      <alignment vertical="top"/>
    </xf>
    <xf numFmtId="0" fontId="26" fillId="0" borderId="0" xfId="859" applyFont="1" applyAlignment="1" applyProtection="1">
      <alignment horizontal="center" vertical="top"/>
    </xf>
    <xf numFmtId="0" fontId="4" fillId="0" borderId="0" xfId="859" applyFont="1" applyAlignment="1" applyProtection="1">
      <alignment horizontal="center" vertical="top" wrapText="1"/>
    </xf>
    <xf numFmtId="0" fontId="4" fillId="0" borderId="0" xfId="859" applyFont="1" applyFill="1" applyAlignment="1" applyProtection="1">
      <alignment vertical="top" wrapText="1"/>
    </xf>
    <xf numFmtId="0" fontId="4" fillId="0" borderId="0" xfId="859" applyFont="1" applyAlignment="1" applyProtection="1">
      <alignment horizontal="center" vertical="top"/>
    </xf>
    <xf numFmtId="4" fontId="4" fillId="0" borderId="0" xfId="859" applyNumberFormat="1" applyFont="1" applyAlignment="1" applyProtection="1">
      <alignment vertical="top"/>
    </xf>
    <xf numFmtId="0" fontId="4" fillId="0" borderId="0" xfId="859" applyFont="1" applyFill="1" applyAlignment="1" applyProtection="1">
      <alignment vertical="top"/>
    </xf>
    <xf numFmtId="4" fontId="26" fillId="0" borderId="0" xfId="859" applyNumberFormat="1" applyFont="1" applyAlignment="1" applyProtection="1">
      <alignment vertical="top"/>
    </xf>
    <xf numFmtId="0" fontId="26" fillId="0" borderId="0" xfId="859" applyFont="1" applyAlignment="1" applyProtection="1">
      <alignment vertical="top" wrapText="1"/>
    </xf>
    <xf numFmtId="0" fontId="4" fillId="0" borderId="0" xfId="859" applyFont="1" applyAlignment="1" applyProtection="1">
      <alignment vertical="top" wrapText="1"/>
    </xf>
    <xf numFmtId="0" fontId="4" fillId="0" borderId="0" xfId="859" applyFont="1" applyFill="1" applyAlignment="1" applyProtection="1">
      <alignment horizontal="justify" vertical="top" wrapText="1"/>
    </xf>
    <xf numFmtId="0" fontId="4" fillId="0" borderId="0" xfId="859" applyFont="1" applyFill="1" applyAlignment="1" applyProtection="1"/>
    <xf numFmtId="0" fontId="4" fillId="0" borderId="0" xfId="859" applyFont="1" applyFill="1" applyAlignment="1" applyProtection="1">
      <alignment horizontal="center"/>
    </xf>
    <xf numFmtId="4" fontId="4" fillId="0" borderId="0" xfId="859" applyNumberFormat="1" applyFont="1" applyFill="1" applyAlignment="1" applyProtection="1">
      <alignment horizontal="right"/>
    </xf>
    <xf numFmtId="0" fontId="4" fillId="0" borderId="0" xfId="859" applyFont="1" applyFill="1" applyAlignment="1" applyProtection="1">
      <alignment horizontal="right"/>
    </xf>
    <xf numFmtId="0" fontId="4" fillId="0" borderId="0" xfId="859" applyFont="1" applyFill="1" applyAlignment="1" applyProtection="1">
      <alignment horizontal="justify"/>
    </xf>
    <xf numFmtId="0" fontId="5" fillId="0" borderId="0" xfId="859" applyFont="1" applyFill="1" applyAlignment="1" applyProtection="1">
      <alignment horizontal="center" vertical="top"/>
    </xf>
    <xf numFmtId="0" fontId="5" fillId="0" borderId="0" xfId="859" applyFont="1" applyFill="1" applyAlignment="1" applyProtection="1">
      <alignment horizontal="center" vertical="top" wrapText="1"/>
    </xf>
    <xf numFmtId="0" fontId="4" fillId="0" borderId="0" xfId="859" applyFont="1" applyAlignment="1" applyProtection="1">
      <alignment horizontal="center"/>
    </xf>
    <xf numFmtId="0" fontId="26" fillId="0" borderId="0" xfId="859" applyFont="1" applyAlignment="1" applyProtection="1"/>
    <xf numFmtId="0" fontId="26" fillId="0" borderId="0" xfId="859" applyFont="1" applyAlignment="1" applyProtection="1">
      <alignment horizontal="center"/>
    </xf>
    <xf numFmtId="0" fontId="4" fillId="0" borderId="0" xfId="859" applyFont="1" applyProtection="1"/>
    <xf numFmtId="4" fontId="4" fillId="0" borderId="0" xfId="859" applyNumberFormat="1" applyFont="1" applyAlignment="1" applyProtection="1"/>
    <xf numFmtId="0" fontId="4" fillId="0" borderId="0" xfId="859" applyFont="1" applyAlignment="1" applyProtection="1"/>
    <xf numFmtId="0" fontId="5" fillId="0" borderId="0" xfId="859" applyFont="1" applyFill="1" applyBorder="1" applyAlignment="1" applyProtection="1">
      <alignment horizontal="center" vertical="top"/>
    </xf>
    <xf numFmtId="0" fontId="4" fillId="0" borderId="0" xfId="859" applyFont="1" applyFill="1" applyBorder="1" applyAlignment="1" applyProtection="1"/>
    <xf numFmtId="0" fontId="4" fillId="0" borderId="0" xfId="859" applyFont="1" applyFill="1" applyBorder="1" applyAlignment="1" applyProtection="1">
      <alignment horizontal="center"/>
    </xf>
    <xf numFmtId="4" fontId="4" fillId="0" borderId="0" xfId="859" applyNumberFormat="1" applyFont="1" applyFill="1" applyAlignment="1" applyProtection="1"/>
    <xf numFmtId="0" fontId="4" fillId="0" borderId="0" xfId="859" applyFont="1" applyFill="1" applyBorder="1" applyAlignment="1" applyProtection="1">
      <alignment horizontal="justify"/>
    </xf>
    <xf numFmtId="0" fontId="26" fillId="0" borderId="0" xfId="859" applyFont="1" applyFill="1" applyAlignment="1" applyProtection="1">
      <alignment vertical="top" wrapText="1"/>
    </xf>
    <xf numFmtId="0" fontId="4" fillId="0" borderId="0" xfId="859" applyFont="1" applyFill="1" applyAlignment="1" applyProtection="1">
      <alignment horizontal="center" vertical="top" wrapText="1"/>
    </xf>
    <xf numFmtId="0" fontId="4" fillId="0" borderId="0" xfId="859" applyFont="1" applyFill="1" applyProtection="1"/>
    <xf numFmtId="9" fontId="4" fillId="0" borderId="0" xfId="859" applyNumberFormat="1" applyFont="1" applyAlignment="1" applyProtection="1">
      <alignment horizontal="center" vertical="top"/>
    </xf>
    <xf numFmtId="0" fontId="4" fillId="0" borderId="0" xfId="859" applyFont="1" applyBorder="1" applyAlignment="1" applyProtection="1">
      <alignment horizontal="center" vertical="top"/>
    </xf>
    <xf numFmtId="4" fontId="7" fillId="0" borderId="0" xfId="859" applyNumberFormat="1" applyFont="1" applyBorder="1" applyAlignment="1" applyProtection="1">
      <alignment vertical="top"/>
    </xf>
    <xf numFmtId="0" fontId="4" fillId="0" borderId="13" xfId="860" applyFont="1" applyBorder="1" applyAlignment="1" applyProtection="1">
      <alignment horizontal="center" vertical="top"/>
    </xf>
    <xf numFmtId="0" fontId="5" fillId="0" borderId="13" xfId="860" applyFont="1" applyBorder="1" applyAlignment="1" applyProtection="1">
      <alignment vertical="top"/>
    </xf>
    <xf numFmtId="0" fontId="4" fillId="0" borderId="13" xfId="860" applyFont="1" applyBorder="1" applyAlignment="1" applyProtection="1">
      <alignment vertical="top"/>
    </xf>
    <xf numFmtId="4" fontId="4" fillId="0" borderId="13" xfId="860" applyNumberFormat="1" applyFont="1" applyBorder="1" applyAlignment="1" applyProtection="1">
      <alignment vertical="top"/>
    </xf>
    <xf numFmtId="0" fontId="4" fillId="0" borderId="0" xfId="860" applyFont="1" applyAlignment="1" applyProtection="1">
      <alignment vertical="top"/>
    </xf>
    <xf numFmtId="4" fontId="4" fillId="0" borderId="14" xfId="859" applyNumberFormat="1" applyFont="1" applyBorder="1" applyAlignment="1" applyProtection="1">
      <alignment vertical="top"/>
      <protection locked="0"/>
    </xf>
    <xf numFmtId="4" fontId="4" fillId="0" borderId="14" xfId="859" applyNumberFormat="1" applyFont="1" applyFill="1" applyBorder="1" applyAlignment="1" applyProtection="1">
      <alignment horizontal="right"/>
      <protection locked="0"/>
    </xf>
    <xf numFmtId="4" fontId="4" fillId="0" borderId="14" xfId="859" applyNumberFormat="1" applyFont="1" applyFill="1" applyBorder="1" applyAlignment="1" applyProtection="1">
      <protection locked="0"/>
    </xf>
    <xf numFmtId="0" fontId="42" fillId="0" borderId="0" xfId="859" applyFont="1" applyAlignment="1" applyProtection="1">
      <alignment horizontal="right" vertical="top"/>
    </xf>
    <xf numFmtId="0" fontId="42" fillId="0" borderId="0" xfId="859" applyFont="1" applyAlignment="1" applyProtection="1">
      <alignment horizontal="center" vertical="top"/>
    </xf>
    <xf numFmtId="4" fontId="42" fillId="0" borderId="0" xfId="859" applyNumberFormat="1" applyFont="1" applyAlignment="1" applyProtection="1">
      <alignment vertical="top"/>
    </xf>
    <xf numFmtId="0" fontId="41" fillId="0" borderId="0" xfId="859" applyFont="1" applyAlignment="1" applyProtection="1">
      <alignment vertical="top"/>
    </xf>
    <xf numFmtId="0" fontId="36" fillId="0" borderId="0" xfId="859" applyFont="1" applyAlignment="1" applyProtection="1">
      <alignment horizontal="center" vertical="top"/>
    </xf>
    <xf numFmtId="0" fontId="34" fillId="0" borderId="0" xfId="859" applyFont="1" applyAlignment="1" applyProtection="1">
      <alignment vertical="top"/>
    </xf>
    <xf numFmtId="0" fontId="36" fillId="0" borderId="0" xfId="859" applyFont="1" applyAlignment="1" applyProtection="1">
      <alignment horizontal="center" vertical="center"/>
    </xf>
    <xf numFmtId="0" fontId="34" fillId="0" borderId="0" xfId="859" applyFont="1" applyBorder="1" applyAlignment="1" applyProtection="1">
      <alignment vertical="top"/>
    </xf>
    <xf numFmtId="165" fontId="34" fillId="0" borderId="0" xfId="859" applyNumberFormat="1" applyFont="1" applyAlignment="1" applyProtection="1">
      <alignment horizontal="center" vertical="top"/>
    </xf>
    <xf numFmtId="0" fontId="37" fillId="0" borderId="0" xfId="859" applyFont="1" applyAlignment="1" applyProtection="1">
      <alignment vertical="top"/>
    </xf>
    <xf numFmtId="0" fontId="37" fillId="0" borderId="0" xfId="859" applyFont="1" applyAlignment="1" applyProtection="1">
      <alignment horizontal="right" vertical="top"/>
    </xf>
    <xf numFmtId="0" fontId="37" fillId="0" borderId="0" xfId="859" applyFont="1" applyAlignment="1" applyProtection="1">
      <alignment horizontal="center" vertical="top"/>
    </xf>
    <xf numFmtId="0" fontId="34" fillId="0" borderId="0" xfId="859" applyFont="1" applyAlignment="1" applyProtection="1">
      <alignment horizontal="center" vertical="top" wrapText="1"/>
    </xf>
    <xf numFmtId="0" fontId="34" fillId="0" borderId="0" xfId="859" applyFont="1" applyFill="1" applyAlignment="1" applyProtection="1">
      <alignment vertical="top" wrapText="1"/>
    </xf>
    <xf numFmtId="0" fontId="34" fillId="0" borderId="0" xfId="859" applyFont="1" applyAlignment="1" applyProtection="1">
      <alignment horizontal="center" vertical="top"/>
    </xf>
    <xf numFmtId="4" fontId="34" fillId="0" borderId="0" xfId="859" applyNumberFormat="1" applyFont="1" applyAlignment="1" applyProtection="1">
      <alignment vertical="top"/>
    </xf>
    <xf numFmtId="0" fontId="34" fillId="0" borderId="0" xfId="859" applyFont="1" applyFill="1" applyAlignment="1" applyProtection="1">
      <alignment vertical="top"/>
    </xf>
    <xf numFmtId="4" fontId="37" fillId="0" borderId="0" xfId="859" applyNumberFormat="1" applyFont="1" applyAlignment="1" applyProtection="1">
      <alignment vertical="top"/>
    </xf>
    <xf numFmtId="0" fontId="37" fillId="0" borderId="0" xfId="859" applyFont="1" applyAlignment="1" applyProtection="1">
      <alignment vertical="top" wrapText="1"/>
    </xf>
    <xf numFmtId="0" fontId="34" fillId="0" borderId="0" xfId="859" applyFont="1" applyAlignment="1" applyProtection="1">
      <alignment vertical="top" wrapText="1"/>
    </xf>
    <xf numFmtId="0" fontId="37" fillId="0" borderId="0" xfId="859" applyFont="1" applyAlignment="1" applyProtection="1">
      <alignment horizontal="right"/>
    </xf>
    <xf numFmtId="0" fontId="37" fillId="0" borderId="0" xfId="859" applyFont="1" applyAlignment="1" applyProtection="1">
      <alignment horizontal="center"/>
    </xf>
    <xf numFmtId="0" fontId="34" fillId="0" borderId="0" xfId="859" applyFont="1" applyProtection="1"/>
    <xf numFmtId="4" fontId="34" fillId="0" borderId="0" xfId="859" applyNumberFormat="1" applyFont="1" applyAlignment="1" applyProtection="1"/>
    <xf numFmtId="0" fontId="34" fillId="0" borderId="0" xfId="859" applyFont="1" applyAlignment="1" applyProtection="1"/>
    <xf numFmtId="0" fontId="37" fillId="0" borderId="0" xfId="859" applyFont="1" applyAlignment="1" applyProtection="1"/>
    <xf numFmtId="4" fontId="35" fillId="0" borderId="0" xfId="859" applyNumberFormat="1" applyFont="1" applyAlignment="1" applyProtection="1"/>
    <xf numFmtId="0" fontId="37" fillId="0" borderId="0" xfId="859" applyFont="1" applyFill="1" applyAlignment="1" applyProtection="1">
      <alignment vertical="top" wrapText="1"/>
    </xf>
    <xf numFmtId="0" fontId="4" fillId="0" borderId="0" xfId="859" applyFont="1" applyFill="1" applyBorder="1" applyAlignment="1" applyProtection="1">
      <alignment horizontal="right"/>
    </xf>
    <xf numFmtId="0" fontId="38" fillId="0" borderId="0" xfId="859" applyFont="1" applyFill="1" applyProtection="1"/>
    <xf numFmtId="0" fontId="34" fillId="0" borderId="0" xfId="859" applyFont="1" applyAlignment="1" applyProtection="1">
      <alignment horizontal="right" vertical="top"/>
    </xf>
    <xf numFmtId="4" fontId="34" fillId="0" borderId="0" xfId="859" applyNumberFormat="1" applyFont="1" applyFill="1" applyAlignment="1" applyProtection="1">
      <alignment vertical="top"/>
    </xf>
    <xf numFmtId="9" fontId="34" fillId="0" borderId="0" xfId="859" applyNumberFormat="1" applyFont="1" applyAlignment="1" applyProtection="1">
      <alignment horizontal="center" vertical="top"/>
    </xf>
    <xf numFmtId="0" fontId="34" fillId="0" borderId="13" xfId="860" applyFont="1" applyBorder="1" applyAlignment="1" applyProtection="1">
      <alignment horizontal="center" vertical="top"/>
    </xf>
    <xf numFmtId="0" fontId="36" fillId="0" borderId="13" xfId="860" applyFont="1" applyBorder="1" applyAlignment="1" applyProtection="1">
      <alignment vertical="top"/>
    </xf>
    <xf numFmtId="0" fontId="34" fillId="0" borderId="13" xfId="860" applyFont="1" applyBorder="1" applyAlignment="1" applyProtection="1">
      <alignment horizontal="right" vertical="top"/>
    </xf>
    <xf numFmtId="4" fontId="34" fillId="0" borderId="13" xfId="860" applyNumberFormat="1" applyFont="1" applyBorder="1" applyAlignment="1" applyProtection="1">
      <alignment vertical="top"/>
    </xf>
    <xf numFmtId="0" fontId="34" fillId="0" borderId="0" xfId="860" applyFont="1" applyAlignment="1" applyProtection="1">
      <alignment vertical="top"/>
    </xf>
    <xf numFmtId="4" fontId="34" fillId="0" borderId="14" xfId="859" applyNumberFormat="1" applyFont="1" applyBorder="1" applyAlignment="1" applyProtection="1">
      <alignment vertical="top"/>
      <protection locked="0"/>
    </xf>
    <xf numFmtId="0" fontId="34" fillId="0" borderId="0" xfId="859" applyFont="1" applyAlignment="1" applyProtection="1">
      <alignment horizontal="right" vertical="center"/>
    </xf>
    <xf numFmtId="9" fontId="34" fillId="0" borderId="0" xfId="859" applyNumberFormat="1" applyFont="1" applyAlignment="1" applyProtection="1">
      <alignment horizontal="center" vertical="center"/>
    </xf>
    <xf numFmtId="0" fontId="34" fillId="0" borderId="0" xfId="859" applyFont="1" applyAlignment="1" applyProtection="1">
      <alignment vertical="center"/>
    </xf>
    <xf numFmtId="4" fontId="34" fillId="0" borderId="0" xfId="859" applyNumberFormat="1" applyFont="1" applyAlignment="1" applyProtection="1">
      <alignment vertical="center"/>
    </xf>
    <xf numFmtId="4" fontId="4" fillId="0" borderId="0" xfId="859" applyNumberFormat="1" applyFont="1" applyBorder="1" applyAlignment="1" applyProtection="1">
      <alignment vertical="top"/>
    </xf>
    <xf numFmtId="4" fontId="34" fillId="0" borderId="0" xfId="0" applyNumberFormat="1" applyFont="1" applyAlignment="1" applyProtection="1">
      <alignment vertical="top"/>
      <protection locked="0"/>
    </xf>
    <xf numFmtId="4" fontId="34" fillId="0" borderId="14" xfId="0" applyNumberFormat="1" applyFont="1" applyBorder="1" applyAlignment="1" applyProtection="1">
      <alignment vertical="top"/>
      <protection locked="0"/>
    </xf>
    <xf numFmtId="0" fontId="34" fillId="0" borderId="0" xfId="0" applyFont="1" applyAlignment="1" applyProtection="1">
      <alignment horizontal="center" vertical="top" wrapText="1"/>
    </xf>
    <xf numFmtId="0" fontId="34" fillId="0" borderId="0" xfId="0" applyFont="1" applyFill="1" applyAlignment="1" applyProtection="1">
      <alignment vertical="top" wrapText="1"/>
    </xf>
    <xf numFmtId="0" fontId="34" fillId="0" borderId="0" xfId="0" applyFont="1" applyAlignment="1" applyProtection="1">
      <alignment vertical="top"/>
    </xf>
    <xf numFmtId="0" fontId="37" fillId="0" borderId="0" xfId="0" applyFont="1" applyAlignment="1" applyProtection="1">
      <alignment horizontal="center" vertical="top"/>
    </xf>
    <xf numFmtId="4" fontId="34" fillId="0" borderId="0" xfId="0" applyNumberFormat="1" applyFont="1" applyAlignment="1" applyProtection="1">
      <alignment vertical="top"/>
    </xf>
    <xf numFmtId="0" fontId="34" fillId="0" borderId="0" xfId="0" applyFont="1" applyAlignment="1" applyProtection="1">
      <alignment horizontal="right" vertical="top" wrapText="1"/>
    </xf>
    <xf numFmtId="0" fontId="34" fillId="0" borderId="0" xfId="0" applyFont="1" applyFill="1" applyAlignment="1" applyProtection="1">
      <alignment vertical="top"/>
    </xf>
    <xf numFmtId="4" fontId="37" fillId="0" borderId="0" xfId="0" applyNumberFormat="1" applyFont="1" applyAlignment="1" applyProtection="1">
      <alignment vertical="top"/>
    </xf>
    <xf numFmtId="4" fontId="34" fillId="0" borderId="0" xfId="0" applyNumberFormat="1" applyFont="1" applyFill="1" applyAlignment="1" applyProtection="1">
      <alignment vertical="top"/>
    </xf>
    <xf numFmtId="0" fontId="34" fillId="0" borderId="0" xfId="0" applyFont="1" applyAlignment="1" applyProtection="1">
      <alignment horizontal="right" vertical="top"/>
    </xf>
    <xf numFmtId="0" fontId="9" fillId="0" borderId="15" xfId="11" applyNumberFormat="1" applyFont="1" applyBorder="1" applyAlignment="1" applyProtection="1">
      <alignment horizontal="right" vertical="center"/>
    </xf>
    <xf numFmtId="0" fontId="9" fillId="0" borderId="2" xfId="11" applyNumberFormat="1" applyFont="1" applyBorder="1" applyAlignment="1" applyProtection="1">
      <alignment horizontal="right" vertical="center"/>
    </xf>
    <xf numFmtId="0" fontId="6" fillId="0" borderId="20" xfId="11" applyNumberFormat="1" applyFont="1" applyBorder="1" applyAlignment="1" applyProtection="1">
      <alignment horizontal="left" vertical="center" wrapText="1"/>
    </xf>
    <xf numFmtId="0" fontId="6" fillId="0" borderId="21" xfId="11" applyNumberFormat="1" applyFont="1" applyBorder="1" applyAlignment="1" applyProtection="1">
      <alignment horizontal="left" vertical="center" wrapText="1"/>
    </xf>
    <xf numFmtId="0" fontId="28" fillId="0" borderId="0" xfId="11" applyFont="1" applyBorder="1" applyAlignment="1" applyProtection="1">
      <alignment horizontal="center" vertical="center" wrapText="1"/>
    </xf>
    <xf numFmtId="0" fontId="5" fillId="0" borderId="15" xfId="11" applyNumberFormat="1" applyFont="1" applyBorder="1" applyAlignment="1" applyProtection="1">
      <alignment horizontal="center" vertical="center" wrapText="1"/>
    </xf>
    <xf numFmtId="0" fontId="5" fillId="0" borderId="16" xfId="11" applyNumberFormat="1" applyFont="1" applyBorder="1" applyAlignment="1" applyProtection="1">
      <alignment horizontal="center" vertical="center" wrapText="1"/>
    </xf>
    <xf numFmtId="0" fontId="6" fillId="0" borderId="18" xfId="11" applyNumberFormat="1" applyFont="1" applyBorder="1" applyAlignment="1" applyProtection="1">
      <alignment horizontal="left" vertical="center" wrapText="1"/>
    </xf>
    <xf numFmtId="0" fontId="6" fillId="0" borderId="19" xfId="11" applyNumberFormat="1" applyFont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 wrapText="1"/>
    </xf>
    <xf numFmtId="0" fontId="5" fillId="2" borderId="6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3" borderId="5" xfId="858" applyFont="1" applyFill="1" applyBorder="1" applyAlignment="1" applyProtection="1">
      <alignment horizontal="center" vertical="center" wrapText="1"/>
    </xf>
    <xf numFmtId="0" fontId="5" fillId="0" borderId="5" xfId="858" applyFont="1" applyBorder="1" applyAlignment="1" applyProtection="1">
      <alignment vertical="center" wrapText="1"/>
    </xf>
    <xf numFmtId="0" fontId="4" fillId="0" borderId="5" xfId="858" applyFont="1" applyBorder="1" applyAlignment="1" applyProtection="1">
      <alignment vertical="center" wrapText="1"/>
    </xf>
    <xf numFmtId="0" fontId="4" fillId="0" borderId="6" xfId="858" applyFont="1" applyBorder="1" applyAlignment="1" applyProtection="1">
      <alignment vertical="center"/>
    </xf>
    <xf numFmtId="0" fontId="5" fillId="0" borderId="5" xfId="858" applyFont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top" wrapText="1"/>
    </xf>
    <xf numFmtId="0" fontId="5" fillId="2" borderId="12" xfId="0" applyFont="1" applyFill="1" applyBorder="1" applyAlignment="1" applyProtection="1">
      <alignment horizontal="left"/>
    </xf>
  </cellXfs>
  <cellStyles count="861">
    <cellStyle name="Currency_1.3.2" xfId="12"/>
    <cellStyle name="Date" xfId="13"/>
    <cellStyle name="Date 2" xfId="14"/>
    <cellStyle name="Fixed" xfId="15"/>
    <cellStyle name="Fixed 2" xfId="16"/>
    <cellStyle name="Heading1" xfId="17"/>
    <cellStyle name="Heading1 2" xfId="18"/>
    <cellStyle name="Heading2" xfId="19"/>
    <cellStyle name="Heading2 2" xfId="20"/>
    <cellStyle name="Navadno" xfId="0" builtinId="0"/>
    <cellStyle name="Navadno 10" xfId="21"/>
    <cellStyle name="Navadno 10 2" xfId="22"/>
    <cellStyle name="Navadno 10 3" xfId="23"/>
    <cellStyle name="Navadno 10_Vodovod_Žepovci_Stogovci_Podgorje_Vratja_vas" xfId="24"/>
    <cellStyle name="Navadno 11" xfId="25"/>
    <cellStyle name="Navadno 11 2" xfId="26"/>
    <cellStyle name="Navadno 11_Vodovod_Žepovci_Stogovci_Podgorje_Vratja_vas" xfId="27"/>
    <cellStyle name="Navadno 12" xfId="28"/>
    <cellStyle name="Navadno 13" xfId="29"/>
    <cellStyle name="Navadno 14" xfId="30"/>
    <cellStyle name="Navadno 14 2" xfId="31"/>
    <cellStyle name="Navadno 15" xfId="2"/>
    <cellStyle name="Navadno 16" xfId="3"/>
    <cellStyle name="Navadno 17" xfId="32"/>
    <cellStyle name="Navadno 17 2" xfId="33"/>
    <cellStyle name="Navadno 18" xfId="34"/>
    <cellStyle name="Navadno 18 2" xfId="35"/>
    <cellStyle name="Navadno 19" xfId="36"/>
    <cellStyle name="Navadno 19 2" xfId="37"/>
    <cellStyle name="Navadno 2" xfId="38"/>
    <cellStyle name="Navadno 2 10" xfId="39"/>
    <cellStyle name="Navadno 2 10 2" xfId="40"/>
    <cellStyle name="Navadno 2 11" xfId="41"/>
    <cellStyle name="Navadno 2 11 2" xfId="42"/>
    <cellStyle name="Navadno 2 12" xfId="43"/>
    <cellStyle name="Navadno 2 12 2" xfId="44"/>
    <cellStyle name="Navadno 2 13" xfId="45"/>
    <cellStyle name="Navadno 2 13 2" xfId="46"/>
    <cellStyle name="Navadno 2 14" xfId="47"/>
    <cellStyle name="Navadno 2 14 2" xfId="48"/>
    <cellStyle name="Navadno 2 15" xfId="49"/>
    <cellStyle name="Navadno 2 15 2" xfId="50"/>
    <cellStyle name="Navadno 2 16" xfId="51"/>
    <cellStyle name="Navadno 2 16 2" xfId="52"/>
    <cellStyle name="Navadno 2 17" xfId="53"/>
    <cellStyle name="Navadno 2 17 2" xfId="54"/>
    <cellStyle name="Navadno 2 18" xfId="55"/>
    <cellStyle name="Navadno 2 18 2" xfId="56"/>
    <cellStyle name="Navadno 2 19" xfId="57"/>
    <cellStyle name="Navadno 2 19 2" xfId="58"/>
    <cellStyle name="Navadno 2 2" xfId="59"/>
    <cellStyle name="Navadno 2 2 2" xfId="60"/>
    <cellStyle name="Navadno 2 20" xfId="61"/>
    <cellStyle name="Navadno 2 20 2" xfId="62"/>
    <cellStyle name="Navadno 2 21" xfId="63"/>
    <cellStyle name="Navadno 2 21 2" xfId="64"/>
    <cellStyle name="Navadno 2 22" xfId="65"/>
    <cellStyle name="Navadno 2 22 2" xfId="66"/>
    <cellStyle name="Navadno 2 23" xfId="67"/>
    <cellStyle name="Navadno 2 23 2" xfId="68"/>
    <cellStyle name="Navadno 2 24" xfId="69"/>
    <cellStyle name="Navadno 2 24 2" xfId="70"/>
    <cellStyle name="Navadno 2 25" xfId="71"/>
    <cellStyle name="Navadno 2 25 2" xfId="72"/>
    <cellStyle name="Navadno 2 26" xfId="73"/>
    <cellStyle name="Navadno 2 26 2" xfId="74"/>
    <cellStyle name="Navadno 2 27" xfId="75"/>
    <cellStyle name="Navadno 2 27 2" xfId="76"/>
    <cellStyle name="Navadno 2 28" xfId="77"/>
    <cellStyle name="Navadno 2 28 2" xfId="78"/>
    <cellStyle name="Navadno 2 29" xfId="79"/>
    <cellStyle name="Navadno 2 29 2" xfId="80"/>
    <cellStyle name="Navadno 2 3" xfId="81"/>
    <cellStyle name="Navadno 2 3 2" xfId="82"/>
    <cellStyle name="Navadno 2 30" xfId="83"/>
    <cellStyle name="Navadno 2 30 2" xfId="84"/>
    <cellStyle name="Navadno 2 31" xfId="85"/>
    <cellStyle name="Navadno 2 31 2" xfId="86"/>
    <cellStyle name="Navadno 2 32" xfId="87"/>
    <cellStyle name="Navadno 2 32 2" xfId="88"/>
    <cellStyle name="Navadno 2 33" xfId="89"/>
    <cellStyle name="Navadno 2 33 2" xfId="90"/>
    <cellStyle name="Navadno 2 34" xfId="91"/>
    <cellStyle name="Navadno 2 34 2" xfId="92"/>
    <cellStyle name="Navadno 2 35" xfId="93"/>
    <cellStyle name="Navadno 2 35 2" xfId="94"/>
    <cellStyle name="Navadno 2 36" xfId="95"/>
    <cellStyle name="Navadno 2 36 2" xfId="96"/>
    <cellStyle name="Navadno 2 37" xfId="97"/>
    <cellStyle name="Navadno 2 37 2" xfId="98"/>
    <cellStyle name="Navadno 2 38" xfId="99"/>
    <cellStyle name="Navadno 2 38 2" xfId="100"/>
    <cellStyle name="Navadno 2 39" xfId="101"/>
    <cellStyle name="Navadno 2 39 2" xfId="102"/>
    <cellStyle name="Navadno 2 4" xfId="103"/>
    <cellStyle name="Navadno 2 4 2" xfId="104"/>
    <cellStyle name="Navadno 2 40" xfId="105"/>
    <cellStyle name="Navadno 2 40 2" xfId="106"/>
    <cellStyle name="Navadno 2 41" xfId="107"/>
    <cellStyle name="Navadno 2 41 2" xfId="108"/>
    <cellStyle name="Navadno 2 42" xfId="109"/>
    <cellStyle name="Navadno 2 42 2" xfId="110"/>
    <cellStyle name="Navadno 2 43" xfId="111"/>
    <cellStyle name="Navadno 2 43 2" xfId="112"/>
    <cellStyle name="Navadno 2 44" xfId="113"/>
    <cellStyle name="Navadno 2 44 2" xfId="114"/>
    <cellStyle name="Navadno 2 45" xfId="115"/>
    <cellStyle name="Navadno 2 45 2" xfId="116"/>
    <cellStyle name="Navadno 2 46" xfId="117"/>
    <cellStyle name="Navadno 2 46 2" xfId="118"/>
    <cellStyle name="Navadno 2 47" xfId="119"/>
    <cellStyle name="Navadno 2 47 2" xfId="120"/>
    <cellStyle name="Navadno 2 48" xfId="121"/>
    <cellStyle name="Navadno 2 49" xfId="122"/>
    <cellStyle name="Navadno 2 5" xfId="123"/>
    <cellStyle name="Navadno 2 5 2" xfId="124"/>
    <cellStyle name="Navadno 2 50" xfId="4"/>
    <cellStyle name="Navadno 2 51" xfId="125"/>
    <cellStyle name="Navadno 2 6" xfId="126"/>
    <cellStyle name="Navadno 2 6 2" xfId="127"/>
    <cellStyle name="Navadno 2 7" xfId="128"/>
    <cellStyle name="Navadno 2 7 2" xfId="129"/>
    <cellStyle name="Navadno 2 8" xfId="130"/>
    <cellStyle name="Navadno 2 8 2" xfId="131"/>
    <cellStyle name="Navadno 2 9" xfId="132"/>
    <cellStyle name="Navadno 2 9 2" xfId="133"/>
    <cellStyle name="Navadno 2_Vodovod_Drobti_S_Grabe_Z_Grabe_Pogled_10_HP_Grabe_NN" xfId="134"/>
    <cellStyle name="Navadno 20" xfId="135"/>
    <cellStyle name="Navadno 20 2" xfId="136"/>
    <cellStyle name="Navadno 21" xfId="137"/>
    <cellStyle name="Navadno 21 2" xfId="138"/>
    <cellStyle name="Navadno 22" xfId="139"/>
    <cellStyle name="Navadno 22 2" xfId="140"/>
    <cellStyle name="Navadno 23" xfId="141"/>
    <cellStyle name="Navadno 23 2" xfId="142"/>
    <cellStyle name="Navadno 24" xfId="143"/>
    <cellStyle name="Navadno 24 2" xfId="144"/>
    <cellStyle name="Navadno 25" xfId="145"/>
    <cellStyle name="Navadno 25 2" xfId="146"/>
    <cellStyle name="Navadno 26" xfId="147"/>
    <cellStyle name="Navadno 26 2" xfId="148"/>
    <cellStyle name="Navadno 27" xfId="149"/>
    <cellStyle name="Navadno 27 2" xfId="150"/>
    <cellStyle name="Navadno 28" xfId="151"/>
    <cellStyle name="Navadno 28 2" xfId="152"/>
    <cellStyle name="Navadno 29" xfId="153"/>
    <cellStyle name="Navadno 29 2" xfId="154"/>
    <cellStyle name="Navadno 3" xfId="155"/>
    <cellStyle name="Navadno 3 10" xfId="156"/>
    <cellStyle name="Navadno 3 10 2" xfId="157"/>
    <cellStyle name="Navadno 3 11" xfId="158"/>
    <cellStyle name="Navadno 3 11 2" xfId="159"/>
    <cellStyle name="Navadno 3 12" xfId="160"/>
    <cellStyle name="Navadno 3 12 2" xfId="161"/>
    <cellStyle name="Navadno 3 13" xfId="162"/>
    <cellStyle name="Navadno 3 13 2" xfId="163"/>
    <cellStyle name="Navadno 3 14" xfId="164"/>
    <cellStyle name="Navadno 3 14 2" xfId="165"/>
    <cellStyle name="Navadno 3 15" xfId="166"/>
    <cellStyle name="Navadno 3 15 2" xfId="167"/>
    <cellStyle name="Navadno 3 16" xfId="168"/>
    <cellStyle name="Navadno 3 16 2" xfId="169"/>
    <cellStyle name="Navadno 3 17" xfId="170"/>
    <cellStyle name="Navadno 3 17 2" xfId="171"/>
    <cellStyle name="Navadno 3 18" xfId="172"/>
    <cellStyle name="Navadno 3 18 2" xfId="173"/>
    <cellStyle name="Navadno 3 19" xfId="174"/>
    <cellStyle name="Navadno 3 19 2" xfId="175"/>
    <cellStyle name="Navadno 3 2" xfId="176"/>
    <cellStyle name="Navadno 3 2 2" xfId="177"/>
    <cellStyle name="Navadno 3 20" xfId="178"/>
    <cellStyle name="Navadno 3 20 2" xfId="179"/>
    <cellStyle name="Navadno 3 21" xfId="180"/>
    <cellStyle name="Navadno 3 21 2" xfId="181"/>
    <cellStyle name="Navadno 3 22" xfId="182"/>
    <cellStyle name="Navadno 3 22 2" xfId="183"/>
    <cellStyle name="Navadno 3 23" xfId="184"/>
    <cellStyle name="Navadno 3 23 2" xfId="185"/>
    <cellStyle name="Navadno 3 24" xfId="186"/>
    <cellStyle name="Navadno 3 24 2" xfId="187"/>
    <cellStyle name="Navadno 3 25" xfId="188"/>
    <cellStyle name="Navadno 3 25 2" xfId="189"/>
    <cellStyle name="Navadno 3 26" xfId="190"/>
    <cellStyle name="Navadno 3 26 2" xfId="191"/>
    <cellStyle name="Navadno 3 27" xfId="192"/>
    <cellStyle name="Navadno 3 27 2" xfId="193"/>
    <cellStyle name="Navadno 3 28" xfId="194"/>
    <cellStyle name="Navadno 3 28 2" xfId="195"/>
    <cellStyle name="Navadno 3 29" xfId="196"/>
    <cellStyle name="Navadno 3 29 2" xfId="197"/>
    <cellStyle name="Navadno 3 3" xfId="198"/>
    <cellStyle name="Navadno 3 3 2" xfId="199"/>
    <cellStyle name="Navadno 3 30" xfId="200"/>
    <cellStyle name="Navadno 3 30 2" xfId="201"/>
    <cellStyle name="Navadno 3 31" xfId="202"/>
    <cellStyle name="Navadno 3 31 2" xfId="203"/>
    <cellStyle name="Navadno 3 32" xfId="204"/>
    <cellStyle name="Navadno 3 32 2" xfId="205"/>
    <cellStyle name="Navadno 3 33" xfId="206"/>
    <cellStyle name="Navadno 3 33 2" xfId="207"/>
    <cellStyle name="Navadno 3 34" xfId="208"/>
    <cellStyle name="Navadno 3 34 2" xfId="209"/>
    <cellStyle name="Navadno 3 35" xfId="210"/>
    <cellStyle name="Navadno 3 35 2" xfId="211"/>
    <cellStyle name="Navadno 3 36" xfId="212"/>
    <cellStyle name="Navadno 3 36 2" xfId="213"/>
    <cellStyle name="Navadno 3 37" xfId="214"/>
    <cellStyle name="Navadno 3 37 2" xfId="215"/>
    <cellStyle name="Navadno 3 38" xfId="216"/>
    <cellStyle name="Navadno 3 38 2" xfId="217"/>
    <cellStyle name="Navadno 3 39" xfId="218"/>
    <cellStyle name="Navadno 3 39 2" xfId="219"/>
    <cellStyle name="Navadno 3 4" xfId="220"/>
    <cellStyle name="Navadno 3 4 2" xfId="221"/>
    <cellStyle name="Navadno 3 40" xfId="222"/>
    <cellStyle name="Navadno 3 40 2" xfId="223"/>
    <cellStyle name="Navadno 3 41" xfId="224"/>
    <cellStyle name="Navadno 3 41 2" xfId="225"/>
    <cellStyle name="Navadno 3 42" xfId="226"/>
    <cellStyle name="Navadno 3 42 2" xfId="227"/>
    <cellStyle name="Navadno 3 43" xfId="228"/>
    <cellStyle name="Navadno 3 43 2" xfId="229"/>
    <cellStyle name="Navadno 3 44" xfId="230"/>
    <cellStyle name="Navadno 3 44 2" xfId="231"/>
    <cellStyle name="Navadno 3 45" xfId="232"/>
    <cellStyle name="Navadno 3 45 2" xfId="233"/>
    <cellStyle name="Navadno 3 46" xfId="234"/>
    <cellStyle name="Navadno 3 46 2" xfId="235"/>
    <cellStyle name="Navadno 3 47" xfId="236"/>
    <cellStyle name="Navadno 3 47 2" xfId="237"/>
    <cellStyle name="Navadno 3 48" xfId="238"/>
    <cellStyle name="Navadno 3 5" xfId="239"/>
    <cellStyle name="Navadno 3 5 2" xfId="240"/>
    <cellStyle name="Navadno 3 6" xfId="241"/>
    <cellStyle name="Navadno 3 6 2" xfId="242"/>
    <cellStyle name="Navadno 3 7" xfId="243"/>
    <cellStyle name="Navadno 3 7 2" xfId="244"/>
    <cellStyle name="Navadno 3 8" xfId="245"/>
    <cellStyle name="Navadno 3 8 2" xfId="246"/>
    <cellStyle name="Navadno 3 9" xfId="247"/>
    <cellStyle name="Navadno 3 9 2" xfId="248"/>
    <cellStyle name="Navadno 30" xfId="249"/>
    <cellStyle name="Navadno 30 2" xfId="250"/>
    <cellStyle name="Navadno 31" xfId="251"/>
    <cellStyle name="Navadno 31 2" xfId="252"/>
    <cellStyle name="Navadno 32" xfId="253"/>
    <cellStyle name="Navadno 32 2" xfId="254"/>
    <cellStyle name="Navadno 33" xfId="255"/>
    <cellStyle name="Navadno 33 2" xfId="256"/>
    <cellStyle name="Navadno 34" xfId="257"/>
    <cellStyle name="Navadno 34 2" xfId="258"/>
    <cellStyle name="Navadno 35" xfId="259"/>
    <cellStyle name="Navadno 35 2" xfId="260"/>
    <cellStyle name="Navadno 36" xfId="261"/>
    <cellStyle name="Navadno 36 2" xfId="262"/>
    <cellStyle name="Navadno 37" xfId="263"/>
    <cellStyle name="Navadno 37 2" xfId="264"/>
    <cellStyle name="Navadno 38" xfId="265"/>
    <cellStyle name="Navadno 38 2" xfId="266"/>
    <cellStyle name="Navadno 39" xfId="267"/>
    <cellStyle name="Navadno 39 2" xfId="268"/>
    <cellStyle name="Navadno 4" xfId="269"/>
    <cellStyle name="Navadno 4 10" xfId="270"/>
    <cellStyle name="Navadno 4 10 2" xfId="271"/>
    <cellStyle name="Navadno 4 11" xfId="272"/>
    <cellStyle name="Navadno 4 11 2" xfId="273"/>
    <cellStyle name="Navadno 4 12" xfId="274"/>
    <cellStyle name="Navadno 4 12 2" xfId="275"/>
    <cellStyle name="Navadno 4 13" xfId="276"/>
    <cellStyle name="Navadno 4 13 2" xfId="277"/>
    <cellStyle name="Navadno 4 14" xfId="278"/>
    <cellStyle name="Navadno 4 14 2" xfId="279"/>
    <cellStyle name="Navadno 4 15" xfId="280"/>
    <cellStyle name="Navadno 4 15 2" xfId="281"/>
    <cellStyle name="Navadno 4 16" xfId="282"/>
    <cellStyle name="Navadno 4 16 2" xfId="283"/>
    <cellStyle name="Navadno 4 17" xfId="284"/>
    <cellStyle name="Navadno 4 17 2" xfId="285"/>
    <cellStyle name="Navadno 4 18" xfId="286"/>
    <cellStyle name="Navadno 4 18 2" xfId="287"/>
    <cellStyle name="Navadno 4 19" xfId="288"/>
    <cellStyle name="Navadno 4 19 2" xfId="289"/>
    <cellStyle name="Navadno 4 2" xfId="290"/>
    <cellStyle name="Navadno 4 2 2" xfId="291"/>
    <cellStyle name="Navadno 4 20" xfId="292"/>
    <cellStyle name="Navadno 4 20 2" xfId="293"/>
    <cellStyle name="Navadno 4 21" xfId="294"/>
    <cellStyle name="Navadno 4 21 2" xfId="295"/>
    <cellStyle name="Navadno 4 22" xfId="296"/>
    <cellStyle name="Navadno 4 22 2" xfId="297"/>
    <cellStyle name="Navadno 4 23" xfId="298"/>
    <cellStyle name="Navadno 4 23 2" xfId="299"/>
    <cellStyle name="Navadno 4 24" xfId="300"/>
    <cellStyle name="Navadno 4 24 2" xfId="301"/>
    <cellStyle name="Navadno 4 25" xfId="302"/>
    <cellStyle name="Navadno 4 25 2" xfId="303"/>
    <cellStyle name="Navadno 4 26" xfId="304"/>
    <cellStyle name="Navadno 4 26 2" xfId="305"/>
    <cellStyle name="Navadno 4 27" xfId="306"/>
    <cellStyle name="Navadno 4 27 2" xfId="307"/>
    <cellStyle name="Navadno 4 28" xfId="308"/>
    <cellStyle name="Navadno 4 28 2" xfId="309"/>
    <cellStyle name="Navadno 4 29" xfId="310"/>
    <cellStyle name="Navadno 4 29 2" xfId="311"/>
    <cellStyle name="Navadno 4 3" xfId="312"/>
    <cellStyle name="Navadno 4 3 2" xfId="313"/>
    <cellStyle name="Navadno 4 30" xfId="314"/>
    <cellStyle name="Navadno 4 30 2" xfId="315"/>
    <cellStyle name="Navadno 4 31" xfId="316"/>
    <cellStyle name="Navadno 4 31 2" xfId="317"/>
    <cellStyle name="Navadno 4 32" xfId="318"/>
    <cellStyle name="Navadno 4 32 2" xfId="319"/>
    <cellStyle name="Navadno 4 33" xfId="320"/>
    <cellStyle name="Navadno 4 33 2" xfId="321"/>
    <cellStyle name="Navadno 4 34" xfId="322"/>
    <cellStyle name="Navadno 4 34 2" xfId="323"/>
    <cellStyle name="Navadno 4 35" xfId="324"/>
    <cellStyle name="Navadno 4 35 2" xfId="325"/>
    <cellStyle name="Navadno 4 36" xfId="326"/>
    <cellStyle name="Navadno 4 36 2" xfId="327"/>
    <cellStyle name="Navadno 4 37" xfId="328"/>
    <cellStyle name="Navadno 4 37 2" xfId="329"/>
    <cellStyle name="Navadno 4 38" xfId="330"/>
    <cellStyle name="Navadno 4 38 2" xfId="331"/>
    <cellStyle name="Navadno 4 39" xfId="332"/>
    <cellStyle name="Navadno 4 39 2" xfId="333"/>
    <cellStyle name="Navadno 4 4" xfId="334"/>
    <cellStyle name="Navadno 4 4 2" xfId="335"/>
    <cellStyle name="Navadno 4 40" xfId="336"/>
    <cellStyle name="Navadno 4 40 2" xfId="337"/>
    <cellStyle name="Navadno 4 41" xfId="338"/>
    <cellStyle name="Navadno 4 41 2" xfId="339"/>
    <cellStyle name="Navadno 4 42" xfId="340"/>
    <cellStyle name="Navadno 4 42 2" xfId="341"/>
    <cellStyle name="Navadno 4 43" xfId="342"/>
    <cellStyle name="Navadno 4 43 2" xfId="343"/>
    <cellStyle name="Navadno 4 44" xfId="344"/>
    <cellStyle name="Navadno 4 44 2" xfId="345"/>
    <cellStyle name="Navadno 4 45" xfId="346"/>
    <cellStyle name="Navadno 4 45 2" xfId="347"/>
    <cellStyle name="Navadno 4 46" xfId="348"/>
    <cellStyle name="Navadno 4 46 2" xfId="349"/>
    <cellStyle name="Navadno 4 47" xfId="350"/>
    <cellStyle name="Navadno 4 47 2" xfId="351"/>
    <cellStyle name="Navadno 4 48" xfId="352"/>
    <cellStyle name="Navadno 4 49" xfId="353"/>
    <cellStyle name="Navadno 4 5" xfId="354"/>
    <cellStyle name="Navadno 4 5 2" xfId="355"/>
    <cellStyle name="Navadno 4 6" xfId="356"/>
    <cellStyle name="Navadno 4 6 2" xfId="357"/>
    <cellStyle name="Navadno 4 7" xfId="358"/>
    <cellStyle name="Navadno 4 7 2" xfId="359"/>
    <cellStyle name="Navadno 4 8" xfId="360"/>
    <cellStyle name="Navadno 4 8 2" xfId="361"/>
    <cellStyle name="Navadno 4 9" xfId="362"/>
    <cellStyle name="Navadno 4 9 2" xfId="363"/>
    <cellStyle name="Navadno 40" xfId="364"/>
    <cellStyle name="Navadno 40 2" xfId="365"/>
    <cellStyle name="Navadno 41" xfId="366"/>
    <cellStyle name="Navadno 41 2" xfId="367"/>
    <cellStyle name="Navadno 42" xfId="368"/>
    <cellStyle name="Navadno 42 2" xfId="369"/>
    <cellStyle name="Navadno 43" xfId="370"/>
    <cellStyle name="Navadno 43 2" xfId="371"/>
    <cellStyle name="Navadno 44" xfId="372"/>
    <cellStyle name="Navadno 44 2" xfId="373"/>
    <cellStyle name="Navadno 45" xfId="374"/>
    <cellStyle name="Navadno 46" xfId="375"/>
    <cellStyle name="Navadno 46 2" xfId="376"/>
    <cellStyle name="Navadno 47" xfId="377"/>
    <cellStyle name="Navadno 47 2" xfId="378"/>
    <cellStyle name="Navadno 48" xfId="379"/>
    <cellStyle name="Navadno 48 2" xfId="380"/>
    <cellStyle name="Navadno 49" xfId="5"/>
    <cellStyle name="Navadno 5" xfId="381"/>
    <cellStyle name="Navadno 5 10" xfId="382"/>
    <cellStyle name="Navadno 5 10 2" xfId="383"/>
    <cellStyle name="Navadno 5 11" xfId="384"/>
    <cellStyle name="Navadno 5 11 2" xfId="385"/>
    <cellStyle name="Navadno 5 12" xfId="386"/>
    <cellStyle name="Navadno 5 12 2" xfId="387"/>
    <cellStyle name="Navadno 5 13" xfId="388"/>
    <cellStyle name="Navadno 5 13 2" xfId="389"/>
    <cellStyle name="Navadno 5 14" xfId="390"/>
    <cellStyle name="Navadno 5 14 2" xfId="391"/>
    <cellStyle name="Navadno 5 15" xfId="392"/>
    <cellStyle name="Navadno 5 15 2" xfId="393"/>
    <cellStyle name="Navadno 5 16" xfId="394"/>
    <cellStyle name="Navadno 5 16 2" xfId="395"/>
    <cellStyle name="Navadno 5 17" xfId="396"/>
    <cellStyle name="Navadno 5 17 2" xfId="397"/>
    <cellStyle name="Navadno 5 18" xfId="398"/>
    <cellStyle name="Navadno 5 18 2" xfId="399"/>
    <cellStyle name="Navadno 5 19" xfId="400"/>
    <cellStyle name="Navadno 5 19 2" xfId="401"/>
    <cellStyle name="Navadno 5 2" xfId="402"/>
    <cellStyle name="Navadno 5 2 2" xfId="403"/>
    <cellStyle name="Navadno 5 20" xfId="404"/>
    <cellStyle name="Navadno 5 20 2" xfId="405"/>
    <cellStyle name="Navadno 5 21" xfId="406"/>
    <cellStyle name="Navadno 5 21 2" xfId="407"/>
    <cellStyle name="Navadno 5 22" xfId="408"/>
    <cellStyle name="Navadno 5 22 2" xfId="409"/>
    <cellStyle name="Navadno 5 23" xfId="410"/>
    <cellStyle name="Navadno 5 23 2" xfId="411"/>
    <cellStyle name="Navadno 5 24" xfId="412"/>
    <cellStyle name="Navadno 5 24 2" xfId="413"/>
    <cellStyle name="Navadno 5 25" xfId="414"/>
    <cellStyle name="Navadno 5 25 2" xfId="415"/>
    <cellStyle name="Navadno 5 26" xfId="416"/>
    <cellStyle name="Navadno 5 26 2" xfId="417"/>
    <cellStyle name="Navadno 5 27" xfId="418"/>
    <cellStyle name="Navadno 5 27 2" xfId="419"/>
    <cellStyle name="Navadno 5 28" xfId="420"/>
    <cellStyle name="Navadno 5 28 2" xfId="421"/>
    <cellStyle name="Navadno 5 29" xfId="422"/>
    <cellStyle name="Navadno 5 29 2" xfId="423"/>
    <cellStyle name="Navadno 5 3" xfId="424"/>
    <cellStyle name="Navadno 5 3 2" xfId="425"/>
    <cellStyle name="Navadno 5 30" xfId="426"/>
    <cellStyle name="Navadno 5 30 2" xfId="427"/>
    <cellStyle name="Navadno 5 31" xfId="428"/>
    <cellStyle name="Navadno 5 31 2" xfId="429"/>
    <cellStyle name="Navadno 5 32" xfId="430"/>
    <cellStyle name="Navadno 5 32 2" xfId="431"/>
    <cellStyle name="Navadno 5 33" xfId="432"/>
    <cellStyle name="Navadno 5 33 2" xfId="433"/>
    <cellStyle name="Navadno 5 34" xfId="434"/>
    <cellStyle name="Navadno 5 34 2" xfId="435"/>
    <cellStyle name="Navadno 5 35" xfId="436"/>
    <cellStyle name="Navadno 5 35 2" xfId="437"/>
    <cellStyle name="Navadno 5 36" xfId="438"/>
    <cellStyle name="Navadno 5 36 2" xfId="439"/>
    <cellStyle name="Navadno 5 37" xfId="440"/>
    <cellStyle name="Navadno 5 37 2" xfId="441"/>
    <cellStyle name="Navadno 5 38" xfId="442"/>
    <cellStyle name="Navadno 5 38 2" xfId="443"/>
    <cellStyle name="Navadno 5 39" xfId="444"/>
    <cellStyle name="Navadno 5 39 2" xfId="445"/>
    <cellStyle name="Navadno 5 4" xfId="446"/>
    <cellStyle name="Navadno 5 4 2" xfId="447"/>
    <cellStyle name="Navadno 5 40" xfId="448"/>
    <cellStyle name="Navadno 5 40 2" xfId="449"/>
    <cellStyle name="Navadno 5 41" xfId="450"/>
    <cellStyle name="Navadno 5 41 2" xfId="451"/>
    <cellStyle name="Navadno 5 42" xfId="452"/>
    <cellStyle name="Navadno 5 42 2" xfId="453"/>
    <cellStyle name="Navadno 5 43" xfId="454"/>
    <cellStyle name="Navadno 5 43 2" xfId="455"/>
    <cellStyle name="Navadno 5 44" xfId="456"/>
    <cellStyle name="Navadno 5 44 2" xfId="457"/>
    <cellStyle name="Navadno 5 45" xfId="458"/>
    <cellStyle name="Navadno 5 45 2" xfId="459"/>
    <cellStyle name="Navadno 5 46" xfId="460"/>
    <cellStyle name="Navadno 5 46 2" xfId="461"/>
    <cellStyle name="Navadno 5 47" xfId="462"/>
    <cellStyle name="Navadno 5 47 2" xfId="463"/>
    <cellStyle name="Navadno 5 48" xfId="464"/>
    <cellStyle name="Navadno 5 5" xfId="465"/>
    <cellStyle name="Navadno 5 5 2" xfId="466"/>
    <cellStyle name="Navadno 5 6" xfId="467"/>
    <cellStyle name="Navadno 5 6 2" xfId="468"/>
    <cellStyle name="Navadno 5 7" xfId="469"/>
    <cellStyle name="Navadno 5 7 2" xfId="470"/>
    <cellStyle name="Navadno 5 8" xfId="471"/>
    <cellStyle name="Navadno 5 8 2" xfId="472"/>
    <cellStyle name="Navadno 5 9" xfId="473"/>
    <cellStyle name="Navadno 5 9 2" xfId="474"/>
    <cellStyle name="Navadno 50" xfId="6"/>
    <cellStyle name="Navadno 51" xfId="10"/>
    <cellStyle name="Navadno 52" xfId="8"/>
    <cellStyle name="Navadno 53" xfId="9"/>
    <cellStyle name="Navadno 54" xfId="7"/>
    <cellStyle name="Navadno 55" xfId="475"/>
    <cellStyle name="Navadno 56" xfId="859"/>
    <cellStyle name="Navadno 6" xfId="476"/>
    <cellStyle name="Navadno 6 10" xfId="477"/>
    <cellStyle name="Navadno 6 10 2" xfId="478"/>
    <cellStyle name="Navadno 6 11" xfId="479"/>
    <cellStyle name="Navadno 6 11 2" xfId="480"/>
    <cellStyle name="Navadno 6 12" xfId="481"/>
    <cellStyle name="Navadno 6 12 2" xfId="482"/>
    <cellStyle name="Navadno 6 13" xfId="483"/>
    <cellStyle name="Navadno 6 13 2" xfId="484"/>
    <cellStyle name="Navadno 6 14" xfId="485"/>
    <cellStyle name="Navadno 6 14 2" xfId="486"/>
    <cellStyle name="Navadno 6 15" xfId="487"/>
    <cellStyle name="Navadno 6 15 2" xfId="488"/>
    <cellStyle name="Navadno 6 16" xfId="489"/>
    <cellStyle name="Navadno 6 16 2" xfId="490"/>
    <cellStyle name="Navadno 6 17" xfId="491"/>
    <cellStyle name="Navadno 6 17 2" xfId="492"/>
    <cellStyle name="Navadno 6 18" xfId="493"/>
    <cellStyle name="Navadno 6 18 2" xfId="494"/>
    <cellStyle name="Navadno 6 19" xfId="495"/>
    <cellStyle name="Navadno 6 19 2" xfId="496"/>
    <cellStyle name="Navadno 6 2" xfId="497"/>
    <cellStyle name="Navadno 6 2 2" xfId="498"/>
    <cellStyle name="Navadno 6 20" xfId="499"/>
    <cellStyle name="Navadno 6 20 2" xfId="500"/>
    <cellStyle name="Navadno 6 21" xfId="501"/>
    <cellStyle name="Navadno 6 21 2" xfId="502"/>
    <cellStyle name="Navadno 6 22" xfId="503"/>
    <cellStyle name="Navadno 6 22 2" xfId="504"/>
    <cellStyle name="Navadno 6 23" xfId="505"/>
    <cellStyle name="Navadno 6 23 2" xfId="506"/>
    <cellStyle name="Navadno 6 24" xfId="507"/>
    <cellStyle name="Navadno 6 24 2" xfId="508"/>
    <cellStyle name="Navadno 6 25" xfId="509"/>
    <cellStyle name="Navadno 6 25 2" xfId="510"/>
    <cellStyle name="Navadno 6 26" xfId="511"/>
    <cellStyle name="Navadno 6 26 2" xfId="512"/>
    <cellStyle name="Navadno 6 27" xfId="513"/>
    <cellStyle name="Navadno 6 27 2" xfId="514"/>
    <cellStyle name="Navadno 6 28" xfId="515"/>
    <cellStyle name="Navadno 6 28 2" xfId="516"/>
    <cellStyle name="Navadno 6 29" xfId="517"/>
    <cellStyle name="Navadno 6 29 2" xfId="518"/>
    <cellStyle name="Navadno 6 3" xfId="519"/>
    <cellStyle name="Navadno 6 3 2" xfId="520"/>
    <cellStyle name="Navadno 6 30" xfId="521"/>
    <cellStyle name="Navadno 6 30 2" xfId="522"/>
    <cellStyle name="Navadno 6 31" xfId="523"/>
    <cellStyle name="Navadno 6 31 2" xfId="524"/>
    <cellStyle name="Navadno 6 32" xfId="525"/>
    <cellStyle name="Navadno 6 32 2" xfId="526"/>
    <cellStyle name="Navadno 6 33" xfId="527"/>
    <cellStyle name="Navadno 6 33 2" xfId="528"/>
    <cellStyle name="Navadno 6 34" xfId="529"/>
    <cellStyle name="Navadno 6 34 2" xfId="530"/>
    <cellStyle name="Navadno 6 35" xfId="531"/>
    <cellStyle name="Navadno 6 35 2" xfId="532"/>
    <cellStyle name="Navadno 6 36" xfId="533"/>
    <cellStyle name="Navadno 6 36 2" xfId="534"/>
    <cellStyle name="Navadno 6 37" xfId="535"/>
    <cellStyle name="Navadno 6 37 2" xfId="536"/>
    <cellStyle name="Navadno 6 38" xfId="537"/>
    <cellStyle name="Navadno 6 38 2" xfId="538"/>
    <cellStyle name="Navadno 6 39" xfId="539"/>
    <cellStyle name="Navadno 6 39 2" xfId="540"/>
    <cellStyle name="Navadno 6 4" xfId="541"/>
    <cellStyle name="Navadno 6 4 2" xfId="542"/>
    <cellStyle name="Navadno 6 40" xfId="543"/>
    <cellStyle name="Navadno 6 40 2" xfId="544"/>
    <cellStyle name="Navadno 6 41" xfId="545"/>
    <cellStyle name="Navadno 6 41 2" xfId="546"/>
    <cellStyle name="Navadno 6 42" xfId="547"/>
    <cellStyle name="Navadno 6 42 2" xfId="548"/>
    <cellStyle name="Navadno 6 43" xfId="549"/>
    <cellStyle name="Navadno 6 43 2" xfId="550"/>
    <cellStyle name="Navadno 6 44" xfId="551"/>
    <cellStyle name="Navadno 6 44 2" xfId="552"/>
    <cellStyle name="Navadno 6 45" xfId="553"/>
    <cellStyle name="Navadno 6 45 2" xfId="554"/>
    <cellStyle name="Navadno 6 46" xfId="555"/>
    <cellStyle name="Navadno 6 46 2" xfId="556"/>
    <cellStyle name="Navadno 6 47" xfId="557"/>
    <cellStyle name="Navadno 6 47 2" xfId="558"/>
    <cellStyle name="Navadno 6 48" xfId="559"/>
    <cellStyle name="Navadno 6 5" xfId="560"/>
    <cellStyle name="Navadno 6 5 2" xfId="561"/>
    <cellStyle name="Navadno 6 6" xfId="562"/>
    <cellStyle name="Navadno 6 6 2" xfId="563"/>
    <cellStyle name="Navadno 6 7" xfId="564"/>
    <cellStyle name="Navadno 6 7 2" xfId="565"/>
    <cellStyle name="Navadno 6 8" xfId="566"/>
    <cellStyle name="Navadno 6 8 2" xfId="567"/>
    <cellStyle name="Navadno 6 9" xfId="568"/>
    <cellStyle name="Navadno 6 9 2" xfId="569"/>
    <cellStyle name="Navadno 7" xfId="570"/>
    <cellStyle name="Navadno 7 10" xfId="571"/>
    <cellStyle name="Navadno 7 10 2" xfId="572"/>
    <cellStyle name="Navadno 7 11" xfId="573"/>
    <cellStyle name="Navadno 7 11 2" xfId="574"/>
    <cellStyle name="Navadno 7 12" xfId="575"/>
    <cellStyle name="Navadno 7 12 2" xfId="576"/>
    <cellStyle name="Navadno 7 13" xfId="577"/>
    <cellStyle name="Navadno 7 13 2" xfId="578"/>
    <cellStyle name="Navadno 7 14" xfId="579"/>
    <cellStyle name="Navadno 7 14 2" xfId="580"/>
    <cellStyle name="Navadno 7 15" xfId="581"/>
    <cellStyle name="Navadno 7 15 2" xfId="582"/>
    <cellStyle name="Navadno 7 16" xfId="583"/>
    <cellStyle name="Navadno 7 16 2" xfId="584"/>
    <cellStyle name="Navadno 7 17" xfId="585"/>
    <cellStyle name="Navadno 7 17 2" xfId="586"/>
    <cellStyle name="Navadno 7 18" xfId="587"/>
    <cellStyle name="Navadno 7 18 2" xfId="588"/>
    <cellStyle name="Navadno 7 19" xfId="589"/>
    <cellStyle name="Navadno 7 19 2" xfId="590"/>
    <cellStyle name="Navadno 7 2" xfId="591"/>
    <cellStyle name="Navadno 7 2 2" xfId="592"/>
    <cellStyle name="Navadno 7 20" xfId="593"/>
    <cellStyle name="Navadno 7 20 2" xfId="594"/>
    <cellStyle name="Navadno 7 21" xfId="595"/>
    <cellStyle name="Navadno 7 21 2" xfId="596"/>
    <cellStyle name="Navadno 7 22" xfId="597"/>
    <cellStyle name="Navadno 7 22 2" xfId="598"/>
    <cellStyle name="Navadno 7 23" xfId="599"/>
    <cellStyle name="Navadno 7 23 2" xfId="600"/>
    <cellStyle name="Navadno 7 24" xfId="601"/>
    <cellStyle name="Navadno 7 24 2" xfId="602"/>
    <cellStyle name="Navadno 7 25" xfId="603"/>
    <cellStyle name="Navadno 7 25 2" xfId="604"/>
    <cellStyle name="Navadno 7 26" xfId="605"/>
    <cellStyle name="Navadno 7 26 2" xfId="606"/>
    <cellStyle name="Navadno 7 27" xfId="607"/>
    <cellStyle name="Navadno 7 27 2" xfId="608"/>
    <cellStyle name="Navadno 7 28" xfId="609"/>
    <cellStyle name="Navadno 7 28 2" xfId="610"/>
    <cellStyle name="Navadno 7 29" xfId="611"/>
    <cellStyle name="Navadno 7 29 2" xfId="612"/>
    <cellStyle name="Navadno 7 3" xfId="613"/>
    <cellStyle name="Navadno 7 3 2" xfId="614"/>
    <cellStyle name="Navadno 7 30" xfId="615"/>
    <cellStyle name="Navadno 7 30 2" xfId="616"/>
    <cellStyle name="Navadno 7 31" xfId="617"/>
    <cellStyle name="Navadno 7 31 2" xfId="618"/>
    <cellStyle name="Navadno 7 32" xfId="619"/>
    <cellStyle name="Navadno 7 32 2" xfId="620"/>
    <cellStyle name="Navadno 7 33" xfId="621"/>
    <cellStyle name="Navadno 7 33 2" xfId="622"/>
    <cellStyle name="Navadno 7 34" xfId="623"/>
    <cellStyle name="Navadno 7 34 2" xfId="624"/>
    <cellStyle name="Navadno 7 35" xfId="625"/>
    <cellStyle name="Navadno 7 35 2" xfId="626"/>
    <cellStyle name="Navadno 7 36" xfId="627"/>
    <cellStyle name="Navadno 7 36 2" xfId="628"/>
    <cellStyle name="Navadno 7 37" xfId="629"/>
    <cellStyle name="Navadno 7 37 2" xfId="630"/>
    <cellStyle name="Navadno 7 38" xfId="631"/>
    <cellStyle name="Navadno 7 38 2" xfId="632"/>
    <cellStyle name="Navadno 7 39" xfId="633"/>
    <cellStyle name="Navadno 7 39 2" xfId="634"/>
    <cellStyle name="Navadno 7 4" xfId="635"/>
    <cellStyle name="Navadno 7 4 2" xfId="636"/>
    <cellStyle name="Navadno 7 40" xfId="637"/>
    <cellStyle name="Navadno 7 40 2" xfId="638"/>
    <cellStyle name="Navadno 7 41" xfId="639"/>
    <cellStyle name="Navadno 7 41 2" xfId="640"/>
    <cellStyle name="Navadno 7 42" xfId="641"/>
    <cellStyle name="Navadno 7 42 2" xfId="642"/>
    <cellStyle name="Navadno 7 43" xfId="643"/>
    <cellStyle name="Navadno 7 43 2" xfId="644"/>
    <cellStyle name="Navadno 7 44" xfId="645"/>
    <cellStyle name="Navadno 7 44 2" xfId="646"/>
    <cellStyle name="Navadno 7 45" xfId="647"/>
    <cellStyle name="Navadno 7 45 2" xfId="648"/>
    <cellStyle name="Navadno 7 46" xfId="649"/>
    <cellStyle name="Navadno 7 46 2" xfId="650"/>
    <cellStyle name="Navadno 7 47" xfId="651"/>
    <cellStyle name="Navadno 7 47 2" xfId="652"/>
    <cellStyle name="Navadno 7 48" xfId="653"/>
    <cellStyle name="Navadno 7 5" xfId="654"/>
    <cellStyle name="Navadno 7 5 2" xfId="655"/>
    <cellStyle name="Navadno 7 6" xfId="656"/>
    <cellStyle name="Navadno 7 6 2" xfId="657"/>
    <cellStyle name="Navadno 7 7" xfId="658"/>
    <cellStyle name="Navadno 7 7 2" xfId="659"/>
    <cellStyle name="Navadno 7 8" xfId="660"/>
    <cellStyle name="Navadno 7 8 2" xfId="661"/>
    <cellStyle name="Navadno 7 9" xfId="662"/>
    <cellStyle name="Navadno 7 9 2" xfId="663"/>
    <cellStyle name="Navadno 8" xfId="664"/>
    <cellStyle name="Navadno 8 10" xfId="665"/>
    <cellStyle name="Navadno 8 10 2" xfId="666"/>
    <cellStyle name="Navadno 8 11" xfId="667"/>
    <cellStyle name="Navadno 8 11 2" xfId="668"/>
    <cellStyle name="Navadno 8 12" xfId="669"/>
    <cellStyle name="Navadno 8 12 2" xfId="670"/>
    <cellStyle name="Navadno 8 13" xfId="671"/>
    <cellStyle name="Navadno 8 13 2" xfId="672"/>
    <cellStyle name="Navadno 8 14" xfId="673"/>
    <cellStyle name="Navadno 8 14 2" xfId="674"/>
    <cellStyle name="Navadno 8 15" xfId="675"/>
    <cellStyle name="Navadno 8 15 2" xfId="676"/>
    <cellStyle name="Navadno 8 16" xfId="677"/>
    <cellStyle name="Navadno 8 16 2" xfId="678"/>
    <cellStyle name="Navadno 8 17" xfId="679"/>
    <cellStyle name="Navadno 8 17 2" xfId="680"/>
    <cellStyle name="Navadno 8 18" xfId="681"/>
    <cellStyle name="Navadno 8 18 2" xfId="682"/>
    <cellStyle name="Navadno 8 19" xfId="683"/>
    <cellStyle name="Navadno 8 19 2" xfId="684"/>
    <cellStyle name="Navadno 8 2" xfId="685"/>
    <cellStyle name="Navadno 8 2 2" xfId="686"/>
    <cellStyle name="Navadno 8 20" xfId="687"/>
    <cellStyle name="Navadno 8 20 2" xfId="688"/>
    <cellStyle name="Navadno 8 21" xfId="689"/>
    <cellStyle name="Navadno 8 21 2" xfId="690"/>
    <cellStyle name="Navadno 8 22" xfId="691"/>
    <cellStyle name="Navadno 8 22 2" xfId="692"/>
    <cellStyle name="Navadno 8 23" xfId="693"/>
    <cellStyle name="Navadno 8 23 2" xfId="694"/>
    <cellStyle name="Navadno 8 24" xfId="695"/>
    <cellStyle name="Navadno 8 24 2" xfId="696"/>
    <cellStyle name="Navadno 8 25" xfId="697"/>
    <cellStyle name="Navadno 8 25 2" xfId="698"/>
    <cellStyle name="Navadno 8 26" xfId="699"/>
    <cellStyle name="Navadno 8 26 2" xfId="700"/>
    <cellStyle name="Navadno 8 27" xfId="701"/>
    <cellStyle name="Navadno 8 27 2" xfId="702"/>
    <cellStyle name="Navadno 8 28" xfId="703"/>
    <cellStyle name="Navadno 8 28 2" xfId="704"/>
    <cellStyle name="Navadno 8 29" xfId="705"/>
    <cellStyle name="Navadno 8 29 2" xfId="706"/>
    <cellStyle name="Navadno 8 3" xfId="707"/>
    <cellStyle name="Navadno 8 3 2" xfId="708"/>
    <cellStyle name="Navadno 8 30" xfId="709"/>
    <cellStyle name="Navadno 8 30 2" xfId="710"/>
    <cellStyle name="Navadno 8 31" xfId="711"/>
    <cellStyle name="Navadno 8 31 2" xfId="712"/>
    <cellStyle name="Navadno 8 32" xfId="713"/>
    <cellStyle name="Navadno 8 32 2" xfId="714"/>
    <cellStyle name="Navadno 8 33" xfId="715"/>
    <cellStyle name="Navadno 8 33 2" xfId="716"/>
    <cellStyle name="Navadno 8 34" xfId="717"/>
    <cellStyle name="Navadno 8 34 2" xfId="718"/>
    <cellStyle name="Navadno 8 35" xfId="719"/>
    <cellStyle name="Navadno 8 35 2" xfId="720"/>
    <cellStyle name="Navadno 8 36" xfId="721"/>
    <cellStyle name="Navadno 8 36 2" xfId="722"/>
    <cellStyle name="Navadno 8 37" xfId="723"/>
    <cellStyle name="Navadno 8 37 2" xfId="724"/>
    <cellStyle name="Navadno 8 38" xfId="725"/>
    <cellStyle name="Navadno 8 38 2" xfId="726"/>
    <cellStyle name="Navadno 8 39" xfId="727"/>
    <cellStyle name="Navadno 8 39 2" xfId="728"/>
    <cellStyle name="Navadno 8 4" xfId="729"/>
    <cellStyle name="Navadno 8 4 2" xfId="730"/>
    <cellStyle name="Navadno 8 40" xfId="731"/>
    <cellStyle name="Navadno 8 40 2" xfId="732"/>
    <cellStyle name="Navadno 8 41" xfId="733"/>
    <cellStyle name="Navadno 8 41 2" xfId="734"/>
    <cellStyle name="Navadno 8 42" xfId="735"/>
    <cellStyle name="Navadno 8 42 2" xfId="736"/>
    <cellStyle name="Navadno 8 43" xfId="737"/>
    <cellStyle name="Navadno 8 43 2" xfId="738"/>
    <cellStyle name="Navadno 8 44" xfId="739"/>
    <cellStyle name="Navadno 8 44 2" xfId="740"/>
    <cellStyle name="Navadno 8 45" xfId="741"/>
    <cellStyle name="Navadno 8 45 2" xfId="742"/>
    <cellStyle name="Navadno 8 46" xfId="743"/>
    <cellStyle name="Navadno 8 46 2" xfId="744"/>
    <cellStyle name="Navadno 8 47" xfId="745"/>
    <cellStyle name="Navadno 8 5" xfId="746"/>
    <cellStyle name="Navadno 8 5 2" xfId="747"/>
    <cellStyle name="Navadno 8 6" xfId="748"/>
    <cellStyle name="Navadno 8 6 2" xfId="749"/>
    <cellStyle name="Navadno 8 7" xfId="750"/>
    <cellStyle name="Navadno 8 7 2" xfId="751"/>
    <cellStyle name="Navadno 8 8" xfId="752"/>
    <cellStyle name="Navadno 8 8 2" xfId="753"/>
    <cellStyle name="Navadno 8 9" xfId="754"/>
    <cellStyle name="Navadno 8 9 2" xfId="755"/>
    <cellStyle name="Navadno 8_Vodovod_Žepovci_Stogovci_Podgorje_Vratja_vas" xfId="756"/>
    <cellStyle name="Navadno 9" xfId="757"/>
    <cellStyle name="Navadno 9 10" xfId="758"/>
    <cellStyle name="Navadno 9 10 2" xfId="759"/>
    <cellStyle name="Navadno 9 11" xfId="760"/>
    <cellStyle name="Navadno 9 11 2" xfId="761"/>
    <cellStyle name="Navadno 9 12" xfId="762"/>
    <cellStyle name="Navadno 9 12 2" xfId="763"/>
    <cellStyle name="Navadno 9 13" xfId="764"/>
    <cellStyle name="Navadno 9 13 2" xfId="765"/>
    <cellStyle name="Navadno 9 14" xfId="766"/>
    <cellStyle name="Navadno 9 14 2" xfId="767"/>
    <cellStyle name="Navadno 9 15" xfId="768"/>
    <cellStyle name="Navadno 9 15 2" xfId="769"/>
    <cellStyle name="Navadno 9 16" xfId="770"/>
    <cellStyle name="Navadno 9 16 2" xfId="771"/>
    <cellStyle name="Navadno 9 17" xfId="772"/>
    <cellStyle name="Navadno 9 17 2" xfId="773"/>
    <cellStyle name="Navadno 9 18" xfId="774"/>
    <cellStyle name="Navadno 9 18 2" xfId="775"/>
    <cellStyle name="Navadno 9 19" xfId="776"/>
    <cellStyle name="Navadno 9 19 2" xfId="777"/>
    <cellStyle name="Navadno 9 2" xfId="778"/>
    <cellStyle name="Navadno 9 2 2" xfId="779"/>
    <cellStyle name="Navadno 9 20" xfId="780"/>
    <cellStyle name="Navadno 9 20 2" xfId="781"/>
    <cellStyle name="Navadno 9 21" xfId="782"/>
    <cellStyle name="Navadno 9 21 2" xfId="783"/>
    <cellStyle name="Navadno 9 22" xfId="784"/>
    <cellStyle name="Navadno 9 22 2" xfId="785"/>
    <cellStyle name="Navadno 9 23" xfId="786"/>
    <cellStyle name="Navadno 9 23 2" xfId="787"/>
    <cellStyle name="Navadno 9 24" xfId="788"/>
    <cellStyle name="Navadno 9 24 2" xfId="789"/>
    <cellStyle name="Navadno 9 25" xfId="790"/>
    <cellStyle name="Navadno 9 25 2" xfId="791"/>
    <cellStyle name="Navadno 9 26" xfId="792"/>
    <cellStyle name="Navadno 9 26 2" xfId="793"/>
    <cellStyle name="Navadno 9 27" xfId="794"/>
    <cellStyle name="Navadno 9 27 2" xfId="795"/>
    <cellStyle name="Navadno 9 28" xfId="796"/>
    <cellStyle name="Navadno 9 28 2" xfId="797"/>
    <cellStyle name="Navadno 9 29" xfId="798"/>
    <cellStyle name="Navadno 9 29 2" xfId="799"/>
    <cellStyle name="Navadno 9 3" xfId="800"/>
    <cellStyle name="Navadno 9 3 2" xfId="801"/>
    <cellStyle name="Navadno 9 30" xfId="802"/>
    <cellStyle name="Navadno 9 30 2" xfId="803"/>
    <cellStyle name="Navadno 9 31" xfId="804"/>
    <cellStyle name="Navadno 9 31 2" xfId="805"/>
    <cellStyle name="Navadno 9 32" xfId="806"/>
    <cellStyle name="Navadno 9 32 2" xfId="807"/>
    <cellStyle name="Navadno 9 33" xfId="808"/>
    <cellStyle name="Navadno 9 33 2" xfId="809"/>
    <cellStyle name="Navadno 9 34" xfId="810"/>
    <cellStyle name="Navadno 9 34 2" xfId="811"/>
    <cellStyle name="Navadno 9 35" xfId="812"/>
    <cellStyle name="Navadno 9 35 2" xfId="813"/>
    <cellStyle name="Navadno 9 36" xfId="814"/>
    <cellStyle name="Navadno 9 36 2" xfId="815"/>
    <cellStyle name="Navadno 9 37" xfId="816"/>
    <cellStyle name="Navadno 9 37 2" xfId="817"/>
    <cellStyle name="Navadno 9 38" xfId="818"/>
    <cellStyle name="Navadno 9 38 2" xfId="819"/>
    <cellStyle name="Navadno 9 39" xfId="820"/>
    <cellStyle name="Navadno 9 39 2" xfId="821"/>
    <cellStyle name="Navadno 9 4" xfId="822"/>
    <cellStyle name="Navadno 9 4 2" xfId="823"/>
    <cellStyle name="Navadno 9 40" xfId="824"/>
    <cellStyle name="Navadno 9 40 2" xfId="825"/>
    <cellStyle name="Navadno 9 41" xfId="826"/>
    <cellStyle name="Navadno 9 41 2" xfId="827"/>
    <cellStyle name="Navadno 9 42" xfId="828"/>
    <cellStyle name="Navadno 9 42 2" xfId="829"/>
    <cellStyle name="Navadno 9 43" xfId="830"/>
    <cellStyle name="Navadno 9 43 2" xfId="831"/>
    <cellStyle name="Navadno 9 44" xfId="832"/>
    <cellStyle name="Navadno 9 44 2" xfId="833"/>
    <cellStyle name="Navadno 9 45" xfId="834"/>
    <cellStyle name="Navadno 9 45 2" xfId="835"/>
    <cellStyle name="Navadno 9 46" xfId="836"/>
    <cellStyle name="Navadno 9 46 2" xfId="837"/>
    <cellStyle name="Navadno 9 47" xfId="838"/>
    <cellStyle name="Navadno 9 5" xfId="839"/>
    <cellStyle name="Navadno 9 5 2" xfId="840"/>
    <cellStyle name="Navadno 9 6" xfId="841"/>
    <cellStyle name="Navadno 9 6 2" xfId="842"/>
    <cellStyle name="Navadno 9 7" xfId="843"/>
    <cellStyle name="Navadno 9 7 2" xfId="844"/>
    <cellStyle name="Navadno 9 8" xfId="845"/>
    <cellStyle name="Navadno 9 8 2" xfId="846"/>
    <cellStyle name="Navadno 9 9" xfId="847"/>
    <cellStyle name="Navadno 9 9 2" xfId="848"/>
    <cellStyle name="Navadno 9_Vodovod_Žepovci_Stogovci_Podgorje_Vratja_vas" xfId="849"/>
    <cellStyle name="Navadno_POPIS DEL ZA GRADBENA DELA ILOVICA1" xfId="858"/>
    <cellStyle name="Normal_1.3.2" xfId="850"/>
    <cellStyle name="Normal_SP" xfId="860"/>
    <cellStyle name="Pojasnjevalno besedilo" xfId="11" builtinId="53"/>
    <cellStyle name="Pojasnjevalno besedilo 2" xfId="851"/>
    <cellStyle name="Slog 1" xfId="852"/>
    <cellStyle name="Total" xfId="853"/>
    <cellStyle name="Total 2" xfId="854"/>
    <cellStyle name="Valuta" xfId="1" builtinId="4"/>
    <cellStyle name="Valuta 2" xfId="855"/>
    <cellStyle name="Vejica 2" xfId="856"/>
    <cellStyle name="Vejica 3" xfId="8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showZeros="0" view="pageBreakPreview" zoomScale="110" zoomScaleNormal="100" zoomScaleSheetLayoutView="110" workbookViewId="0">
      <selection activeCell="D20" sqref="D20"/>
    </sheetView>
  </sheetViews>
  <sheetFormatPr defaultRowHeight="12.75" x14ac:dyDescent="0.2"/>
  <cols>
    <col min="1" max="1" width="11.85546875" style="5" customWidth="1"/>
    <col min="2" max="2" width="45" style="5" customWidth="1"/>
    <col min="3" max="3" width="11.7109375" style="5" customWidth="1"/>
    <col min="4" max="4" width="18.85546875" style="5" customWidth="1"/>
    <col min="5" max="255" width="9.140625" style="5"/>
    <col min="256" max="256" width="2.140625" style="5" customWidth="1"/>
    <col min="257" max="257" width="10.42578125" style="5" customWidth="1"/>
    <col min="258" max="258" width="45" style="5" customWidth="1"/>
    <col min="259" max="259" width="11.7109375" style="5" customWidth="1"/>
    <col min="260" max="260" width="18.85546875" style="5" customWidth="1"/>
    <col min="261" max="511" width="9.140625" style="5"/>
    <col min="512" max="512" width="2.140625" style="5" customWidth="1"/>
    <col min="513" max="513" width="10.42578125" style="5" customWidth="1"/>
    <col min="514" max="514" width="45" style="5" customWidth="1"/>
    <col min="515" max="515" width="11.7109375" style="5" customWidth="1"/>
    <col min="516" max="516" width="18.85546875" style="5" customWidth="1"/>
    <col min="517" max="767" width="9.140625" style="5"/>
    <col min="768" max="768" width="2.140625" style="5" customWidth="1"/>
    <col min="769" max="769" width="10.42578125" style="5" customWidth="1"/>
    <col min="770" max="770" width="45" style="5" customWidth="1"/>
    <col min="771" max="771" width="11.7109375" style="5" customWidth="1"/>
    <col min="772" max="772" width="18.85546875" style="5" customWidth="1"/>
    <col min="773" max="1023" width="9.140625" style="5"/>
    <col min="1024" max="1024" width="2.140625" style="5" customWidth="1"/>
    <col min="1025" max="1025" width="10.42578125" style="5" customWidth="1"/>
    <col min="1026" max="1026" width="45" style="5" customWidth="1"/>
    <col min="1027" max="1027" width="11.7109375" style="5" customWidth="1"/>
    <col min="1028" max="1028" width="18.85546875" style="5" customWidth="1"/>
    <col min="1029" max="1279" width="9.140625" style="5"/>
    <col min="1280" max="1280" width="2.140625" style="5" customWidth="1"/>
    <col min="1281" max="1281" width="10.42578125" style="5" customWidth="1"/>
    <col min="1282" max="1282" width="45" style="5" customWidth="1"/>
    <col min="1283" max="1283" width="11.7109375" style="5" customWidth="1"/>
    <col min="1284" max="1284" width="18.85546875" style="5" customWidth="1"/>
    <col min="1285" max="1535" width="9.140625" style="5"/>
    <col min="1536" max="1536" width="2.140625" style="5" customWidth="1"/>
    <col min="1537" max="1537" width="10.42578125" style="5" customWidth="1"/>
    <col min="1538" max="1538" width="45" style="5" customWidth="1"/>
    <col min="1539" max="1539" width="11.7109375" style="5" customWidth="1"/>
    <col min="1540" max="1540" width="18.85546875" style="5" customWidth="1"/>
    <col min="1541" max="1791" width="9.140625" style="5"/>
    <col min="1792" max="1792" width="2.140625" style="5" customWidth="1"/>
    <col min="1793" max="1793" width="10.42578125" style="5" customWidth="1"/>
    <col min="1794" max="1794" width="45" style="5" customWidth="1"/>
    <col min="1795" max="1795" width="11.7109375" style="5" customWidth="1"/>
    <col min="1796" max="1796" width="18.85546875" style="5" customWidth="1"/>
    <col min="1797" max="2047" width="9.140625" style="5"/>
    <col min="2048" max="2048" width="2.140625" style="5" customWidth="1"/>
    <col min="2049" max="2049" width="10.42578125" style="5" customWidth="1"/>
    <col min="2050" max="2050" width="45" style="5" customWidth="1"/>
    <col min="2051" max="2051" width="11.7109375" style="5" customWidth="1"/>
    <col min="2052" max="2052" width="18.85546875" style="5" customWidth="1"/>
    <col min="2053" max="2303" width="9.140625" style="5"/>
    <col min="2304" max="2304" width="2.140625" style="5" customWidth="1"/>
    <col min="2305" max="2305" width="10.42578125" style="5" customWidth="1"/>
    <col min="2306" max="2306" width="45" style="5" customWidth="1"/>
    <col min="2307" max="2307" width="11.7109375" style="5" customWidth="1"/>
    <col min="2308" max="2308" width="18.85546875" style="5" customWidth="1"/>
    <col min="2309" max="2559" width="9.140625" style="5"/>
    <col min="2560" max="2560" width="2.140625" style="5" customWidth="1"/>
    <col min="2561" max="2561" width="10.42578125" style="5" customWidth="1"/>
    <col min="2562" max="2562" width="45" style="5" customWidth="1"/>
    <col min="2563" max="2563" width="11.7109375" style="5" customWidth="1"/>
    <col min="2564" max="2564" width="18.85546875" style="5" customWidth="1"/>
    <col min="2565" max="2815" width="9.140625" style="5"/>
    <col min="2816" max="2816" width="2.140625" style="5" customWidth="1"/>
    <col min="2817" max="2817" width="10.42578125" style="5" customWidth="1"/>
    <col min="2818" max="2818" width="45" style="5" customWidth="1"/>
    <col min="2819" max="2819" width="11.7109375" style="5" customWidth="1"/>
    <col min="2820" max="2820" width="18.85546875" style="5" customWidth="1"/>
    <col min="2821" max="3071" width="9.140625" style="5"/>
    <col min="3072" max="3072" width="2.140625" style="5" customWidth="1"/>
    <col min="3073" max="3073" width="10.42578125" style="5" customWidth="1"/>
    <col min="3074" max="3074" width="45" style="5" customWidth="1"/>
    <col min="3075" max="3075" width="11.7109375" style="5" customWidth="1"/>
    <col min="3076" max="3076" width="18.85546875" style="5" customWidth="1"/>
    <col min="3077" max="3327" width="9.140625" style="5"/>
    <col min="3328" max="3328" width="2.140625" style="5" customWidth="1"/>
    <col min="3329" max="3329" width="10.42578125" style="5" customWidth="1"/>
    <col min="3330" max="3330" width="45" style="5" customWidth="1"/>
    <col min="3331" max="3331" width="11.7109375" style="5" customWidth="1"/>
    <col min="3332" max="3332" width="18.85546875" style="5" customWidth="1"/>
    <col min="3333" max="3583" width="9.140625" style="5"/>
    <col min="3584" max="3584" width="2.140625" style="5" customWidth="1"/>
    <col min="3585" max="3585" width="10.42578125" style="5" customWidth="1"/>
    <col min="3586" max="3586" width="45" style="5" customWidth="1"/>
    <col min="3587" max="3587" width="11.7109375" style="5" customWidth="1"/>
    <col min="3588" max="3588" width="18.85546875" style="5" customWidth="1"/>
    <col min="3589" max="3839" width="9.140625" style="5"/>
    <col min="3840" max="3840" width="2.140625" style="5" customWidth="1"/>
    <col min="3841" max="3841" width="10.42578125" style="5" customWidth="1"/>
    <col min="3842" max="3842" width="45" style="5" customWidth="1"/>
    <col min="3843" max="3843" width="11.7109375" style="5" customWidth="1"/>
    <col min="3844" max="3844" width="18.85546875" style="5" customWidth="1"/>
    <col min="3845" max="4095" width="9.140625" style="5"/>
    <col min="4096" max="4096" width="2.140625" style="5" customWidth="1"/>
    <col min="4097" max="4097" width="10.42578125" style="5" customWidth="1"/>
    <col min="4098" max="4098" width="45" style="5" customWidth="1"/>
    <col min="4099" max="4099" width="11.7109375" style="5" customWidth="1"/>
    <col min="4100" max="4100" width="18.85546875" style="5" customWidth="1"/>
    <col min="4101" max="4351" width="9.140625" style="5"/>
    <col min="4352" max="4352" width="2.140625" style="5" customWidth="1"/>
    <col min="4353" max="4353" width="10.42578125" style="5" customWidth="1"/>
    <col min="4354" max="4354" width="45" style="5" customWidth="1"/>
    <col min="4355" max="4355" width="11.7109375" style="5" customWidth="1"/>
    <col min="4356" max="4356" width="18.85546875" style="5" customWidth="1"/>
    <col min="4357" max="4607" width="9.140625" style="5"/>
    <col min="4608" max="4608" width="2.140625" style="5" customWidth="1"/>
    <col min="4609" max="4609" width="10.42578125" style="5" customWidth="1"/>
    <col min="4610" max="4610" width="45" style="5" customWidth="1"/>
    <col min="4611" max="4611" width="11.7109375" style="5" customWidth="1"/>
    <col min="4612" max="4612" width="18.85546875" style="5" customWidth="1"/>
    <col min="4613" max="4863" width="9.140625" style="5"/>
    <col min="4864" max="4864" width="2.140625" style="5" customWidth="1"/>
    <col min="4865" max="4865" width="10.42578125" style="5" customWidth="1"/>
    <col min="4866" max="4866" width="45" style="5" customWidth="1"/>
    <col min="4867" max="4867" width="11.7109375" style="5" customWidth="1"/>
    <col min="4868" max="4868" width="18.85546875" style="5" customWidth="1"/>
    <col min="4869" max="5119" width="9.140625" style="5"/>
    <col min="5120" max="5120" width="2.140625" style="5" customWidth="1"/>
    <col min="5121" max="5121" width="10.42578125" style="5" customWidth="1"/>
    <col min="5122" max="5122" width="45" style="5" customWidth="1"/>
    <col min="5123" max="5123" width="11.7109375" style="5" customWidth="1"/>
    <col min="5124" max="5124" width="18.85546875" style="5" customWidth="1"/>
    <col min="5125" max="5375" width="9.140625" style="5"/>
    <col min="5376" max="5376" width="2.140625" style="5" customWidth="1"/>
    <col min="5377" max="5377" width="10.42578125" style="5" customWidth="1"/>
    <col min="5378" max="5378" width="45" style="5" customWidth="1"/>
    <col min="5379" max="5379" width="11.7109375" style="5" customWidth="1"/>
    <col min="5380" max="5380" width="18.85546875" style="5" customWidth="1"/>
    <col min="5381" max="5631" width="9.140625" style="5"/>
    <col min="5632" max="5632" width="2.140625" style="5" customWidth="1"/>
    <col min="5633" max="5633" width="10.42578125" style="5" customWidth="1"/>
    <col min="5634" max="5634" width="45" style="5" customWidth="1"/>
    <col min="5635" max="5635" width="11.7109375" style="5" customWidth="1"/>
    <col min="5636" max="5636" width="18.85546875" style="5" customWidth="1"/>
    <col min="5637" max="5887" width="9.140625" style="5"/>
    <col min="5888" max="5888" width="2.140625" style="5" customWidth="1"/>
    <col min="5889" max="5889" width="10.42578125" style="5" customWidth="1"/>
    <col min="5890" max="5890" width="45" style="5" customWidth="1"/>
    <col min="5891" max="5891" width="11.7109375" style="5" customWidth="1"/>
    <col min="5892" max="5892" width="18.85546875" style="5" customWidth="1"/>
    <col min="5893" max="6143" width="9.140625" style="5"/>
    <col min="6144" max="6144" width="2.140625" style="5" customWidth="1"/>
    <col min="6145" max="6145" width="10.42578125" style="5" customWidth="1"/>
    <col min="6146" max="6146" width="45" style="5" customWidth="1"/>
    <col min="6147" max="6147" width="11.7109375" style="5" customWidth="1"/>
    <col min="6148" max="6148" width="18.85546875" style="5" customWidth="1"/>
    <col min="6149" max="6399" width="9.140625" style="5"/>
    <col min="6400" max="6400" width="2.140625" style="5" customWidth="1"/>
    <col min="6401" max="6401" width="10.42578125" style="5" customWidth="1"/>
    <col min="6402" max="6402" width="45" style="5" customWidth="1"/>
    <col min="6403" max="6403" width="11.7109375" style="5" customWidth="1"/>
    <col min="6404" max="6404" width="18.85546875" style="5" customWidth="1"/>
    <col min="6405" max="6655" width="9.140625" style="5"/>
    <col min="6656" max="6656" width="2.140625" style="5" customWidth="1"/>
    <col min="6657" max="6657" width="10.42578125" style="5" customWidth="1"/>
    <col min="6658" max="6658" width="45" style="5" customWidth="1"/>
    <col min="6659" max="6659" width="11.7109375" style="5" customWidth="1"/>
    <col min="6660" max="6660" width="18.85546875" style="5" customWidth="1"/>
    <col min="6661" max="6911" width="9.140625" style="5"/>
    <col min="6912" max="6912" width="2.140625" style="5" customWidth="1"/>
    <col min="6913" max="6913" width="10.42578125" style="5" customWidth="1"/>
    <col min="6914" max="6914" width="45" style="5" customWidth="1"/>
    <col min="6915" max="6915" width="11.7109375" style="5" customWidth="1"/>
    <col min="6916" max="6916" width="18.85546875" style="5" customWidth="1"/>
    <col min="6917" max="7167" width="9.140625" style="5"/>
    <col min="7168" max="7168" width="2.140625" style="5" customWidth="1"/>
    <col min="7169" max="7169" width="10.42578125" style="5" customWidth="1"/>
    <col min="7170" max="7170" width="45" style="5" customWidth="1"/>
    <col min="7171" max="7171" width="11.7109375" style="5" customWidth="1"/>
    <col min="7172" max="7172" width="18.85546875" style="5" customWidth="1"/>
    <col min="7173" max="7423" width="9.140625" style="5"/>
    <col min="7424" max="7424" width="2.140625" style="5" customWidth="1"/>
    <col min="7425" max="7425" width="10.42578125" style="5" customWidth="1"/>
    <col min="7426" max="7426" width="45" style="5" customWidth="1"/>
    <col min="7427" max="7427" width="11.7109375" style="5" customWidth="1"/>
    <col min="7428" max="7428" width="18.85546875" style="5" customWidth="1"/>
    <col min="7429" max="7679" width="9.140625" style="5"/>
    <col min="7680" max="7680" width="2.140625" style="5" customWidth="1"/>
    <col min="7681" max="7681" width="10.42578125" style="5" customWidth="1"/>
    <col min="7682" max="7682" width="45" style="5" customWidth="1"/>
    <col min="7683" max="7683" width="11.7109375" style="5" customWidth="1"/>
    <col min="7684" max="7684" width="18.85546875" style="5" customWidth="1"/>
    <col min="7685" max="7935" width="9.140625" style="5"/>
    <col min="7936" max="7936" width="2.140625" style="5" customWidth="1"/>
    <col min="7937" max="7937" width="10.42578125" style="5" customWidth="1"/>
    <col min="7938" max="7938" width="45" style="5" customWidth="1"/>
    <col min="7939" max="7939" width="11.7109375" style="5" customWidth="1"/>
    <col min="7940" max="7940" width="18.85546875" style="5" customWidth="1"/>
    <col min="7941" max="8191" width="9.140625" style="5"/>
    <col min="8192" max="8192" width="2.140625" style="5" customWidth="1"/>
    <col min="8193" max="8193" width="10.42578125" style="5" customWidth="1"/>
    <col min="8194" max="8194" width="45" style="5" customWidth="1"/>
    <col min="8195" max="8195" width="11.7109375" style="5" customWidth="1"/>
    <col min="8196" max="8196" width="18.85546875" style="5" customWidth="1"/>
    <col min="8197" max="8447" width="9.140625" style="5"/>
    <col min="8448" max="8448" width="2.140625" style="5" customWidth="1"/>
    <col min="8449" max="8449" width="10.42578125" style="5" customWidth="1"/>
    <col min="8450" max="8450" width="45" style="5" customWidth="1"/>
    <col min="8451" max="8451" width="11.7109375" style="5" customWidth="1"/>
    <col min="8452" max="8452" width="18.85546875" style="5" customWidth="1"/>
    <col min="8453" max="8703" width="9.140625" style="5"/>
    <col min="8704" max="8704" width="2.140625" style="5" customWidth="1"/>
    <col min="8705" max="8705" width="10.42578125" style="5" customWidth="1"/>
    <col min="8706" max="8706" width="45" style="5" customWidth="1"/>
    <col min="8707" max="8707" width="11.7109375" style="5" customWidth="1"/>
    <col min="8708" max="8708" width="18.85546875" style="5" customWidth="1"/>
    <col min="8709" max="8959" width="9.140625" style="5"/>
    <col min="8960" max="8960" width="2.140625" style="5" customWidth="1"/>
    <col min="8961" max="8961" width="10.42578125" style="5" customWidth="1"/>
    <col min="8962" max="8962" width="45" style="5" customWidth="1"/>
    <col min="8963" max="8963" width="11.7109375" style="5" customWidth="1"/>
    <col min="8964" max="8964" width="18.85546875" style="5" customWidth="1"/>
    <col min="8965" max="9215" width="9.140625" style="5"/>
    <col min="9216" max="9216" width="2.140625" style="5" customWidth="1"/>
    <col min="9217" max="9217" width="10.42578125" style="5" customWidth="1"/>
    <col min="9218" max="9218" width="45" style="5" customWidth="1"/>
    <col min="9219" max="9219" width="11.7109375" style="5" customWidth="1"/>
    <col min="9220" max="9220" width="18.85546875" style="5" customWidth="1"/>
    <col min="9221" max="9471" width="9.140625" style="5"/>
    <col min="9472" max="9472" width="2.140625" style="5" customWidth="1"/>
    <col min="9473" max="9473" width="10.42578125" style="5" customWidth="1"/>
    <col min="9474" max="9474" width="45" style="5" customWidth="1"/>
    <col min="9475" max="9475" width="11.7109375" style="5" customWidth="1"/>
    <col min="9476" max="9476" width="18.85546875" style="5" customWidth="1"/>
    <col min="9477" max="9727" width="9.140625" style="5"/>
    <col min="9728" max="9728" width="2.140625" style="5" customWidth="1"/>
    <col min="9729" max="9729" width="10.42578125" style="5" customWidth="1"/>
    <col min="9730" max="9730" width="45" style="5" customWidth="1"/>
    <col min="9731" max="9731" width="11.7109375" style="5" customWidth="1"/>
    <col min="9732" max="9732" width="18.85546875" style="5" customWidth="1"/>
    <col min="9733" max="9983" width="9.140625" style="5"/>
    <col min="9984" max="9984" width="2.140625" style="5" customWidth="1"/>
    <col min="9985" max="9985" width="10.42578125" style="5" customWidth="1"/>
    <col min="9986" max="9986" width="45" style="5" customWidth="1"/>
    <col min="9987" max="9987" width="11.7109375" style="5" customWidth="1"/>
    <col min="9988" max="9988" width="18.85546875" style="5" customWidth="1"/>
    <col min="9989" max="10239" width="9.140625" style="5"/>
    <col min="10240" max="10240" width="2.140625" style="5" customWidth="1"/>
    <col min="10241" max="10241" width="10.42578125" style="5" customWidth="1"/>
    <col min="10242" max="10242" width="45" style="5" customWidth="1"/>
    <col min="10243" max="10243" width="11.7109375" style="5" customWidth="1"/>
    <col min="10244" max="10244" width="18.85546875" style="5" customWidth="1"/>
    <col min="10245" max="10495" width="9.140625" style="5"/>
    <col min="10496" max="10496" width="2.140625" style="5" customWidth="1"/>
    <col min="10497" max="10497" width="10.42578125" style="5" customWidth="1"/>
    <col min="10498" max="10498" width="45" style="5" customWidth="1"/>
    <col min="10499" max="10499" width="11.7109375" style="5" customWidth="1"/>
    <col min="10500" max="10500" width="18.85546875" style="5" customWidth="1"/>
    <col min="10501" max="10751" width="9.140625" style="5"/>
    <col min="10752" max="10752" width="2.140625" style="5" customWidth="1"/>
    <col min="10753" max="10753" width="10.42578125" style="5" customWidth="1"/>
    <col min="10754" max="10754" width="45" style="5" customWidth="1"/>
    <col min="10755" max="10755" width="11.7109375" style="5" customWidth="1"/>
    <col min="10756" max="10756" width="18.85546875" style="5" customWidth="1"/>
    <col min="10757" max="11007" width="9.140625" style="5"/>
    <col min="11008" max="11008" width="2.140625" style="5" customWidth="1"/>
    <col min="11009" max="11009" width="10.42578125" style="5" customWidth="1"/>
    <col min="11010" max="11010" width="45" style="5" customWidth="1"/>
    <col min="11011" max="11011" width="11.7109375" style="5" customWidth="1"/>
    <col min="11012" max="11012" width="18.85546875" style="5" customWidth="1"/>
    <col min="11013" max="11263" width="9.140625" style="5"/>
    <col min="11264" max="11264" width="2.140625" style="5" customWidth="1"/>
    <col min="11265" max="11265" width="10.42578125" style="5" customWidth="1"/>
    <col min="11266" max="11266" width="45" style="5" customWidth="1"/>
    <col min="11267" max="11267" width="11.7109375" style="5" customWidth="1"/>
    <col min="11268" max="11268" width="18.85546875" style="5" customWidth="1"/>
    <col min="11269" max="11519" width="9.140625" style="5"/>
    <col min="11520" max="11520" width="2.140625" style="5" customWidth="1"/>
    <col min="11521" max="11521" width="10.42578125" style="5" customWidth="1"/>
    <col min="11522" max="11522" width="45" style="5" customWidth="1"/>
    <col min="11523" max="11523" width="11.7109375" style="5" customWidth="1"/>
    <col min="11524" max="11524" width="18.85546875" style="5" customWidth="1"/>
    <col min="11525" max="11775" width="9.140625" style="5"/>
    <col min="11776" max="11776" width="2.140625" style="5" customWidth="1"/>
    <col min="11777" max="11777" width="10.42578125" style="5" customWidth="1"/>
    <col min="11778" max="11778" width="45" style="5" customWidth="1"/>
    <col min="11779" max="11779" width="11.7109375" style="5" customWidth="1"/>
    <col min="11780" max="11780" width="18.85546875" style="5" customWidth="1"/>
    <col min="11781" max="12031" width="9.140625" style="5"/>
    <col min="12032" max="12032" width="2.140625" style="5" customWidth="1"/>
    <col min="12033" max="12033" width="10.42578125" style="5" customWidth="1"/>
    <col min="12034" max="12034" width="45" style="5" customWidth="1"/>
    <col min="12035" max="12035" width="11.7109375" style="5" customWidth="1"/>
    <col min="12036" max="12036" width="18.85546875" style="5" customWidth="1"/>
    <col min="12037" max="12287" width="9.140625" style="5"/>
    <col min="12288" max="12288" width="2.140625" style="5" customWidth="1"/>
    <col min="12289" max="12289" width="10.42578125" style="5" customWidth="1"/>
    <col min="12290" max="12290" width="45" style="5" customWidth="1"/>
    <col min="12291" max="12291" width="11.7109375" style="5" customWidth="1"/>
    <col min="12292" max="12292" width="18.85546875" style="5" customWidth="1"/>
    <col min="12293" max="12543" width="9.140625" style="5"/>
    <col min="12544" max="12544" width="2.140625" style="5" customWidth="1"/>
    <col min="12545" max="12545" width="10.42578125" style="5" customWidth="1"/>
    <col min="12546" max="12546" width="45" style="5" customWidth="1"/>
    <col min="12547" max="12547" width="11.7109375" style="5" customWidth="1"/>
    <col min="12548" max="12548" width="18.85546875" style="5" customWidth="1"/>
    <col min="12549" max="12799" width="9.140625" style="5"/>
    <col min="12800" max="12800" width="2.140625" style="5" customWidth="1"/>
    <col min="12801" max="12801" width="10.42578125" style="5" customWidth="1"/>
    <col min="12802" max="12802" width="45" style="5" customWidth="1"/>
    <col min="12803" max="12803" width="11.7109375" style="5" customWidth="1"/>
    <col min="12804" max="12804" width="18.85546875" style="5" customWidth="1"/>
    <col min="12805" max="13055" width="9.140625" style="5"/>
    <col min="13056" max="13056" width="2.140625" style="5" customWidth="1"/>
    <col min="13057" max="13057" width="10.42578125" style="5" customWidth="1"/>
    <col min="13058" max="13058" width="45" style="5" customWidth="1"/>
    <col min="13059" max="13059" width="11.7109375" style="5" customWidth="1"/>
    <col min="13060" max="13060" width="18.85546875" style="5" customWidth="1"/>
    <col min="13061" max="13311" width="9.140625" style="5"/>
    <col min="13312" max="13312" width="2.140625" style="5" customWidth="1"/>
    <col min="13313" max="13313" width="10.42578125" style="5" customWidth="1"/>
    <col min="13314" max="13314" width="45" style="5" customWidth="1"/>
    <col min="13315" max="13315" width="11.7109375" style="5" customWidth="1"/>
    <col min="13316" max="13316" width="18.85546875" style="5" customWidth="1"/>
    <col min="13317" max="13567" width="9.140625" style="5"/>
    <col min="13568" max="13568" width="2.140625" style="5" customWidth="1"/>
    <col min="13569" max="13569" width="10.42578125" style="5" customWidth="1"/>
    <col min="13570" max="13570" width="45" style="5" customWidth="1"/>
    <col min="13571" max="13571" width="11.7109375" style="5" customWidth="1"/>
    <col min="13572" max="13572" width="18.85546875" style="5" customWidth="1"/>
    <col min="13573" max="13823" width="9.140625" style="5"/>
    <col min="13824" max="13824" width="2.140625" style="5" customWidth="1"/>
    <col min="13825" max="13825" width="10.42578125" style="5" customWidth="1"/>
    <col min="13826" max="13826" width="45" style="5" customWidth="1"/>
    <col min="13827" max="13827" width="11.7109375" style="5" customWidth="1"/>
    <col min="13828" max="13828" width="18.85546875" style="5" customWidth="1"/>
    <col min="13829" max="14079" width="9.140625" style="5"/>
    <col min="14080" max="14080" width="2.140625" style="5" customWidth="1"/>
    <col min="14081" max="14081" width="10.42578125" style="5" customWidth="1"/>
    <col min="14082" max="14082" width="45" style="5" customWidth="1"/>
    <col min="14083" max="14083" width="11.7109375" style="5" customWidth="1"/>
    <col min="14084" max="14084" width="18.85546875" style="5" customWidth="1"/>
    <col min="14085" max="14335" width="9.140625" style="5"/>
    <col min="14336" max="14336" width="2.140625" style="5" customWidth="1"/>
    <col min="14337" max="14337" width="10.42578125" style="5" customWidth="1"/>
    <col min="14338" max="14338" width="45" style="5" customWidth="1"/>
    <col min="14339" max="14339" width="11.7109375" style="5" customWidth="1"/>
    <col min="14340" max="14340" width="18.85546875" style="5" customWidth="1"/>
    <col min="14341" max="14591" width="9.140625" style="5"/>
    <col min="14592" max="14592" width="2.140625" style="5" customWidth="1"/>
    <col min="14593" max="14593" width="10.42578125" style="5" customWidth="1"/>
    <col min="14594" max="14594" width="45" style="5" customWidth="1"/>
    <col min="14595" max="14595" width="11.7109375" style="5" customWidth="1"/>
    <col min="14596" max="14596" width="18.85546875" style="5" customWidth="1"/>
    <col min="14597" max="14847" width="9.140625" style="5"/>
    <col min="14848" max="14848" width="2.140625" style="5" customWidth="1"/>
    <col min="14849" max="14849" width="10.42578125" style="5" customWidth="1"/>
    <col min="14850" max="14850" width="45" style="5" customWidth="1"/>
    <col min="14851" max="14851" width="11.7109375" style="5" customWidth="1"/>
    <col min="14852" max="14852" width="18.85546875" style="5" customWidth="1"/>
    <col min="14853" max="15103" width="9.140625" style="5"/>
    <col min="15104" max="15104" width="2.140625" style="5" customWidth="1"/>
    <col min="15105" max="15105" width="10.42578125" style="5" customWidth="1"/>
    <col min="15106" max="15106" width="45" style="5" customWidth="1"/>
    <col min="15107" max="15107" width="11.7109375" style="5" customWidth="1"/>
    <col min="15108" max="15108" width="18.85546875" style="5" customWidth="1"/>
    <col min="15109" max="15359" width="9.140625" style="5"/>
    <col min="15360" max="15360" width="2.140625" style="5" customWidth="1"/>
    <col min="15361" max="15361" width="10.42578125" style="5" customWidth="1"/>
    <col min="15362" max="15362" width="45" style="5" customWidth="1"/>
    <col min="15363" max="15363" width="11.7109375" style="5" customWidth="1"/>
    <col min="15364" max="15364" width="18.85546875" style="5" customWidth="1"/>
    <col min="15365" max="15615" width="9.140625" style="5"/>
    <col min="15616" max="15616" width="2.140625" style="5" customWidth="1"/>
    <col min="15617" max="15617" width="10.42578125" style="5" customWidth="1"/>
    <col min="15618" max="15618" width="45" style="5" customWidth="1"/>
    <col min="15619" max="15619" width="11.7109375" style="5" customWidth="1"/>
    <col min="15620" max="15620" width="18.85546875" style="5" customWidth="1"/>
    <col min="15621" max="15871" width="9.140625" style="5"/>
    <col min="15872" max="15872" width="2.140625" style="5" customWidth="1"/>
    <col min="15873" max="15873" width="10.42578125" style="5" customWidth="1"/>
    <col min="15874" max="15874" width="45" style="5" customWidth="1"/>
    <col min="15875" max="15875" width="11.7109375" style="5" customWidth="1"/>
    <col min="15876" max="15876" width="18.85546875" style="5" customWidth="1"/>
    <col min="15877" max="16127" width="9.140625" style="5"/>
    <col min="16128" max="16128" width="2.140625" style="5" customWidth="1"/>
    <col min="16129" max="16129" width="10.42578125" style="5" customWidth="1"/>
    <col min="16130" max="16130" width="45" style="5" customWidth="1"/>
    <col min="16131" max="16131" width="11.7109375" style="5" customWidth="1"/>
    <col min="16132" max="16132" width="18.85546875" style="5" customWidth="1"/>
    <col min="16133" max="16384" width="9.140625" style="5"/>
  </cols>
  <sheetData>
    <row r="1" spans="1:4" ht="20.25" x14ac:dyDescent="0.2">
      <c r="A1" s="297" t="s">
        <v>80</v>
      </c>
      <c r="B1" s="297"/>
      <c r="C1" s="297"/>
      <c r="D1" s="297"/>
    </row>
    <row r="2" spans="1:4" x14ac:dyDescent="0.2">
      <c r="A2" s="6"/>
      <c r="B2" s="6"/>
      <c r="C2" s="6"/>
      <c r="D2" s="7"/>
    </row>
    <row r="3" spans="1:4" x14ac:dyDescent="0.2">
      <c r="A3" s="6"/>
      <c r="B3" s="6"/>
      <c r="C3" s="6"/>
      <c r="D3" s="7"/>
    </row>
    <row r="4" spans="1:4" ht="25.5" x14ac:dyDescent="0.2">
      <c r="A4" s="8"/>
      <c r="B4" s="298" t="s">
        <v>72</v>
      </c>
      <c r="C4" s="299"/>
      <c r="D4" s="8" t="s">
        <v>70</v>
      </c>
    </row>
    <row r="5" spans="1:4" ht="35.1" customHeight="1" x14ac:dyDescent="0.2">
      <c r="A5" s="9" t="s">
        <v>81</v>
      </c>
      <c r="B5" s="300" t="s">
        <v>84</v>
      </c>
      <c r="C5" s="301"/>
      <c r="D5" s="10">
        <f>+'Rekapitulacija 1. Sklop'!G6</f>
        <v>0</v>
      </c>
    </row>
    <row r="6" spans="1:4" ht="48" customHeight="1" x14ac:dyDescent="0.2">
      <c r="A6" s="9" t="s">
        <v>82</v>
      </c>
      <c r="B6" s="295" t="s">
        <v>85</v>
      </c>
      <c r="C6" s="296"/>
      <c r="D6" s="10">
        <f>+'Rekapitulacija 2. Sklop'!G6</f>
        <v>0</v>
      </c>
    </row>
    <row r="7" spans="1:4" ht="35.1" customHeight="1" thickBot="1" x14ac:dyDescent="0.25">
      <c r="A7" s="9" t="s">
        <v>83</v>
      </c>
      <c r="B7" s="295" t="s">
        <v>86</v>
      </c>
      <c r="C7" s="296"/>
      <c r="D7" s="10">
        <f>+'Rekapitulacija 3. Sklop'!G6</f>
        <v>0</v>
      </c>
    </row>
    <row r="8" spans="1:4" ht="35.1" customHeight="1" thickBot="1" x14ac:dyDescent="0.25">
      <c r="A8" s="293" t="s">
        <v>71</v>
      </c>
      <c r="B8" s="294"/>
      <c r="C8" s="294"/>
      <c r="D8" s="11">
        <f>SUM(D5:D7)</f>
        <v>0</v>
      </c>
    </row>
    <row r="9" spans="1:4" x14ac:dyDescent="0.2">
      <c r="A9" s="6"/>
      <c r="B9" s="6"/>
      <c r="C9" s="6"/>
      <c r="D9" s="7"/>
    </row>
    <row r="10" spans="1:4" x14ac:dyDescent="0.2">
      <c r="A10" s="6"/>
      <c r="B10" s="6"/>
      <c r="C10" s="6"/>
      <c r="D10" s="7"/>
    </row>
    <row r="11" spans="1:4" x14ac:dyDescent="0.2">
      <c r="A11" s="6"/>
      <c r="B11" s="6"/>
      <c r="C11" s="6"/>
      <c r="D11" s="7"/>
    </row>
    <row r="12" spans="1:4" x14ac:dyDescent="0.2">
      <c r="A12" s="6"/>
      <c r="B12" s="6"/>
      <c r="C12" s="6"/>
      <c r="D12" s="7"/>
    </row>
  </sheetData>
  <sheetProtection password="CFA5" sheet="1" objects="1" scenarios="1"/>
  <mergeCells count="6">
    <mergeCell ref="A8:C8"/>
    <mergeCell ref="B7:C7"/>
    <mergeCell ref="A1:D1"/>
    <mergeCell ref="B4:C4"/>
    <mergeCell ref="B5:C5"/>
    <mergeCell ref="B6:C6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88"/>
  <sheetViews>
    <sheetView showZeros="0" tabSelected="1" view="pageBreakPreview" topLeftCell="A76" zoomScale="110" zoomScaleNormal="100" zoomScaleSheetLayoutView="110" workbookViewId="0">
      <selection activeCell="E125" sqref="E125"/>
    </sheetView>
  </sheetViews>
  <sheetFormatPr defaultRowHeight="12.75" x14ac:dyDescent="0.2"/>
  <cols>
    <col min="1" max="1" width="5.7109375" style="198" customWidth="1"/>
    <col min="2" max="2" width="45.42578125" style="191" customWidth="1"/>
    <col min="3" max="3" width="7.7109375" style="191" customWidth="1"/>
    <col min="4" max="4" width="7.7109375" style="198" customWidth="1"/>
    <col min="5" max="5" width="11.7109375" style="183" customWidth="1"/>
    <col min="6" max="6" width="12.7109375" style="191" customWidth="1"/>
    <col min="7" max="7" width="22.42578125" style="191" customWidth="1"/>
    <col min="8" max="16384" width="9.140625" style="191"/>
  </cols>
  <sheetData>
    <row r="1" spans="1:6" s="189" customFormat="1" ht="15.75" x14ac:dyDescent="0.2">
      <c r="A1" s="123" t="s">
        <v>67</v>
      </c>
      <c r="B1" s="185" t="s">
        <v>66</v>
      </c>
      <c r="C1" s="186"/>
      <c r="D1" s="187"/>
      <c r="E1" s="188"/>
    </row>
    <row r="2" spans="1:6" s="189" customFormat="1" ht="15.75" x14ac:dyDescent="0.2">
      <c r="A2" s="123" t="s">
        <v>65</v>
      </c>
      <c r="B2" s="185" t="s">
        <v>264</v>
      </c>
      <c r="C2" s="186"/>
      <c r="D2" s="187"/>
      <c r="E2" s="188"/>
    </row>
    <row r="3" spans="1:6" s="189" customFormat="1" ht="15.75" x14ac:dyDescent="0.2">
      <c r="A3" s="123" t="s">
        <v>69</v>
      </c>
      <c r="B3" s="185" t="s">
        <v>266</v>
      </c>
      <c r="C3" s="186"/>
      <c r="D3" s="187"/>
      <c r="E3" s="188"/>
    </row>
    <row r="4" spans="1:6" x14ac:dyDescent="0.2">
      <c r="A4" s="190"/>
      <c r="B4" s="182"/>
      <c r="C4" s="182"/>
      <c r="D4" s="190"/>
    </row>
    <row r="5" spans="1:6" s="192" customFormat="1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76" t="s">
        <v>32</v>
      </c>
      <c r="F5" s="176" t="s">
        <v>33</v>
      </c>
    </row>
    <row r="6" spans="1:6" x14ac:dyDescent="0.2">
      <c r="A6" s="193">
        <v>1</v>
      </c>
      <c r="B6" s="194"/>
      <c r="C6" s="194"/>
      <c r="D6" s="195"/>
    </row>
    <row r="7" spans="1:6" ht="27" customHeight="1" x14ac:dyDescent="0.2">
      <c r="A7" s="196">
        <f>COUNT(#REF!)+1</f>
        <v>1</v>
      </c>
      <c r="B7" s="197" t="s">
        <v>267</v>
      </c>
      <c r="C7" s="194"/>
      <c r="E7" s="199"/>
    </row>
    <row r="8" spans="1:6" ht="12.75" customHeight="1" x14ac:dyDescent="0.2">
      <c r="A8" s="196"/>
      <c r="B8" s="200" t="s">
        <v>262</v>
      </c>
      <c r="C8" s="194">
        <v>450</v>
      </c>
      <c r="D8" s="195" t="s">
        <v>268</v>
      </c>
      <c r="E8" s="234"/>
      <c r="F8" s="201">
        <f>C8*E8</f>
        <v>0</v>
      </c>
    </row>
    <row r="9" spans="1:6" ht="12.75" customHeight="1" x14ac:dyDescent="0.2">
      <c r="A9" s="196"/>
      <c r="B9" s="202" t="s">
        <v>261</v>
      </c>
      <c r="C9" s="194">
        <v>40</v>
      </c>
      <c r="D9" s="195" t="s">
        <v>268</v>
      </c>
      <c r="E9" s="234"/>
      <c r="F9" s="201">
        <f>C9*E9</f>
        <v>0</v>
      </c>
    </row>
    <row r="10" spans="1:6" ht="12.75" customHeight="1" x14ac:dyDescent="0.2">
      <c r="A10" s="196"/>
      <c r="B10" s="202"/>
      <c r="C10" s="194"/>
      <c r="D10" s="195"/>
      <c r="E10" s="199"/>
    </row>
    <row r="11" spans="1:6" ht="45.75" customHeight="1" x14ac:dyDescent="0.2">
      <c r="A11" s="196">
        <f>COUNT($A$7:A9)+1</f>
        <v>2</v>
      </c>
      <c r="B11" s="203" t="s">
        <v>68</v>
      </c>
      <c r="C11" s="194"/>
      <c r="D11" s="195"/>
      <c r="E11" s="199"/>
    </row>
    <row r="12" spans="1:6" ht="12.75" customHeight="1" x14ac:dyDescent="0.2">
      <c r="A12" s="196"/>
      <c r="B12" s="202"/>
      <c r="C12" s="194">
        <v>18</v>
      </c>
      <c r="D12" s="195" t="s">
        <v>268</v>
      </c>
      <c r="E12" s="234"/>
      <c r="F12" s="201">
        <f>C12*E12</f>
        <v>0</v>
      </c>
    </row>
    <row r="13" spans="1:6" s="209" customFormat="1" ht="40.5" customHeight="1" x14ac:dyDescent="0.2">
      <c r="A13" s="196">
        <f>COUNT($A$7:A11)+1</f>
        <v>3</v>
      </c>
      <c r="B13" s="204" t="s">
        <v>260</v>
      </c>
      <c r="C13" s="205"/>
      <c r="D13" s="206"/>
      <c r="E13" s="207"/>
      <c r="F13" s="208"/>
    </row>
    <row r="14" spans="1:6" s="209" customFormat="1" x14ac:dyDescent="0.2">
      <c r="A14" s="210"/>
      <c r="B14" s="204"/>
      <c r="C14" s="205"/>
      <c r="D14" s="206"/>
      <c r="E14" s="207"/>
      <c r="F14" s="208"/>
    </row>
    <row r="15" spans="1:6" s="209" customFormat="1" ht="14.25" x14ac:dyDescent="0.2">
      <c r="A15" s="211"/>
      <c r="B15" s="204"/>
      <c r="C15" s="205">
        <v>120</v>
      </c>
      <c r="D15" s="206" t="s">
        <v>37</v>
      </c>
      <c r="E15" s="235"/>
      <c r="F15" s="207">
        <f>C15*E15</f>
        <v>0</v>
      </c>
    </row>
    <row r="16" spans="1:6" s="215" customFormat="1" ht="12.95" customHeight="1" x14ac:dyDescent="0.2">
      <c r="A16" s="212"/>
      <c r="B16" s="194"/>
      <c r="C16" s="213"/>
      <c r="D16" s="214"/>
      <c r="E16" s="199"/>
      <c r="F16" s="201"/>
    </row>
    <row r="17" spans="1:6" s="215" customFormat="1" ht="40.5" customHeight="1" x14ac:dyDescent="0.2">
      <c r="A17" s="196">
        <f>COUNT($A$7:A15)+1</f>
        <v>4</v>
      </c>
      <c r="B17" s="197" t="s">
        <v>259</v>
      </c>
      <c r="C17" s="213"/>
      <c r="D17" s="214"/>
      <c r="E17" s="216"/>
      <c r="F17" s="217"/>
    </row>
    <row r="18" spans="1:6" s="215" customFormat="1" ht="12.95" customHeight="1" x14ac:dyDescent="0.2">
      <c r="A18" s="212"/>
      <c r="B18" s="194"/>
      <c r="C18" s="213">
        <v>60</v>
      </c>
      <c r="D18" s="214" t="s">
        <v>269</v>
      </c>
      <c r="E18" s="234"/>
      <c r="F18" s="201">
        <f>C18*E18</f>
        <v>0</v>
      </c>
    </row>
    <row r="19" spans="1:6" s="215" customFormat="1" ht="12.95" customHeight="1" x14ac:dyDescent="0.2">
      <c r="A19" s="212"/>
      <c r="B19" s="194"/>
      <c r="C19" s="213"/>
      <c r="D19" s="214"/>
      <c r="E19" s="199"/>
      <c r="F19" s="201"/>
    </row>
    <row r="20" spans="1:6" s="215" customFormat="1" ht="53.25" customHeight="1" x14ac:dyDescent="0.2">
      <c r="A20" s="196">
        <f>COUNT($A$7:A17)+1</f>
        <v>5</v>
      </c>
      <c r="B20" s="204" t="s">
        <v>258</v>
      </c>
      <c r="C20" s="213"/>
      <c r="D20" s="214"/>
      <c r="E20" s="216"/>
      <c r="F20" s="217"/>
    </row>
    <row r="21" spans="1:6" s="215" customFormat="1" ht="12.95" customHeight="1" x14ac:dyDescent="0.2">
      <c r="A21" s="212"/>
      <c r="B21" s="194"/>
      <c r="C21" s="213">
        <v>40</v>
      </c>
      <c r="D21" s="214" t="s">
        <v>269</v>
      </c>
      <c r="E21" s="234"/>
      <c r="F21" s="201">
        <f>C21*E21</f>
        <v>0</v>
      </c>
    </row>
    <row r="22" spans="1:6" s="215" customFormat="1" ht="12.95" customHeight="1" x14ac:dyDescent="0.2">
      <c r="A22" s="212"/>
      <c r="B22" s="194"/>
      <c r="C22" s="213"/>
      <c r="D22" s="214"/>
      <c r="E22" s="199"/>
      <c r="F22" s="201"/>
    </row>
    <row r="23" spans="1:6" s="215" customFormat="1" ht="70.5" customHeight="1" x14ac:dyDescent="0.2">
      <c r="A23" s="196">
        <f>COUNT($A$7:A22)+1</f>
        <v>6</v>
      </c>
      <c r="B23" s="197" t="s">
        <v>257</v>
      </c>
      <c r="C23" s="213"/>
      <c r="D23" s="214"/>
      <c r="E23" s="216"/>
      <c r="F23" s="217"/>
    </row>
    <row r="24" spans="1:6" s="222" customFormat="1" ht="14.25" x14ac:dyDescent="0.2">
      <c r="A24" s="218"/>
      <c r="B24" s="178" t="s">
        <v>256</v>
      </c>
      <c r="C24" s="219">
        <v>60</v>
      </c>
      <c r="D24" s="220" t="s">
        <v>37</v>
      </c>
      <c r="E24" s="236"/>
      <c r="F24" s="201">
        <f>C24*E24</f>
        <v>0</v>
      </c>
    </row>
    <row r="25" spans="1:6" ht="12.75" customHeight="1" x14ac:dyDescent="0.2">
      <c r="A25" s="196"/>
      <c r="B25" s="203"/>
      <c r="C25" s="194"/>
      <c r="E25" s="199"/>
    </row>
    <row r="26" spans="1:6" ht="27.75" customHeight="1" x14ac:dyDescent="0.2">
      <c r="A26" s="196">
        <f>COUNT($A$7:A25)+1</f>
        <v>7</v>
      </c>
      <c r="B26" s="203" t="s">
        <v>14</v>
      </c>
      <c r="C26" s="194"/>
      <c r="E26" s="191"/>
    </row>
    <row r="27" spans="1:6" ht="12.95" customHeight="1" x14ac:dyDescent="0.2">
      <c r="A27" s="196"/>
      <c r="B27" s="202"/>
      <c r="C27" s="194">
        <v>190</v>
      </c>
      <c r="D27" s="195" t="s">
        <v>269</v>
      </c>
      <c r="E27" s="234"/>
      <c r="F27" s="201">
        <f>C27*E27</f>
        <v>0</v>
      </c>
    </row>
    <row r="28" spans="1:6" x14ac:dyDescent="0.2">
      <c r="B28" s="223"/>
      <c r="C28" s="194"/>
      <c r="D28" s="195"/>
      <c r="E28" s="199"/>
      <c r="F28" s="201"/>
    </row>
    <row r="29" spans="1:6" ht="40.5" customHeight="1" x14ac:dyDescent="0.2">
      <c r="A29" s="196">
        <f>COUNT($A$7:A28)+1</f>
        <v>8</v>
      </c>
      <c r="B29" s="197" t="s">
        <v>16</v>
      </c>
      <c r="C29" s="194"/>
      <c r="E29" s="199"/>
    </row>
    <row r="30" spans="1:6" ht="12.95" customHeight="1" x14ac:dyDescent="0.2">
      <c r="A30" s="196"/>
      <c r="B30" s="202"/>
      <c r="C30" s="194">
        <v>110</v>
      </c>
      <c r="D30" s="195" t="s">
        <v>268</v>
      </c>
      <c r="E30" s="234"/>
      <c r="F30" s="201">
        <f>C30*E30</f>
        <v>0</v>
      </c>
    </row>
    <row r="31" spans="1:6" ht="12.95" customHeight="1" x14ac:dyDescent="0.2">
      <c r="A31" s="196"/>
      <c r="B31" s="202"/>
      <c r="C31" s="194"/>
      <c r="D31" s="195"/>
      <c r="E31" s="280"/>
      <c r="F31" s="201"/>
    </row>
    <row r="32" spans="1:6" ht="12.95" customHeight="1" x14ac:dyDescent="0.2">
      <c r="A32" s="196"/>
      <c r="B32" s="202"/>
      <c r="C32" s="194"/>
      <c r="D32" s="195"/>
      <c r="E32" s="199"/>
      <c r="F32" s="201"/>
    </row>
    <row r="33" spans="1:6" s="209" customFormat="1" ht="25.5" x14ac:dyDescent="0.2">
      <c r="A33" s="196">
        <f>COUNT($A$7:A30)+1</f>
        <v>9</v>
      </c>
      <c r="B33" s="197" t="s">
        <v>254</v>
      </c>
      <c r="C33" s="205"/>
      <c r="D33" s="206"/>
      <c r="E33" s="221"/>
      <c r="F33" s="205"/>
    </row>
    <row r="34" spans="1:6" s="209" customFormat="1" ht="14.25" x14ac:dyDescent="0.2">
      <c r="A34" s="211"/>
      <c r="B34" s="197"/>
      <c r="C34" s="205">
        <v>15</v>
      </c>
      <c r="D34" s="206" t="s">
        <v>31</v>
      </c>
      <c r="E34" s="236"/>
      <c r="F34" s="221">
        <f>C34*E34</f>
        <v>0</v>
      </c>
    </row>
    <row r="35" spans="1:6" s="209" customFormat="1" x14ac:dyDescent="0.2">
      <c r="A35" s="211"/>
      <c r="B35" s="197"/>
      <c r="C35" s="205"/>
      <c r="D35" s="206"/>
      <c r="E35" s="221"/>
      <c r="F35" s="221"/>
    </row>
    <row r="36" spans="1:6" s="209" customFormat="1" x14ac:dyDescent="0.2">
      <c r="A36" s="196">
        <f>COUNT($A$7:A34)+1</f>
        <v>10</v>
      </c>
      <c r="B36" s="197" t="s">
        <v>253</v>
      </c>
      <c r="C36" s="205"/>
      <c r="D36" s="206"/>
      <c r="E36" s="221"/>
      <c r="F36" s="205"/>
    </row>
    <row r="37" spans="1:6" s="209" customFormat="1" ht="14.25" x14ac:dyDescent="0.2">
      <c r="A37" s="211"/>
      <c r="B37" s="197"/>
      <c r="C37" s="205">
        <v>5</v>
      </c>
      <c r="D37" s="206" t="s">
        <v>31</v>
      </c>
      <c r="E37" s="236"/>
      <c r="F37" s="221">
        <f>C37*E37</f>
        <v>0</v>
      </c>
    </row>
    <row r="38" spans="1:6" s="209" customFormat="1" x14ac:dyDescent="0.2">
      <c r="A38" s="211"/>
      <c r="B38" s="197"/>
      <c r="C38" s="205"/>
      <c r="D38" s="206"/>
      <c r="E38" s="221"/>
      <c r="F38" s="221"/>
    </row>
    <row r="39" spans="1:6" s="209" customFormat="1" ht="38.25" x14ac:dyDescent="0.2">
      <c r="A39" s="196">
        <f>A36+1</f>
        <v>11</v>
      </c>
      <c r="B39" s="197" t="s">
        <v>250</v>
      </c>
      <c r="C39" s="208"/>
      <c r="D39" s="206"/>
      <c r="E39" s="221"/>
      <c r="F39" s="205"/>
    </row>
    <row r="40" spans="1:6" s="209" customFormat="1" x14ac:dyDescent="0.2">
      <c r="A40" s="210"/>
      <c r="B40" s="197"/>
      <c r="C40" s="208">
        <v>3</v>
      </c>
      <c r="D40" s="206" t="s">
        <v>1</v>
      </c>
      <c r="E40" s="236"/>
      <c r="F40" s="221">
        <f>C40*E40</f>
        <v>0</v>
      </c>
    </row>
    <row r="41" spans="1:6" ht="12.95" customHeight="1" x14ac:dyDescent="0.2">
      <c r="A41" s="196"/>
      <c r="B41" s="202"/>
      <c r="C41" s="194"/>
      <c r="D41" s="195"/>
      <c r="E41" s="199"/>
      <c r="F41" s="201"/>
    </row>
    <row r="42" spans="1:6" ht="29.25" customHeight="1" x14ac:dyDescent="0.2">
      <c r="A42" s="196">
        <f>COUNT($A$7:A41)+1</f>
        <v>12</v>
      </c>
      <c r="B42" s="197" t="s">
        <v>252</v>
      </c>
      <c r="C42" s="194"/>
      <c r="E42" s="199"/>
    </row>
    <row r="43" spans="1:6" ht="12.95" customHeight="1" x14ac:dyDescent="0.2">
      <c r="A43" s="196"/>
      <c r="B43" s="202"/>
      <c r="C43" s="194">
        <v>30</v>
      </c>
      <c r="D43" s="195" t="s">
        <v>44</v>
      </c>
      <c r="E43" s="234"/>
      <c r="F43" s="201">
        <f>C43*E43</f>
        <v>0</v>
      </c>
    </row>
    <row r="44" spans="1:6" ht="12.75" customHeight="1" x14ac:dyDescent="0.2">
      <c r="A44" s="196"/>
      <c r="C44" s="194"/>
      <c r="D44" s="195"/>
      <c r="E44" s="199"/>
      <c r="F44" s="201"/>
    </row>
    <row r="45" spans="1:6" ht="38.25" x14ac:dyDescent="0.2">
      <c r="A45" s="196">
        <f>COUNT($A$7:A42)+1</f>
        <v>13</v>
      </c>
      <c r="B45" s="203" t="s">
        <v>113</v>
      </c>
      <c r="C45" s="194"/>
      <c r="E45" s="199"/>
      <c r="F45" s="201"/>
    </row>
    <row r="46" spans="1:6" ht="12.75" customHeight="1" x14ac:dyDescent="0.2">
      <c r="A46" s="196"/>
      <c r="B46" s="202"/>
      <c r="C46" s="194">
        <v>62</v>
      </c>
      <c r="D46" s="195" t="s">
        <v>1</v>
      </c>
      <c r="E46" s="234"/>
      <c r="F46" s="201">
        <f>C46*E46</f>
        <v>0</v>
      </c>
    </row>
    <row r="47" spans="1:6" ht="12.75" customHeight="1" x14ac:dyDescent="0.2">
      <c r="A47" s="196"/>
      <c r="B47" s="202"/>
      <c r="C47" s="194"/>
      <c r="E47" s="191"/>
      <c r="F47" s="201"/>
    </row>
    <row r="48" spans="1:6" ht="52.5" customHeight="1" x14ac:dyDescent="0.2">
      <c r="A48" s="196">
        <f>COUNT($A$7:A47)+1</f>
        <v>14</v>
      </c>
      <c r="B48" s="203" t="s">
        <v>251</v>
      </c>
      <c r="C48" s="194"/>
      <c r="D48" s="195"/>
      <c r="E48" s="199"/>
      <c r="F48" s="201"/>
    </row>
    <row r="49" spans="1:6" ht="12.95" customHeight="1" x14ac:dyDescent="0.2">
      <c r="A49" s="196"/>
      <c r="B49" s="202"/>
      <c r="C49" s="194">
        <v>85</v>
      </c>
      <c r="D49" s="195" t="s">
        <v>268</v>
      </c>
      <c r="E49" s="234"/>
      <c r="F49" s="201">
        <f>C49*E49</f>
        <v>0</v>
      </c>
    </row>
    <row r="50" spans="1:6" ht="12.75" customHeight="1" x14ac:dyDescent="0.2">
      <c r="A50" s="196"/>
      <c r="B50" s="202"/>
      <c r="C50" s="194"/>
      <c r="D50" s="195"/>
      <c r="E50" s="199"/>
    </row>
    <row r="51" spans="1:6" ht="26.25" customHeight="1" x14ac:dyDescent="0.2">
      <c r="A51" s="196">
        <f>COUNT($A$7:A50)+1</f>
        <v>15</v>
      </c>
      <c r="B51" s="203" t="s">
        <v>226</v>
      </c>
      <c r="C51" s="194"/>
      <c r="D51" s="195"/>
      <c r="E51" s="199"/>
    </row>
    <row r="52" spans="1:6" ht="12.75" customHeight="1" x14ac:dyDescent="0.2">
      <c r="A52" s="196"/>
      <c r="B52" s="202"/>
      <c r="C52" s="194">
        <v>322</v>
      </c>
      <c r="D52" s="195" t="s">
        <v>44</v>
      </c>
      <c r="E52" s="234"/>
      <c r="F52" s="201">
        <f>C52*E52</f>
        <v>0</v>
      </c>
    </row>
    <row r="53" spans="1:6" ht="12.75" customHeight="1" x14ac:dyDescent="0.2">
      <c r="A53" s="196"/>
      <c r="B53" s="202"/>
      <c r="C53" s="194"/>
      <c r="D53" s="195"/>
      <c r="E53" s="199"/>
      <c r="F53" s="201"/>
    </row>
    <row r="54" spans="1:6" s="209" customFormat="1" ht="43.5" customHeight="1" x14ac:dyDescent="0.2">
      <c r="A54" s="196">
        <f>COUNT($A$7:A52)+1</f>
        <v>16</v>
      </c>
      <c r="B54" s="197" t="s">
        <v>250</v>
      </c>
      <c r="C54" s="205"/>
      <c r="D54" s="206"/>
      <c r="E54" s="221"/>
      <c r="F54" s="205"/>
    </row>
    <row r="55" spans="1:6" s="209" customFormat="1" x14ac:dyDescent="0.2">
      <c r="A55" s="210"/>
      <c r="B55" s="197"/>
      <c r="C55" s="205">
        <v>4</v>
      </c>
      <c r="D55" s="206" t="s">
        <v>1</v>
      </c>
      <c r="E55" s="236"/>
      <c r="F55" s="221">
        <f>C55*E55</f>
        <v>0</v>
      </c>
    </row>
    <row r="56" spans="1:6" ht="51" x14ac:dyDescent="0.2">
      <c r="A56" s="196">
        <f>COUNT($A$7:A55)+1</f>
        <v>17</v>
      </c>
      <c r="B56" s="197" t="s">
        <v>249</v>
      </c>
      <c r="C56" s="194"/>
      <c r="D56" s="195"/>
      <c r="E56" s="191"/>
    </row>
    <row r="57" spans="1:6" ht="12.95" customHeight="1" x14ac:dyDescent="0.2">
      <c r="B57" s="223"/>
      <c r="C57" s="194">
        <v>330</v>
      </c>
      <c r="D57" s="195" t="s">
        <v>268</v>
      </c>
      <c r="E57" s="234"/>
      <c r="F57" s="201">
        <f>C57*E57</f>
        <v>0</v>
      </c>
    </row>
    <row r="58" spans="1:6" ht="12.75" customHeight="1" x14ac:dyDescent="0.2">
      <c r="A58" s="196"/>
      <c r="B58" s="200"/>
      <c r="C58" s="194"/>
      <c r="E58" s="199"/>
    </row>
    <row r="59" spans="1:6" ht="57" customHeight="1" x14ac:dyDescent="0.2">
      <c r="A59" s="196">
        <f>COUNT($A$7:A58)+1</f>
        <v>18</v>
      </c>
      <c r="B59" s="197" t="s">
        <v>248</v>
      </c>
      <c r="C59" s="194"/>
      <c r="D59" s="195"/>
      <c r="E59" s="199"/>
    </row>
    <row r="60" spans="1:6" ht="12.95" customHeight="1" x14ac:dyDescent="0.2">
      <c r="A60" s="196"/>
      <c r="B60" s="223"/>
      <c r="C60" s="194">
        <v>30</v>
      </c>
      <c r="D60" s="195" t="s">
        <v>268</v>
      </c>
      <c r="E60" s="234"/>
      <c r="F60" s="201">
        <f>C60*E60</f>
        <v>0</v>
      </c>
    </row>
    <row r="61" spans="1:6" ht="12.75" customHeight="1" x14ac:dyDescent="0.2">
      <c r="A61" s="196"/>
      <c r="B61" s="200"/>
      <c r="D61" s="195"/>
      <c r="E61" s="199"/>
      <c r="F61" s="201"/>
    </row>
    <row r="62" spans="1:6" ht="12.75" customHeight="1" x14ac:dyDescent="0.2">
      <c r="A62" s="196"/>
      <c r="B62" s="200"/>
      <c r="D62" s="195"/>
      <c r="E62" s="199"/>
      <c r="F62" s="201"/>
    </row>
    <row r="63" spans="1:6" ht="12.75" customHeight="1" x14ac:dyDescent="0.2">
      <c r="A63" s="196"/>
      <c r="B63" s="200"/>
      <c r="D63" s="195"/>
      <c r="E63" s="199"/>
      <c r="F63" s="201"/>
    </row>
    <row r="64" spans="1:6" s="209" customFormat="1" ht="42" customHeight="1" x14ac:dyDescent="0.2">
      <c r="A64" s="196">
        <f>COUNT($A$7:A60)+1</f>
        <v>19</v>
      </c>
      <c r="B64" s="197" t="s">
        <v>246</v>
      </c>
      <c r="C64" s="205"/>
      <c r="D64" s="206"/>
      <c r="E64" s="221"/>
      <c r="F64" s="205"/>
    </row>
    <row r="65" spans="1:6" s="209" customFormat="1" ht="14.25" x14ac:dyDescent="0.2">
      <c r="A65" s="211"/>
      <c r="B65" s="197"/>
      <c r="C65" s="205">
        <v>15</v>
      </c>
      <c r="D65" s="206" t="s">
        <v>31</v>
      </c>
      <c r="E65" s="236"/>
      <c r="F65" s="221">
        <f>C65*E65</f>
        <v>0</v>
      </c>
    </row>
    <row r="66" spans="1:6" x14ac:dyDescent="0.2">
      <c r="A66" s="196"/>
      <c r="B66" s="197"/>
      <c r="C66" s="194"/>
      <c r="D66" s="195"/>
      <c r="E66" s="191"/>
    </row>
    <row r="67" spans="1:6" s="209" customFormat="1" ht="63.75" x14ac:dyDescent="0.2">
      <c r="A67" s="196">
        <f>A64+1</f>
        <v>20</v>
      </c>
      <c r="B67" s="197" t="s">
        <v>245</v>
      </c>
      <c r="C67" s="205"/>
      <c r="D67" s="206"/>
      <c r="E67" s="221"/>
      <c r="F67" s="205"/>
    </row>
    <row r="68" spans="1:6" s="209" customFormat="1" ht="14.25" x14ac:dyDescent="0.2">
      <c r="A68" s="210"/>
      <c r="B68" s="197"/>
      <c r="C68" s="205">
        <v>25</v>
      </c>
      <c r="D68" s="206" t="s">
        <v>37</v>
      </c>
      <c r="E68" s="236"/>
      <c r="F68" s="221">
        <f>C68*E68</f>
        <v>0</v>
      </c>
    </row>
    <row r="69" spans="1:6" ht="12.75" customHeight="1" x14ac:dyDescent="0.2">
      <c r="A69" s="196"/>
      <c r="B69" s="200"/>
      <c r="D69" s="195"/>
      <c r="E69" s="199"/>
      <c r="F69" s="201"/>
    </row>
    <row r="70" spans="1:6" s="209" customFormat="1" ht="51" x14ac:dyDescent="0.2">
      <c r="A70" s="196">
        <f>COUNT($A$7:A68)+1</f>
        <v>21</v>
      </c>
      <c r="B70" s="197" t="s">
        <v>244</v>
      </c>
      <c r="C70" s="205"/>
      <c r="D70" s="206"/>
      <c r="E70" s="221"/>
      <c r="F70" s="221"/>
    </row>
    <row r="71" spans="1:6" s="209" customFormat="1" ht="14.25" x14ac:dyDescent="0.2">
      <c r="A71" s="211"/>
      <c r="B71" s="197"/>
      <c r="C71" s="205">
        <v>24</v>
      </c>
      <c r="D71" s="206" t="s">
        <v>31</v>
      </c>
      <c r="E71" s="236"/>
      <c r="F71" s="221">
        <f>C71*E71</f>
        <v>0</v>
      </c>
    </row>
    <row r="72" spans="1:6" s="209" customFormat="1" x14ac:dyDescent="0.2">
      <c r="A72" s="211"/>
      <c r="B72" s="197"/>
      <c r="C72" s="205"/>
      <c r="D72" s="206"/>
      <c r="E72" s="221"/>
      <c r="F72" s="221"/>
    </row>
    <row r="73" spans="1:6" s="209" customFormat="1" ht="65.25" customHeight="1" x14ac:dyDescent="0.2">
      <c r="A73" s="196">
        <f>COUNT($A$7:A71)+1</f>
        <v>22</v>
      </c>
      <c r="B73" s="204" t="s">
        <v>243</v>
      </c>
      <c r="C73" s="205"/>
      <c r="D73" s="206"/>
      <c r="E73" s="207"/>
      <c r="F73" s="208"/>
    </row>
    <row r="74" spans="1:6" s="209" customFormat="1" ht="14.25" x14ac:dyDescent="0.2">
      <c r="A74" s="211"/>
      <c r="B74" s="204"/>
      <c r="C74" s="205">
        <v>140</v>
      </c>
      <c r="D74" s="206" t="s">
        <v>37</v>
      </c>
      <c r="E74" s="235"/>
      <c r="F74" s="207">
        <f>C74*E74</f>
        <v>0</v>
      </c>
    </row>
    <row r="75" spans="1:6" s="209" customFormat="1" x14ac:dyDescent="0.2">
      <c r="A75" s="211"/>
      <c r="B75" s="197"/>
      <c r="C75" s="205"/>
      <c r="D75" s="206"/>
      <c r="E75" s="221"/>
      <c r="F75" s="221"/>
    </row>
    <row r="76" spans="1:6" s="209" customFormat="1" ht="28.5" customHeight="1" x14ac:dyDescent="0.2">
      <c r="A76" s="196">
        <f>COUNT($A$7:A74)+1</f>
        <v>23</v>
      </c>
      <c r="B76" s="197" t="s">
        <v>242</v>
      </c>
      <c r="C76" s="205"/>
      <c r="D76" s="206"/>
      <c r="E76" s="221"/>
      <c r="F76" s="205"/>
    </row>
    <row r="77" spans="1:6" s="225" customFormat="1" ht="12.75" customHeight="1" x14ac:dyDescent="0.2">
      <c r="A77" s="224"/>
      <c r="B77" s="197" t="s">
        <v>241</v>
      </c>
      <c r="C77" s="219">
        <v>5</v>
      </c>
      <c r="D77" s="206" t="s">
        <v>1</v>
      </c>
      <c r="E77" s="236"/>
      <c r="F77" s="221">
        <f>C77*E77</f>
        <v>0</v>
      </c>
    </row>
    <row r="78" spans="1:6" ht="12.75" customHeight="1" x14ac:dyDescent="0.2">
      <c r="A78" s="196"/>
      <c r="B78" s="203"/>
      <c r="D78" s="195"/>
      <c r="E78" s="199"/>
    </row>
    <row r="79" spans="1:6" s="285" customFormat="1" ht="27" customHeight="1" x14ac:dyDescent="0.2">
      <c r="A79" s="283">
        <f>COUNT($A$7:A77)+1</f>
        <v>24</v>
      </c>
      <c r="B79" s="284" t="s">
        <v>274</v>
      </c>
      <c r="D79" s="286"/>
      <c r="E79" s="287"/>
    </row>
    <row r="80" spans="1:6" s="285" customFormat="1" ht="12.75" customHeight="1" x14ac:dyDescent="0.2">
      <c r="A80" s="288"/>
      <c r="B80" s="289"/>
      <c r="C80" s="285">
        <v>165</v>
      </c>
      <c r="D80" s="286" t="s">
        <v>44</v>
      </c>
      <c r="E80" s="282"/>
      <c r="F80" s="290">
        <f>C80*E80</f>
        <v>0</v>
      </c>
    </row>
    <row r="81" spans="1:6" s="285" customFormat="1" ht="12.75" customHeight="1" x14ac:dyDescent="0.2">
      <c r="A81" s="288"/>
      <c r="B81" s="289"/>
      <c r="D81" s="286"/>
      <c r="E81" s="291"/>
      <c r="F81" s="290"/>
    </row>
    <row r="82" spans="1:6" ht="74.25" customHeight="1" x14ac:dyDescent="0.2">
      <c r="A82" s="196">
        <f>COUNT($A$7:A78)+1</f>
        <v>24</v>
      </c>
      <c r="B82" s="197" t="s">
        <v>239</v>
      </c>
      <c r="E82" s="199"/>
    </row>
    <row r="83" spans="1:6" x14ac:dyDescent="0.2">
      <c r="A83" s="196"/>
      <c r="B83" s="200"/>
      <c r="D83" s="226">
        <v>0.02</v>
      </c>
      <c r="E83" s="191"/>
      <c r="F83" s="199">
        <f>SUM(F8:F82)*(D83)</f>
        <v>0</v>
      </c>
    </row>
    <row r="84" spans="1:6" x14ac:dyDescent="0.2">
      <c r="B84" s="194"/>
      <c r="F84" s="199"/>
    </row>
    <row r="85" spans="1:6" ht="38.25" x14ac:dyDescent="0.2">
      <c r="A85" s="196">
        <f>COUNT($A$7:A83)+1</f>
        <v>26</v>
      </c>
      <c r="B85" s="203" t="s">
        <v>24</v>
      </c>
      <c r="D85" s="226">
        <v>0.1</v>
      </c>
      <c r="E85" s="191"/>
      <c r="F85" s="199">
        <f>SUM(F8:F82)*(D85)</f>
        <v>0</v>
      </c>
    </row>
    <row r="86" spans="1:6" x14ac:dyDescent="0.2">
      <c r="A86" s="227"/>
      <c r="B86" s="192"/>
      <c r="C86" s="192"/>
      <c r="D86" s="227"/>
      <c r="E86" s="228"/>
      <c r="F86" s="192"/>
    </row>
    <row r="87" spans="1:6" s="233" customFormat="1" ht="13.5" thickBot="1" x14ac:dyDescent="0.25">
      <c r="A87" s="229"/>
      <c r="B87" s="230" t="s">
        <v>238</v>
      </c>
      <c r="C87" s="231"/>
      <c r="D87" s="229"/>
      <c r="E87" s="232"/>
      <c r="F87" s="232">
        <f>SUM(F8:F86)</f>
        <v>0</v>
      </c>
    </row>
    <row r="88" spans="1:6" ht="13.5" thickTop="1" x14ac:dyDescent="0.2"/>
  </sheetData>
  <sheetProtection password="CFA5" sheet="1" selectLockedCells="1"/>
  <pageMargins left="0.70866141732283472" right="0.31496062992125984" top="0.74803149606299213" bottom="0.55118110236220474" header="0.31496062992125984" footer="0.31496062992125984"/>
  <pageSetup paperSize="9" firstPageNumber="6" orientation="portrait" r:id="rId1"/>
  <headerFooter>
    <oddHeader>&amp;LENERGETIKA LJUBLJANA d.o.o.&amp;RJPE-SIR-214/19</oddHeader>
    <oddFooter>&amp;C&amp;P / &amp;N</oddFooter>
  </headerFooter>
  <rowBreaks count="2" manualBreakCount="2">
    <brk id="31" max="16383" man="1"/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70"/>
  <sheetViews>
    <sheetView showZeros="0" view="pageBreakPreview" topLeftCell="A55" zoomScale="110" zoomScaleNormal="100" zoomScaleSheetLayoutView="110" workbookViewId="0">
      <selection activeCell="E125" sqref="E125"/>
    </sheetView>
  </sheetViews>
  <sheetFormatPr defaultRowHeight="12.75" x14ac:dyDescent="0.2"/>
  <cols>
    <col min="1" max="1" width="5.7109375" style="251" customWidth="1"/>
    <col min="2" max="2" width="45.42578125" style="242" customWidth="1"/>
    <col min="3" max="3" width="7.7109375" style="267" customWidth="1"/>
    <col min="4" max="4" width="7.7109375" style="251" customWidth="1"/>
    <col min="5" max="5" width="11.7109375" style="179" customWidth="1"/>
    <col min="6" max="6" width="12.7109375" style="242" customWidth="1"/>
    <col min="7" max="7" width="22.42578125" style="242" customWidth="1"/>
    <col min="8" max="16384" width="9.140625" style="242"/>
  </cols>
  <sheetData>
    <row r="1" spans="1:6" s="240" customFormat="1" ht="15.75" x14ac:dyDescent="0.2">
      <c r="A1" s="184" t="s">
        <v>67</v>
      </c>
      <c r="B1" s="27" t="s">
        <v>8</v>
      </c>
      <c r="C1" s="237"/>
      <c r="D1" s="238"/>
      <c r="E1" s="239"/>
    </row>
    <row r="2" spans="1:6" x14ac:dyDescent="0.2">
      <c r="A2" s="184" t="s">
        <v>65</v>
      </c>
      <c r="B2" s="27" t="s">
        <v>9</v>
      </c>
      <c r="C2" s="181"/>
      <c r="D2" s="241"/>
    </row>
    <row r="3" spans="1:6" x14ac:dyDescent="0.2">
      <c r="A3" s="184" t="s">
        <v>270</v>
      </c>
      <c r="B3" s="27" t="s">
        <v>271</v>
      </c>
      <c r="C3" s="181"/>
      <c r="D3" s="241"/>
    </row>
    <row r="4" spans="1:6" x14ac:dyDescent="0.2">
      <c r="A4" s="243"/>
      <c r="B4" s="180"/>
      <c r="C4" s="181"/>
      <c r="D4" s="241"/>
    </row>
    <row r="5" spans="1:6" s="244" customFormat="1" ht="76.5" x14ac:dyDescent="0.2">
      <c r="A5" s="144" t="s">
        <v>0</v>
      </c>
      <c r="B5" s="174" t="s">
        <v>28</v>
      </c>
      <c r="C5" s="146" t="s">
        <v>10</v>
      </c>
      <c r="D5" s="146" t="s">
        <v>11</v>
      </c>
      <c r="E5" s="176" t="s">
        <v>32</v>
      </c>
      <c r="F5" s="176" t="s">
        <v>33</v>
      </c>
    </row>
    <row r="6" spans="1:6" x14ac:dyDescent="0.2">
      <c r="A6" s="245">
        <v>1</v>
      </c>
      <c r="B6" s="246"/>
      <c r="C6" s="247"/>
      <c r="D6" s="248"/>
    </row>
    <row r="7" spans="1:6" ht="27" customHeight="1" x14ac:dyDescent="0.2">
      <c r="A7" s="249">
        <f>COUNT(#REF!)+1</f>
        <v>1</v>
      </c>
      <c r="B7" s="250" t="s">
        <v>263</v>
      </c>
      <c r="C7" s="247"/>
      <c r="E7" s="252"/>
    </row>
    <row r="8" spans="1:6" ht="12.75" customHeight="1" x14ac:dyDescent="0.2">
      <c r="A8" s="249"/>
      <c r="B8" s="253" t="s">
        <v>262</v>
      </c>
      <c r="C8" s="247">
        <v>340</v>
      </c>
      <c r="D8" s="248" t="s">
        <v>247</v>
      </c>
      <c r="E8" s="275"/>
      <c r="F8" s="254">
        <f>C8*E8</f>
        <v>0</v>
      </c>
    </row>
    <row r="9" spans="1:6" ht="12.75" customHeight="1" x14ac:dyDescent="0.2">
      <c r="A9" s="249"/>
      <c r="B9" s="255" t="s">
        <v>261</v>
      </c>
      <c r="C9" s="247">
        <v>34</v>
      </c>
      <c r="D9" s="248" t="s">
        <v>247</v>
      </c>
      <c r="E9" s="275"/>
      <c r="F9" s="254">
        <f>C9*E9</f>
        <v>0</v>
      </c>
    </row>
    <row r="10" spans="1:6" ht="12.75" customHeight="1" x14ac:dyDescent="0.2">
      <c r="A10" s="249"/>
      <c r="B10" s="255"/>
      <c r="C10" s="247"/>
      <c r="D10" s="248"/>
      <c r="E10" s="252"/>
    </row>
    <row r="11" spans="1:6" ht="41.25" customHeight="1" x14ac:dyDescent="0.2">
      <c r="A11" s="249">
        <f>COUNT($A$7:A9)+1</f>
        <v>2</v>
      </c>
      <c r="B11" s="256" t="s">
        <v>68</v>
      </c>
      <c r="C11" s="247"/>
      <c r="D11" s="248"/>
      <c r="E11" s="252"/>
    </row>
    <row r="12" spans="1:6" ht="12.75" customHeight="1" x14ac:dyDescent="0.2">
      <c r="A12" s="249"/>
      <c r="B12" s="255"/>
      <c r="C12" s="247">
        <v>18</v>
      </c>
      <c r="D12" s="248" t="s">
        <v>247</v>
      </c>
      <c r="E12" s="275"/>
      <c r="F12" s="254">
        <f>C12*E12</f>
        <v>0</v>
      </c>
    </row>
    <row r="13" spans="1:6" s="259" customFormat="1" ht="12.95" customHeight="1" x14ac:dyDescent="0.2">
      <c r="A13" s="251"/>
      <c r="B13" s="246"/>
      <c r="C13" s="257"/>
      <c r="D13" s="258"/>
      <c r="E13" s="252"/>
      <c r="F13" s="254"/>
    </row>
    <row r="14" spans="1:6" s="259" customFormat="1" ht="42" customHeight="1" x14ac:dyDescent="0.2">
      <c r="A14" s="249">
        <f>COUNT($A$7:A12)+1</f>
        <v>3</v>
      </c>
      <c r="B14" s="250" t="s">
        <v>259</v>
      </c>
      <c r="C14" s="257"/>
      <c r="D14" s="258"/>
      <c r="E14" s="260"/>
      <c r="F14" s="261"/>
    </row>
    <row r="15" spans="1:6" s="259" customFormat="1" ht="12.95" customHeight="1" x14ac:dyDescent="0.2">
      <c r="A15" s="251"/>
      <c r="B15" s="246"/>
      <c r="C15" s="257">
        <v>40</v>
      </c>
      <c r="D15" s="258" t="s">
        <v>255</v>
      </c>
      <c r="E15" s="275"/>
      <c r="F15" s="254">
        <f>C15*E15</f>
        <v>0</v>
      </c>
    </row>
    <row r="16" spans="1:6" s="259" customFormat="1" ht="53.25" customHeight="1" x14ac:dyDescent="0.2">
      <c r="A16" s="249">
        <f>A14+1</f>
        <v>4</v>
      </c>
      <c r="B16" s="204" t="s">
        <v>258</v>
      </c>
      <c r="C16" s="262"/>
      <c r="D16" s="258"/>
      <c r="E16" s="260"/>
      <c r="F16" s="261"/>
    </row>
    <row r="17" spans="1:6" s="259" customFormat="1" ht="12.95" customHeight="1" x14ac:dyDescent="0.2">
      <c r="A17" s="251"/>
      <c r="B17" s="246"/>
      <c r="C17" s="262">
        <v>35</v>
      </c>
      <c r="D17" s="258" t="s">
        <v>255</v>
      </c>
      <c r="E17" s="275"/>
      <c r="F17" s="254">
        <f>C17*E17</f>
        <v>0</v>
      </c>
    </row>
    <row r="18" spans="1:6" s="259" customFormat="1" ht="12.75" customHeight="1" x14ac:dyDescent="0.2">
      <c r="A18" s="249"/>
      <c r="B18" s="246"/>
      <c r="C18" s="257"/>
      <c r="D18" s="258"/>
      <c r="E18" s="263"/>
      <c r="F18" s="261"/>
    </row>
    <row r="19" spans="1:6" s="259" customFormat="1" ht="63.75" x14ac:dyDescent="0.2">
      <c r="A19" s="249">
        <f>COUNT($A$7:A18)+1</f>
        <v>5</v>
      </c>
      <c r="B19" s="250" t="s">
        <v>257</v>
      </c>
      <c r="C19" s="257"/>
      <c r="D19" s="258"/>
      <c r="E19" s="260"/>
      <c r="F19" s="261"/>
    </row>
    <row r="20" spans="1:6" s="222" customFormat="1" ht="14.25" x14ac:dyDescent="0.2">
      <c r="A20" s="218"/>
      <c r="B20" s="178" t="s">
        <v>256</v>
      </c>
      <c r="C20" s="257">
        <v>40</v>
      </c>
      <c r="D20" s="220" t="s">
        <v>37</v>
      </c>
      <c r="E20" s="236"/>
      <c r="F20" s="254">
        <f>C20*E20</f>
        <v>0</v>
      </c>
    </row>
    <row r="21" spans="1:6" ht="12.75" customHeight="1" x14ac:dyDescent="0.2">
      <c r="A21" s="249"/>
      <c r="B21" s="256"/>
      <c r="C21" s="247"/>
      <c r="E21" s="252"/>
    </row>
    <row r="22" spans="1:6" ht="27.75" customHeight="1" x14ac:dyDescent="0.2">
      <c r="A22" s="249">
        <f>COUNT($A$7:A21)+1</f>
        <v>6</v>
      </c>
      <c r="B22" s="256" t="s">
        <v>14</v>
      </c>
      <c r="C22" s="247"/>
      <c r="E22" s="242"/>
    </row>
    <row r="23" spans="1:6" ht="12.95" customHeight="1" x14ac:dyDescent="0.2">
      <c r="A23" s="249"/>
      <c r="B23" s="255"/>
      <c r="C23" s="247">
        <v>162</v>
      </c>
      <c r="D23" s="248" t="s">
        <v>255</v>
      </c>
      <c r="E23" s="275"/>
      <c r="F23" s="254">
        <f>C23*E23</f>
        <v>0</v>
      </c>
    </row>
    <row r="24" spans="1:6" x14ac:dyDescent="0.2">
      <c r="B24" s="264"/>
      <c r="C24" s="247"/>
      <c r="D24" s="248"/>
      <c r="E24" s="252"/>
      <c r="F24" s="254"/>
    </row>
    <row r="25" spans="1:6" ht="40.5" customHeight="1" x14ac:dyDescent="0.2">
      <c r="A25" s="249">
        <f>COUNT($A$7:A24)+1</f>
        <v>7</v>
      </c>
      <c r="B25" s="250" t="s">
        <v>16</v>
      </c>
      <c r="C25" s="247"/>
      <c r="E25" s="252"/>
    </row>
    <row r="26" spans="1:6" ht="12.95" customHeight="1" x14ac:dyDescent="0.2">
      <c r="A26" s="249"/>
      <c r="B26" s="255"/>
      <c r="C26" s="247">
        <v>60</v>
      </c>
      <c r="D26" s="248" t="s">
        <v>247</v>
      </c>
      <c r="E26" s="275"/>
      <c r="F26" s="254">
        <f>C26*E26</f>
        <v>0</v>
      </c>
    </row>
    <row r="27" spans="1:6" ht="12.95" customHeight="1" x14ac:dyDescent="0.2">
      <c r="A27" s="249"/>
      <c r="B27" s="255"/>
      <c r="C27" s="247"/>
      <c r="D27" s="248"/>
      <c r="E27" s="252"/>
      <c r="F27" s="254"/>
    </row>
    <row r="28" spans="1:6" ht="38.25" x14ac:dyDescent="0.2">
      <c r="A28" s="249">
        <f>COUNT($A$7:A27)+1</f>
        <v>8</v>
      </c>
      <c r="B28" s="256" t="s">
        <v>113</v>
      </c>
      <c r="C28" s="247"/>
      <c r="E28" s="252"/>
      <c r="F28" s="254"/>
    </row>
    <row r="29" spans="1:6" ht="12.75" customHeight="1" x14ac:dyDescent="0.2">
      <c r="A29" s="249"/>
      <c r="B29" s="255"/>
      <c r="C29" s="247">
        <v>56</v>
      </c>
      <c r="D29" s="248" t="s">
        <v>1</v>
      </c>
      <c r="E29" s="275"/>
      <c r="F29" s="254">
        <f>C29*E29</f>
        <v>0</v>
      </c>
    </row>
    <row r="30" spans="1:6" ht="12.75" customHeight="1" x14ac:dyDescent="0.2">
      <c r="A30" s="249"/>
      <c r="B30" s="255"/>
      <c r="C30" s="247"/>
      <c r="E30" s="242"/>
      <c r="F30" s="254"/>
    </row>
    <row r="31" spans="1:6" ht="52.5" customHeight="1" x14ac:dyDescent="0.2">
      <c r="A31" s="249">
        <f>COUNT($A$7:A30)+1</f>
        <v>9</v>
      </c>
      <c r="B31" s="256" t="s">
        <v>251</v>
      </c>
      <c r="C31" s="247"/>
      <c r="D31" s="248"/>
      <c r="E31" s="252"/>
      <c r="F31" s="254"/>
    </row>
    <row r="32" spans="1:6" ht="12.95" customHeight="1" x14ac:dyDescent="0.2">
      <c r="A32" s="249"/>
      <c r="B32" s="255"/>
      <c r="C32" s="247">
        <v>62</v>
      </c>
      <c r="D32" s="248" t="s">
        <v>247</v>
      </c>
      <c r="E32" s="275"/>
      <c r="F32" s="254">
        <f>C32*E32</f>
        <v>0</v>
      </c>
    </row>
    <row r="33" spans="1:6" ht="12.75" customHeight="1" x14ac:dyDescent="0.2">
      <c r="A33" s="249"/>
      <c r="B33" s="255"/>
      <c r="C33" s="247"/>
      <c r="D33" s="248"/>
      <c r="E33" s="252"/>
    </row>
    <row r="34" spans="1:6" ht="12.75" customHeight="1" x14ac:dyDescent="0.2">
      <c r="A34" s="249"/>
      <c r="B34" s="255"/>
      <c r="C34" s="247"/>
      <c r="D34" s="248"/>
      <c r="E34" s="252"/>
    </row>
    <row r="35" spans="1:6" ht="26.25" customHeight="1" x14ac:dyDescent="0.2">
      <c r="A35" s="249">
        <f>COUNT($A$7:A33)+1</f>
        <v>10</v>
      </c>
      <c r="B35" s="256" t="s">
        <v>226</v>
      </c>
      <c r="C35" s="247"/>
      <c r="D35" s="248"/>
      <c r="E35" s="252"/>
    </row>
    <row r="36" spans="1:6" ht="12.75" customHeight="1" x14ac:dyDescent="0.2">
      <c r="A36" s="249"/>
      <c r="B36" s="255"/>
      <c r="C36" s="247">
        <v>290</v>
      </c>
      <c r="D36" s="248" t="s">
        <v>44</v>
      </c>
      <c r="E36" s="275"/>
      <c r="F36" s="254">
        <f>C36*E36</f>
        <v>0</v>
      </c>
    </row>
    <row r="37" spans="1:6" s="209" customFormat="1" ht="38.25" x14ac:dyDescent="0.2">
      <c r="A37" s="249">
        <f>COUNT($A$7:A36)+1</f>
        <v>11</v>
      </c>
      <c r="B37" s="197" t="s">
        <v>250</v>
      </c>
      <c r="C37" s="208"/>
      <c r="D37" s="206"/>
      <c r="E37" s="221"/>
      <c r="F37" s="205"/>
    </row>
    <row r="38" spans="1:6" s="209" customFormat="1" x14ac:dyDescent="0.2">
      <c r="A38" s="210"/>
      <c r="B38" s="197"/>
      <c r="C38" s="208">
        <v>3</v>
      </c>
      <c r="D38" s="206" t="s">
        <v>1</v>
      </c>
      <c r="E38" s="236"/>
      <c r="F38" s="221">
        <f>C38*E38</f>
        <v>0</v>
      </c>
    </row>
    <row r="39" spans="1:6" s="209" customFormat="1" x14ac:dyDescent="0.2">
      <c r="A39" s="211"/>
      <c r="B39" s="197"/>
      <c r="C39" s="208"/>
      <c r="D39" s="206"/>
      <c r="E39" s="221"/>
      <c r="F39" s="205"/>
    </row>
    <row r="40" spans="1:6" ht="51" x14ac:dyDescent="0.2">
      <c r="A40" s="249">
        <f>COUNT($A$7:A39)+1</f>
        <v>12</v>
      </c>
      <c r="B40" s="250" t="s">
        <v>249</v>
      </c>
      <c r="C40" s="247"/>
      <c r="D40" s="248"/>
      <c r="E40" s="242"/>
    </row>
    <row r="41" spans="1:6" ht="12.95" customHeight="1" x14ac:dyDescent="0.2">
      <c r="B41" s="264"/>
      <c r="C41" s="247">
        <v>290</v>
      </c>
      <c r="D41" s="248" t="s">
        <v>247</v>
      </c>
      <c r="E41" s="275"/>
      <c r="F41" s="254">
        <f>C41*E41</f>
        <v>0</v>
      </c>
    </row>
    <row r="42" spans="1:6" ht="12.75" customHeight="1" x14ac:dyDescent="0.2">
      <c r="A42" s="249"/>
      <c r="B42" s="253"/>
      <c r="C42" s="247"/>
      <c r="E42" s="252"/>
    </row>
    <row r="43" spans="1:6" ht="56.25" customHeight="1" x14ac:dyDescent="0.2">
      <c r="A43" s="249">
        <f>COUNT($A$7:A42)+1</f>
        <v>13</v>
      </c>
      <c r="B43" s="250" t="s">
        <v>248</v>
      </c>
      <c r="C43" s="247"/>
      <c r="D43" s="248"/>
      <c r="E43" s="252"/>
    </row>
    <row r="44" spans="1:6" ht="12.95" customHeight="1" x14ac:dyDescent="0.2">
      <c r="A44" s="249"/>
      <c r="B44" s="264"/>
      <c r="C44" s="247">
        <v>30</v>
      </c>
      <c r="D44" s="248" t="s">
        <v>247</v>
      </c>
      <c r="E44" s="275"/>
      <c r="F44" s="254">
        <f>C44*E44</f>
        <v>0</v>
      </c>
    </row>
    <row r="45" spans="1:6" s="209" customFormat="1" x14ac:dyDescent="0.2">
      <c r="A45" s="211"/>
      <c r="B45" s="197"/>
      <c r="C45" s="208"/>
      <c r="D45" s="206"/>
      <c r="E45" s="221"/>
      <c r="F45" s="221"/>
    </row>
    <row r="46" spans="1:6" s="209" customFormat="1" ht="42.75" customHeight="1" x14ac:dyDescent="0.2">
      <c r="A46" s="249">
        <f>COUNT($A$7:A45)+1</f>
        <v>14</v>
      </c>
      <c r="B46" s="197" t="s">
        <v>246</v>
      </c>
      <c r="C46" s="208"/>
      <c r="D46" s="206"/>
      <c r="E46" s="221"/>
      <c r="F46" s="205"/>
    </row>
    <row r="47" spans="1:6" s="209" customFormat="1" ht="14.25" x14ac:dyDescent="0.2">
      <c r="A47" s="211"/>
      <c r="B47" s="197"/>
      <c r="C47" s="208">
        <v>23</v>
      </c>
      <c r="D47" s="206" t="s">
        <v>31</v>
      </c>
      <c r="E47" s="236"/>
      <c r="F47" s="221">
        <f>C47*E47</f>
        <v>0</v>
      </c>
    </row>
    <row r="48" spans="1:6" s="209" customFormat="1" x14ac:dyDescent="0.2">
      <c r="A48" s="211"/>
      <c r="B48" s="197"/>
      <c r="C48" s="208"/>
      <c r="D48" s="206"/>
      <c r="E48" s="221"/>
      <c r="F48" s="221"/>
    </row>
    <row r="49" spans="1:6" s="209" customFormat="1" ht="63.75" x14ac:dyDescent="0.2">
      <c r="A49" s="249">
        <f>COUNT($A$7:A46)+1</f>
        <v>15</v>
      </c>
      <c r="B49" s="204" t="s">
        <v>245</v>
      </c>
      <c r="C49" s="208"/>
      <c r="D49" s="206"/>
      <c r="E49" s="207"/>
      <c r="F49" s="208"/>
    </row>
    <row r="50" spans="1:6" s="209" customFormat="1" ht="14.25" x14ac:dyDescent="0.2">
      <c r="A50" s="210"/>
      <c r="B50" s="204"/>
      <c r="C50" s="208">
        <v>24</v>
      </c>
      <c r="D50" s="206" t="s">
        <v>37</v>
      </c>
      <c r="E50" s="235"/>
      <c r="F50" s="207">
        <f>C50*E50</f>
        <v>0</v>
      </c>
    </row>
    <row r="51" spans="1:6" s="209" customFormat="1" x14ac:dyDescent="0.2">
      <c r="A51" s="211"/>
      <c r="B51" s="197"/>
      <c r="C51" s="208"/>
      <c r="D51" s="206"/>
      <c r="E51" s="221"/>
      <c r="F51" s="221"/>
    </row>
    <row r="52" spans="1:6" s="209" customFormat="1" ht="51" x14ac:dyDescent="0.2">
      <c r="A52" s="249">
        <f>COUNT($A$7:A50)+1</f>
        <v>16</v>
      </c>
      <c r="B52" s="197" t="s">
        <v>244</v>
      </c>
      <c r="C52" s="208"/>
      <c r="D52" s="206"/>
      <c r="E52" s="221"/>
      <c r="F52" s="221"/>
    </row>
    <row r="53" spans="1:6" s="209" customFormat="1" ht="14.25" x14ac:dyDescent="0.2">
      <c r="A53" s="211"/>
      <c r="B53" s="197"/>
      <c r="C53" s="208">
        <v>15</v>
      </c>
      <c r="D53" s="206" t="s">
        <v>31</v>
      </c>
      <c r="E53" s="236"/>
      <c r="F53" s="221">
        <f>C53*E53</f>
        <v>0</v>
      </c>
    </row>
    <row r="54" spans="1:6" s="209" customFormat="1" x14ac:dyDescent="0.2">
      <c r="A54" s="211"/>
      <c r="B54" s="197"/>
      <c r="C54" s="208"/>
      <c r="D54" s="206"/>
      <c r="E54" s="221"/>
      <c r="F54" s="221"/>
    </row>
    <row r="55" spans="1:6" s="209" customFormat="1" ht="78.75" customHeight="1" x14ac:dyDescent="0.2">
      <c r="A55" s="249">
        <f>COUNT($A$7:A53)+1</f>
        <v>17</v>
      </c>
      <c r="B55" s="204" t="s">
        <v>243</v>
      </c>
      <c r="C55" s="208"/>
      <c r="D55" s="206"/>
      <c r="E55" s="207"/>
      <c r="F55" s="208"/>
    </row>
    <row r="56" spans="1:6" s="209" customFormat="1" ht="14.25" x14ac:dyDescent="0.2">
      <c r="A56" s="211"/>
      <c r="B56" s="204"/>
      <c r="C56" s="208">
        <v>90</v>
      </c>
      <c r="D56" s="206" t="s">
        <v>37</v>
      </c>
      <c r="E56" s="235"/>
      <c r="F56" s="207">
        <f>C56*E56</f>
        <v>0</v>
      </c>
    </row>
    <row r="57" spans="1:6" s="209" customFormat="1" ht="28.5" customHeight="1" x14ac:dyDescent="0.2">
      <c r="A57" s="249">
        <f>COUNT($A$7:A56)+1</f>
        <v>18</v>
      </c>
      <c r="B57" s="197" t="s">
        <v>242</v>
      </c>
      <c r="C57" s="208"/>
      <c r="D57" s="206"/>
      <c r="E57" s="221"/>
      <c r="F57" s="205"/>
    </row>
    <row r="58" spans="1:6" s="266" customFormat="1" ht="12.75" customHeight="1" x14ac:dyDescent="0.2">
      <c r="A58" s="224"/>
      <c r="B58" s="197" t="s">
        <v>241</v>
      </c>
      <c r="C58" s="265">
        <v>8</v>
      </c>
      <c r="D58" s="206" t="s">
        <v>1</v>
      </c>
      <c r="E58" s="236"/>
      <c r="F58" s="221">
        <f>C58*E58</f>
        <v>0</v>
      </c>
    </row>
    <row r="59" spans="1:6" ht="12.75" customHeight="1" x14ac:dyDescent="0.2">
      <c r="A59" s="249"/>
      <c r="B59" s="256"/>
      <c r="D59" s="248"/>
      <c r="E59" s="252"/>
    </row>
    <row r="60" spans="1:6" ht="12.75" customHeight="1" x14ac:dyDescent="0.2">
      <c r="A60" s="249"/>
      <c r="B60" s="253"/>
      <c r="D60" s="248"/>
      <c r="E60" s="268"/>
      <c r="F60" s="254"/>
    </row>
    <row r="61" spans="1:6" ht="12.75" customHeight="1" x14ac:dyDescent="0.2">
      <c r="A61" s="249"/>
      <c r="B61" s="253"/>
      <c r="D61" s="248"/>
      <c r="E61" s="268"/>
      <c r="F61" s="254"/>
    </row>
    <row r="62" spans="1:6" s="285" customFormat="1" ht="27" customHeight="1" x14ac:dyDescent="0.2">
      <c r="A62" s="249">
        <f>COUNT($A$7:A61)+1</f>
        <v>19</v>
      </c>
      <c r="B62" s="284" t="s">
        <v>240</v>
      </c>
      <c r="C62" s="292"/>
      <c r="D62" s="286"/>
      <c r="E62" s="287"/>
    </row>
    <row r="63" spans="1:6" s="285" customFormat="1" ht="12.75" customHeight="1" x14ac:dyDescent="0.2">
      <c r="A63" s="288"/>
      <c r="B63" s="289"/>
      <c r="C63" s="292">
        <v>150</v>
      </c>
      <c r="D63" s="286" t="s">
        <v>44</v>
      </c>
      <c r="E63" s="281"/>
      <c r="F63" s="290">
        <f>C63*E63</f>
        <v>0</v>
      </c>
    </row>
    <row r="64" spans="1:6" s="285" customFormat="1" ht="12.75" customHeight="1" x14ac:dyDescent="0.2">
      <c r="A64" s="288"/>
      <c r="B64" s="289"/>
      <c r="C64" s="292"/>
      <c r="D64" s="286"/>
      <c r="E64" s="291"/>
      <c r="F64" s="290"/>
    </row>
    <row r="65" spans="1:6" ht="79.5" customHeight="1" x14ac:dyDescent="0.2">
      <c r="A65" s="249">
        <f>COUNT($A$7:A64)+1</f>
        <v>20</v>
      </c>
      <c r="B65" s="250" t="s">
        <v>239</v>
      </c>
      <c r="E65" s="252"/>
    </row>
    <row r="66" spans="1:6" x14ac:dyDescent="0.2">
      <c r="A66" s="249"/>
      <c r="B66" s="253"/>
      <c r="D66" s="269">
        <v>0.02</v>
      </c>
      <c r="E66" s="242"/>
      <c r="F66" s="252">
        <f>SUM(F8:F65)*(D66)</f>
        <v>0</v>
      </c>
    </row>
    <row r="67" spans="1:6" x14ac:dyDescent="0.2">
      <c r="B67" s="246"/>
      <c r="F67" s="252"/>
    </row>
    <row r="68" spans="1:6" ht="38.25" x14ac:dyDescent="0.2">
      <c r="A68" s="249">
        <f>COUNT($A$7:A66)+1</f>
        <v>21</v>
      </c>
      <c r="B68" s="256" t="s">
        <v>24</v>
      </c>
      <c r="C68" s="276">
        <v>4</v>
      </c>
      <c r="D68" s="277">
        <v>0.1</v>
      </c>
      <c r="E68" s="278"/>
      <c r="F68" s="279">
        <f>SUM(F8:F65)*(D68)</f>
        <v>0</v>
      </c>
    </row>
    <row r="69" spans="1:6" s="274" customFormat="1" ht="13.5" thickBot="1" x14ac:dyDescent="0.25">
      <c r="A69" s="270"/>
      <c r="B69" s="271" t="s">
        <v>238</v>
      </c>
      <c r="C69" s="272"/>
      <c r="D69" s="270"/>
      <c r="E69" s="273"/>
      <c r="F69" s="273">
        <f>SUM(F8:F68)</f>
        <v>0</v>
      </c>
    </row>
    <row r="70" spans="1:6" ht="13.5" thickTop="1" x14ac:dyDescent="0.2"/>
  </sheetData>
  <sheetProtection password="CFA5" sheet="1" selectLockedCells="1"/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1" manualBreakCount="1"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30"/>
  <sheetViews>
    <sheetView showGridLines="0" showZeros="0" view="pageBreakPreview" zoomScale="110" zoomScaleNormal="100" zoomScaleSheetLayoutView="110" workbookViewId="0">
      <selection activeCell="A5" sqref="A5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11.140625" style="1" bestFit="1" customWidth="1"/>
    <col min="6" max="6" width="10" style="1" bestFit="1" customWidth="1"/>
    <col min="7" max="7" width="16.42578125" style="25" bestFit="1" customWidth="1"/>
    <col min="8" max="16384" width="8.85546875" style="1"/>
  </cols>
  <sheetData>
    <row r="1" spans="1:7" ht="27" customHeight="1" x14ac:dyDescent="0.2">
      <c r="A1" s="13" t="s">
        <v>3</v>
      </c>
      <c r="B1" s="13"/>
      <c r="C1" s="13"/>
      <c r="D1" s="13"/>
      <c r="E1" s="13"/>
      <c r="F1" s="13"/>
      <c r="G1" s="13"/>
    </row>
    <row r="2" spans="1:7" ht="15" customHeight="1" x14ac:dyDescent="0.2">
      <c r="A2" s="302" t="s">
        <v>110</v>
      </c>
      <c r="B2" s="302"/>
      <c r="C2" s="302"/>
      <c r="D2" s="302"/>
      <c r="E2" s="302"/>
      <c r="F2" s="302"/>
      <c r="G2" s="302"/>
    </row>
    <row r="3" spans="1:7" ht="15" customHeight="1" x14ac:dyDescent="0.2">
      <c r="A3" s="303" t="str">
        <f>+REKAPITULACIJA!B7</f>
        <v>30II-699-000 Plinovod za gostilno Čad</v>
      </c>
      <c r="B3" s="302"/>
      <c r="C3" s="302"/>
      <c r="D3" s="302"/>
      <c r="E3" s="302"/>
      <c r="F3" s="302"/>
      <c r="G3" s="302"/>
    </row>
    <row r="4" spans="1:7" ht="15" customHeight="1" x14ac:dyDescent="0.2">
      <c r="A4" s="302"/>
      <c r="B4" s="302"/>
      <c r="C4" s="302"/>
      <c r="D4" s="302"/>
      <c r="E4" s="302"/>
      <c r="F4" s="302"/>
      <c r="G4" s="302"/>
    </row>
    <row r="5" spans="1:7" ht="26.25" thickBot="1" x14ac:dyDescent="0.25">
      <c r="A5" s="65" t="s">
        <v>109</v>
      </c>
      <c r="B5" s="311" t="s">
        <v>9</v>
      </c>
      <c r="C5" s="311"/>
      <c r="D5" s="311"/>
      <c r="E5" s="311"/>
      <c r="F5" s="311"/>
      <c r="G5" s="141" t="s">
        <v>70</v>
      </c>
    </row>
    <row r="6" spans="1:7" ht="13.5" thickBot="1" x14ac:dyDescent="0.25">
      <c r="A6" s="64" t="s">
        <v>108</v>
      </c>
      <c r="B6" s="312" t="s">
        <v>204</v>
      </c>
      <c r="C6" s="313"/>
      <c r="D6" s="313"/>
      <c r="E6" s="313"/>
      <c r="F6" s="314"/>
      <c r="G6" s="143">
        <f>G7+G8+G9</f>
        <v>0</v>
      </c>
    </row>
    <row r="7" spans="1:7" x14ac:dyDescent="0.2">
      <c r="A7" s="64" t="s">
        <v>106</v>
      </c>
      <c r="B7" s="315" t="s">
        <v>202</v>
      </c>
      <c r="C7" s="315"/>
      <c r="D7" s="315"/>
      <c r="E7" s="315"/>
      <c r="F7" s="315"/>
      <c r="G7" s="142">
        <f>G18</f>
        <v>0</v>
      </c>
    </row>
    <row r="8" spans="1:7" x14ac:dyDescent="0.2">
      <c r="A8" s="63" t="s">
        <v>105</v>
      </c>
      <c r="B8" s="312" t="s">
        <v>195</v>
      </c>
      <c r="C8" s="313"/>
      <c r="D8" s="313"/>
      <c r="E8" s="313"/>
      <c r="F8" s="313"/>
      <c r="G8" s="62">
        <f>G24</f>
        <v>0</v>
      </c>
    </row>
    <row r="9" spans="1:7" x14ac:dyDescent="0.2">
      <c r="A9" s="63" t="s">
        <v>203</v>
      </c>
      <c r="B9" s="312" t="s">
        <v>191</v>
      </c>
      <c r="C9" s="313"/>
      <c r="D9" s="313"/>
      <c r="E9" s="313"/>
      <c r="F9" s="313"/>
      <c r="G9" s="62">
        <f>+G30</f>
        <v>0</v>
      </c>
    </row>
    <row r="10" spans="1:7" ht="13.5" thickBot="1" x14ac:dyDescent="0.25">
      <c r="A10" s="61"/>
      <c r="B10" s="60"/>
      <c r="C10" s="58"/>
      <c r="D10" s="58"/>
      <c r="E10" s="58"/>
      <c r="F10" s="58"/>
      <c r="G10" s="57"/>
    </row>
    <row r="11" spans="1:7" x14ac:dyDescent="0.2">
      <c r="A11" s="55"/>
      <c r="B11" s="55"/>
      <c r="C11" s="55"/>
      <c r="D11" s="55"/>
      <c r="E11" s="55"/>
      <c r="F11" s="55"/>
      <c r="G11" s="55"/>
    </row>
    <row r="12" spans="1:7" ht="15.75" x14ac:dyDescent="0.25">
      <c r="A12" s="54" t="s">
        <v>38</v>
      </c>
      <c r="B12" s="50"/>
      <c r="C12" s="53"/>
      <c r="D12" s="53"/>
      <c r="E12" s="50"/>
      <c r="F12" s="50"/>
      <c r="G12" s="29"/>
    </row>
    <row r="13" spans="1:7" x14ac:dyDescent="0.2">
      <c r="A13" s="304" t="s">
        <v>202</v>
      </c>
      <c r="B13" s="305"/>
      <c r="C13" s="305"/>
      <c r="D13" s="305"/>
      <c r="E13" s="305"/>
      <c r="F13" s="305"/>
      <c r="G13" s="306"/>
    </row>
    <row r="14" spans="1:7" ht="25.5" x14ac:dyDescent="0.2">
      <c r="A14" s="309" t="s">
        <v>39</v>
      </c>
      <c r="B14" s="318" t="s">
        <v>201</v>
      </c>
      <c r="C14" s="319"/>
      <c r="D14" s="309" t="s">
        <v>4</v>
      </c>
      <c r="E14" s="309" t="s">
        <v>5</v>
      </c>
      <c r="F14" s="48" t="s">
        <v>200</v>
      </c>
      <c r="G14" s="48" t="s">
        <v>6</v>
      </c>
    </row>
    <row r="15" spans="1:7" x14ac:dyDescent="0.2">
      <c r="A15" s="310"/>
      <c r="B15" s="320"/>
      <c r="C15" s="321"/>
      <c r="D15" s="310"/>
      <c r="E15" s="310"/>
      <c r="F15" s="3" t="s">
        <v>7</v>
      </c>
      <c r="G15" s="3" t="s">
        <v>34</v>
      </c>
    </row>
    <row r="16" spans="1:7" ht="25.5" x14ac:dyDescent="0.2">
      <c r="A16" s="46" t="s">
        <v>234</v>
      </c>
      <c r="B16" s="322" t="s">
        <v>199</v>
      </c>
      <c r="C16" s="323"/>
      <c r="D16" s="153" t="s">
        <v>40</v>
      </c>
      <c r="E16" s="154" t="s">
        <v>198</v>
      </c>
      <c r="F16" s="14">
        <v>355</v>
      </c>
      <c r="G16" s="45">
        <f>'N-18021_GD'!F138</f>
        <v>0</v>
      </c>
    </row>
    <row r="17" spans="1:7" ht="13.5" thickBot="1" x14ac:dyDescent="0.25">
      <c r="A17" s="46" t="s">
        <v>235</v>
      </c>
      <c r="B17" s="322" t="s">
        <v>197</v>
      </c>
      <c r="C17" s="323"/>
      <c r="D17" s="153" t="s">
        <v>40</v>
      </c>
      <c r="E17" s="153" t="s">
        <v>196</v>
      </c>
      <c r="F17" s="14">
        <v>125</v>
      </c>
      <c r="G17" s="140">
        <f>+'N-18249_GD'!F122</f>
        <v>0</v>
      </c>
    </row>
    <row r="18" spans="1:7" ht="13.5" thickBot="1" x14ac:dyDescent="0.25">
      <c r="A18" s="307" t="s">
        <v>61</v>
      </c>
      <c r="B18" s="307"/>
      <c r="C18" s="307"/>
      <c r="D18" s="307"/>
      <c r="E18" s="307"/>
      <c r="F18" s="308"/>
      <c r="G18" s="12">
        <f>SUM(G16:G17)</f>
        <v>0</v>
      </c>
    </row>
    <row r="19" spans="1:7" x14ac:dyDescent="0.2">
      <c r="A19" s="49"/>
      <c r="B19" s="49"/>
      <c r="C19" s="49"/>
      <c r="D19" s="49"/>
      <c r="E19" s="49"/>
      <c r="F19" s="49"/>
      <c r="G19" s="4"/>
    </row>
    <row r="20" spans="1:7" x14ac:dyDescent="0.2">
      <c r="A20" s="304" t="s">
        <v>195</v>
      </c>
      <c r="B20" s="305"/>
      <c r="C20" s="305"/>
      <c r="D20" s="305"/>
      <c r="E20" s="305"/>
      <c r="F20" s="305"/>
      <c r="G20" s="306"/>
    </row>
    <row r="21" spans="1:7" ht="38.25" x14ac:dyDescent="0.2">
      <c r="A21" s="309" t="s">
        <v>39</v>
      </c>
      <c r="B21" s="318" t="s">
        <v>194</v>
      </c>
      <c r="C21" s="319"/>
      <c r="D21" s="318" t="s">
        <v>189</v>
      </c>
      <c r="E21" s="319"/>
      <c r="F21" s="48" t="s">
        <v>188</v>
      </c>
      <c r="G21" s="48" t="s">
        <v>6</v>
      </c>
    </row>
    <row r="22" spans="1:7" x14ac:dyDescent="0.2">
      <c r="A22" s="310"/>
      <c r="B22" s="320"/>
      <c r="C22" s="321"/>
      <c r="D22" s="320"/>
      <c r="E22" s="321"/>
      <c r="F22" s="3" t="s">
        <v>187</v>
      </c>
      <c r="G22" s="3" t="s">
        <v>34</v>
      </c>
    </row>
    <row r="23" spans="1:7" s="152" customFormat="1" ht="13.5" thickBot="1" x14ac:dyDescent="0.25">
      <c r="A23" s="150" t="s">
        <v>236</v>
      </c>
      <c r="B23" s="322" t="s">
        <v>193</v>
      </c>
      <c r="C23" s="323"/>
      <c r="D23" s="316" t="s">
        <v>192</v>
      </c>
      <c r="E23" s="317"/>
      <c r="F23" s="14">
        <v>6</v>
      </c>
      <c r="G23" s="140">
        <f>'PRIKLJUCKI-TIP-I_GD'!F9</f>
        <v>0</v>
      </c>
    </row>
    <row r="24" spans="1:7" s="151" customFormat="1" ht="13.5" thickBot="1" x14ac:dyDescent="0.25">
      <c r="A24" s="307" t="s">
        <v>62</v>
      </c>
      <c r="B24" s="307"/>
      <c r="C24" s="307"/>
      <c r="D24" s="307"/>
      <c r="E24" s="307"/>
      <c r="F24" s="308"/>
      <c r="G24" s="12">
        <f>SUM(G23:G23)</f>
        <v>0</v>
      </c>
    </row>
    <row r="25" spans="1:7" x14ac:dyDescent="0.2">
      <c r="A25" s="304" t="s">
        <v>191</v>
      </c>
      <c r="B25" s="305"/>
      <c r="C25" s="305"/>
      <c r="D25" s="305"/>
      <c r="E25" s="305"/>
      <c r="F25" s="305"/>
      <c r="G25" s="327"/>
    </row>
    <row r="26" spans="1:7" ht="39.6" customHeight="1" x14ac:dyDescent="0.2">
      <c r="A26" s="309" t="s">
        <v>39</v>
      </c>
      <c r="B26" s="318" t="s">
        <v>190</v>
      </c>
      <c r="C26" s="319"/>
      <c r="D26" s="318" t="s">
        <v>189</v>
      </c>
      <c r="E26" s="319"/>
      <c r="F26" s="48" t="s">
        <v>188</v>
      </c>
      <c r="G26" s="48" t="s">
        <v>6</v>
      </c>
    </row>
    <row r="27" spans="1:7" x14ac:dyDescent="0.2">
      <c r="A27" s="310"/>
      <c r="B27" s="320"/>
      <c r="C27" s="321"/>
      <c r="D27" s="320"/>
      <c r="E27" s="321"/>
      <c r="F27" s="3" t="s">
        <v>187</v>
      </c>
      <c r="G27" s="3" t="s">
        <v>34</v>
      </c>
    </row>
    <row r="28" spans="1:7" x14ac:dyDescent="0.2">
      <c r="A28" s="150" t="s">
        <v>233</v>
      </c>
      <c r="B28" s="322" t="s">
        <v>186</v>
      </c>
      <c r="C28" s="323"/>
      <c r="D28" s="316" t="s">
        <v>184</v>
      </c>
      <c r="E28" s="317"/>
      <c r="F28" s="14">
        <v>1</v>
      </c>
      <c r="G28" s="45">
        <f>+'P-12831_GD'!F92</f>
        <v>0</v>
      </c>
    </row>
    <row r="29" spans="1:7" ht="13.5" thickBot="1" x14ac:dyDescent="0.25">
      <c r="A29" s="150" t="s">
        <v>237</v>
      </c>
      <c r="B29" s="322" t="s">
        <v>185</v>
      </c>
      <c r="C29" s="323"/>
      <c r="D29" s="316" t="s">
        <v>184</v>
      </c>
      <c r="E29" s="317"/>
      <c r="F29" s="14">
        <v>1</v>
      </c>
      <c r="G29" s="140">
        <f>+'P-34313_GD'!F92</f>
        <v>0</v>
      </c>
    </row>
    <row r="30" spans="1:7" ht="13.5" thickBot="1" x14ac:dyDescent="0.25">
      <c r="A30" s="307" t="s">
        <v>183</v>
      </c>
      <c r="B30" s="307"/>
      <c r="C30" s="307"/>
      <c r="D30" s="307"/>
      <c r="E30" s="307"/>
      <c r="F30" s="308"/>
      <c r="G30" s="12">
        <f>SUM(G28:G29)</f>
        <v>0</v>
      </c>
    </row>
  </sheetData>
  <sheetProtection password="CFA5" sheet="1" objects="1" scenarios="1"/>
  <mergeCells count="31">
    <mergeCell ref="A30:F30"/>
    <mergeCell ref="B14:C15"/>
    <mergeCell ref="B16:C16"/>
    <mergeCell ref="A24:F24"/>
    <mergeCell ref="A21:A22"/>
    <mergeCell ref="B21:C22"/>
    <mergeCell ref="D21:E22"/>
    <mergeCell ref="B23:C23"/>
    <mergeCell ref="D23:E23"/>
    <mergeCell ref="B17:C17"/>
    <mergeCell ref="B28:C28"/>
    <mergeCell ref="D28:E28"/>
    <mergeCell ref="A25:G25"/>
    <mergeCell ref="A26:A27"/>
    <mergeCell ref="B26:C27"/>
    <mergeCell ref="A14:A15"/>
    <mergeCell ref="D26:E27"/>
    <mergeCell ref="B29:C29"/>
    <mergeCell ref="D29:E29"/>
    <mergeCell ref="A2:G2"/>
    <mergeCell ref="A3:G4"/>
    <mergeCell ref="A13:G13"/>
    <mergeCell ref="A20:G20"/>
    <mergeCell ref="E14:E15"/>
    <mergeCell ref="A18:F18"/>
    <mergeCell ref="D14:D15"/>
    <mergeCell ref="B9:F9"/>
    <mergeCell ref="B5:F5"/>
    <mergeCell ref="B6:F6"/>
    <mergeCell ref="B7:F7"/>
    <mergeCell ref="B8:F8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showZeros="0" view="pageBreakPreview" zoomScale="110" zoomScaleNormal="100" zoomScaleSheetLayoutView="110" workbookViewId="0">
      <selection activeCell="E125" sqref="E125"/>
    </sheetView>
  </sheetViews>
  <sheetFormatPr defaultColWidth="9.140625" defaultRowHeight="12.75" x14ac:dyDescent="0.2"/>
  <cols>
    <col min="1" max="1" width="5.5703125" style="15" customWidth="1"/>
    <col min="2" max="2" width="50.5703125" style="68" customWidth="1"/>
    <col min="3" max="3" width="7.5703125" style="18" customWidth="1"/>
    <col min="4" max="4" width="4.5703125" style="19" customWidth="1"/>
    <col min="5" max="5" width="11.5703125" style="17" customWidth="1"/>
    <col min="6" max="6" width="12.5703125" style="18" customWidth="1"/>
    <col min="7" max="16384" width="9.140625" style="19"/>
  </cols>
  <sheetData>
    <row r="1" spans="1:6" x14ac:dyDescent="0.2">
      <c r="A1" s="123" t="s">
        <v>78</v>
      </c>
      <c r="B1" s="27" t="s">
        <v>8</v>
      </c>
      <c r="C1" s="15"/>
      <c r="D1" s="16"/>
    </row>
    <row r="2" spans="1:6" x14ac:dyDescent="0.2">
      <c r="A2" s="123" t="s">
        <v>79</v>
      </c>
      <c r="B2" s="27" t="s">
        <v>9</v>
      </c>
      <c r="C2" s="15"/>
      <c r="D2" s="16"/>
    </row>
    <row r="3" spans="1:6" x14ac:dyDescent="0.2">
      <c r="A3" s="123" t="s">
        <v>234</v>
      </c>
      <c r="B3" s="27" t="s">
        <v>223</v>
      </c>
      <c r="C3" s="15"/>
      <c r="D3" s="16"/>
    </row>
    <row r="4" spans="1:6" x14ac:dyDescent="0.2">
      <c r="A4" s="123"/>
      <c r="B4" s="27" t="s">
        <v>222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47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78">
        <f>COUNT(A6+1)</f>
        <v>1</v>
      </c>
      <c r="B7" s="66" t="s">
        <v>12</v>
      </c>
      <c r="C7" s="24"/>
      <c r="D7" s="25"/>
      <c r="E7" s="26"/>
      <c r="F7" s="26"/>
    </row>
    <row r="8" spans="1:6" ht="38.25" x14ac:dyDescent="0.2">
      <c r="A8" s="78"/>
      <c r="B8" s="2" t="s">
        <v>41</v>
      </c>
      <c r="C8" s="24"/>
      <c r="D8" s="25"/>
      <c r="E8" s="26"/>
      <c r="F8" s="26"/>
    </row>
    <row r="9" spans="1:6" ht="14.25" x14ac:dyDescent="0.2">
      <c r="A9" s="78"/>
      <c r="B9" s="2"/>
      <c r="C9" s="160">
        <v>355</v>
      </c>
      <c r="D9" s="25" t="s">
        <v>31</v>
      </c>
      <c r="E9" s="96"/>
      <c r="F9" s="26">
        <f>C9*E9</f>
        <v>0</v>
      </c>
    </row>
    <row r="10" spans="1:6" x14ac:dyDescent="0.2">
      <c r="A10" s="78"/>
      <c r="B10" s="2"/>
      <c r="C10" s="160"/>
      <c r="D10" s="25"/>
      <c r="E10" s="30"/>
      <c r="F10" s="26"/>
    </row>
    <row r="11" spans="1:6" x14ac:dyDescent="0.2">
      <c r="A11" s="104"/>
      <c r="B11" s="85"/>
      <c r="C11" s="98"/>
      <c r="D11" s="83"/>
      <c r="E11" s="82"/>
      <c r="F11" s="84"/>
    </row>
    <row r="12" spans="1:6" x14ac:dyDescent="0.2">
      <c r="A12" s="78">
        <f>COUNT($A$7:A11)+1</f>
        <v>2</v>
      </c>
      <c r="B12" s="32" t="s">
        <v>221</v>
      </c>
      <c r="C12" s="97"/>
      <c r="D12" s="29"/>
      <c r="E12" s="30"/>
      <c r="F12" s="28"/>
    </row>
    <row r="13" spans="1:6" ht="76.5" x14ac:dyDescent="0.2">
      <c r="A13" s="78"/>
      <c r="B13" s="76" t="s">
        <v>220</v>
      </c>
      <c r="C13" s="97"/>
      <c r="D13" s="29"/>
      <c r="E13" s="30"/>
      <c r="F13" s="28"/>
    </row>
    <row r="14" spans="1:6" ht="14.25" x14ac:dyDescent="0.2">
      <c r="A14" s="78"/>
      <c r="B14" s="76"/>
      <c r="C14" s="97">
        <v>500</v>
      </c>
      <c r="D14" s="29" t="s">
        <v>37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104"/>
      <c r="B16" s="85"/>
      <c r="C16" s="98"/>
      <c r="D16" s="83"/>
      <c r="E16" s="82"/>
      <c r="F16" s="84"/>
    </row>
    <row r="17" spans="1:6" x14ac:dyDescent="0.2">
      <c r="A17" s="78">
        <f>COUNT($A$7:A16)+1</f>
        <v>3</v>
      </c>
      <c r="B17" s="32" t="s">
        <v>130</v>
      </c>
      <c r="C17" s="97"/>
      <c r="D17" s="29"/>
      <c r="E17" s="30"/>
      <c r="F17" s="28"/>
    </row>
    <row r="18" spans="1:6" ht="63.75" x14ac:dyDescent="0.2">
      <c r="A18" s="78"/>
      <c r="B18" s="76" t="s">
        <v>129</v>
      </c>
      <c r="C18" s="97"/>
      <c r="D18" s="29"/>
      <c r="E18" s="30"/>
      <c r="F18" s="28"/>
    </row>
    <row r="19" spans="1:6" x14ac:dyDescent="0.2">
      <c r="A19" s="78"/>
      <c r="B19" s="76"/>
      <c r="C19" s="97">
        <v>1</v>
      </c>
      <c r="D19" s="29" t="s">
        <v>1</v>
      </c>
      <c r="E19" s="96"/>
      <c r="F19" s="30">
        <f>C19*E19</f>
        <v>0</v>
      </c>
    </row>
    <row r="20" spans="1:6" x14ac:dyDescent="0.2">
      <c r="A20" s="90"/>
      <c r="B20" s="81"/>
      <c r="C20" s="94"/>
      <c r="D20" s="80"/>
      <c r="E20" s="86"/>
      <c r="F20" s="86"/>
    </row>
    <row r="21" spans="1:6" x14ac:dyDescent="0.2">
      <c r="A21" s="104"/>
      <c r="B21" s="85"/>
      <c r="C21" s="98"/>
      <c r="D21" s="83"/>
      <c r="E21" s="82"/>
      <c r="F21" s="84"/>
    </row>
    <row r="22" spans="1:6" x14ac:dyDescent="0.2">
      <c r="A22" s="78">
        <f>COUNT($A$7:A21)+1</f>
        <v>4</v>
      </c>
      <c r="B22" s="32" t="s">
        <v>219</v>
      </c>
      <c r="C22" s="97"/>
      <c r="D22" s="29"/>
      <c r="E22" s="30"/>
      <c r="F22" s="28"/>
    </row>
    <row r="23" spans="1:6" ht="51" x14ac:dyDescent="0.2">
      <c r="A23" s="78"/>
      <c r="B23" s="76" t="s">
        <v>218</v>
      </c>
      <c r="C23" s="97"/>
      <c r="D23" s="29"/>
      <c r="E23" s="30"/>
      <c r="F23" s="28"/>
    </row>
    <row r="24" spans="1:6" x14ac:dyDescent="0.2">
      <c r="A24" s="78"/>
      <c r="B24" s="76"/>
      <c r="C24" s="97">
        <v>2</v>
      </c>
      <c r="D24" s="42" t="s">
        <v>1</v>
      </c>
      <c r="E24" s="110"/>
      <c r="F24" s="30">
        <f>+C24*E24</f>
        <v>0</v>
      </c>
    </row>
    <row r="25" spans="1:6" x14ac:dyDescent="0.2">
      <c r="A25" s="90"/>
      <c r="B25" s="81"/>
      <c r="C25" s="94"/>
      <c r="D25" s="109"/>
      <c r="E25" s="113"/>
      <c r="F25" s="86"/>
    </row>
    <row r="26" spans="1:6" x14ac:dyDescent="0.2">
      <c r="A26" s="93"/>
      <c r="B26" s="85"/>
      <c r="C26" s="98"/>
      <c r="D26" s="83"/>
      <c r="E26" s="82"/>
      <c r="F26" s="82"/>
    </row>
    <row r="27" spans="1:6" x14ac:dyDescent="0.2">
      <c r="A27" s="78">
        <f>COUNT($A$7:A26)+1</f>
        <v>5</v>
      </c>
      <c r="B27" s="139" t="s">
        <v>217</v>
      </c>
      <c r="C27" s="97"/>
      <c r="D27" s="29"/>
      <c r="E27" s="30"/>
      <c r="F27" s="30"/>
    </row>
    <row r="28" spans="1:6" ht="25.5" x14ac:dyDescent="0.2">
      <c r="A28" s="33"/>
      <c r="B28" s="76" t="s">
        <v>216</v>
      </c>
      <c r="C28" s="97"/>
      <c r="D28" s="29"/>
      <c r="E28" s="30"/>
      <c r="F28" s="30"/>
    </row>
    <row r="29" spans="1:6" x14ac:dyDescent="0.2">
      <c r="A29" s="33"/>
      <c r="B29" s="138"/>
      <c r="C29" s="97">
        <v>5</v>
      </c>
      <c r="D29" s="29" t="s">
        <v>1</v>
      </c>
      <c r="E29" s="96"/>
      <c r="F29" s="30">
        <f>+E29*C29</f>
        <v>0</v>
      </c>
    </row>
    <row r="30" spans="1:6" x14ac:dyDescent="0.2">
      <c r="A30" s="95"/>
      <c r="B30" s="137"/>
      <c r="C30" s="94"/>
      <c r="D30" s="80"/>
      <c r="E30" s="86"/>
      <c r="F30" s="86"/>
    </row>
    <row r="31" spans="1:6" x14ac:dyDescent="0.2">
      <c r="A31" s="33"/>
      <c r="B31" s="138"/>
      <c r="C31" s="97"/>
      <c r="D31" s="29"/>
      <c r="E31" s="30"/>
      <c r="F31" s="30"/>
    </row>
    <row r="32" spans="1:6" x14ac:dyDescent="0.2">
      <c r="A32" s="78">
        <f>COUNT($A$7:A30)+1</f>
        <v>6</v>
      </c>
      <c r="B32" s="32" t="s">
        <v>13</v>
      </c>
      <c r="C32" s="97"/>
      <c r="D32" s="29"/>
      <c r="E32" s="30"/>
      <c r="F32" s="28"/>
    </row>
    <row r="33" spans="1:6" ht="38.25" x14ac:dyDescent="0.2">
      <c r="A33" s="33"/>
      <c r="B33" s="76" t="s">
        <v>25</v>
      </c>
      <c r="C33" s="97"/>
      <c r="D33" s="29"/>
      <c r="E33" s="30"/>
      <c r="F33" s="28"/>
    </row>
    <row r="34" spans="1:6" ht="14.25" x14ac:dyDescent="0.2">
      <c r="A34" s="33"/>
      <c r="B34" s="76"/>
      <c r="C34" s="97">
        <v>360</v>
      </c>
      <c r="D34" s="29" t="s">
        <v>37</v>
      </c>
      <c r="E34" s="96"/>
      <c r="F34" s="30">
        <f>C34*E34</f>
        <v>0</v>
      </c>
    </row>
    <row r="35" spans="1:6" x14ac:dyDescent="0.2">
      <c r="A35" s="95"/>
      <c r="B35" s="81"/>
      <c r="C35" s="94"/>
      <c r="D35" s="80"/>
      <c r="E35" s="86"/>
      <c r="F35" s="86"/>
    </row>
    <row r="36" spans="1:6" x14ac:dyDescent="0.2">
      <c r="A36" s="93"/>
      <c r="B36" s="85"/>
      <c r="C36" s="98"/>
      <c r="D36" s="83"/>
      <c r="E36" s="82"/>
      <c r="F36" s="84"/>
    </row>
    <row r="37" spans="1:6" x14ac:dyDescent="0.2">
      <c r="A37" s="78">
        <f>COUNT($A$7:A36)+1</f>
        <v>7</v>
      </c>
      <c r="B37" s="32" t="s">
        <v>45</v>
      </c>
      <c r="C37" s="97"/>
      <c r="D37" s="29"/>
      <c r="E37" s="30"/>
      <c r="F37" s="30"/>
    </row>
    <row r="38" spans="1:6" ht="38.25" x14ac:dyDescent="0.2">
      <c r="A38" s="33"/>
      <c r="B38" s="76" t="s">
        <v>46</v>
      </c>
      <c r="C38" s="97"/>
      <c r="D38" s="29"/>
      <c r="E38" s="30"/>
      <c r="F38" s="30"/>
    </row>
    <row r="39" spans="1:6" x14ac:dyDescent="0.2">
      <c r="A39" s="33"/>
      <c r="B39" s="76"/>
      <c r="C39" s="97">
        <v>5</v>
      </c>
      <c r="D39" s="29" t="s">
        <v>29</v>
      </c>
      <c r="E39" s="96"/>
      <c r="F39" s="30">
        <f>C39*E39</f>
        <v>0</v>
      </c>
    </row>
    <row r="40" spans="1:6" x14ac:dyDescent="0.2">
      <c r="A40" s="95"/>
      <c r="B40" s="81"/>
      <c r="C40" s="94"/>
      <c r="D40" s="80"/>
      <c r="E40" s="86"/>
      <c r="F40" s="86"/>
    </row>
    <row r="41" spans="1:6" x14ac:dyDescent="0.2">
      <c r="A41" s="93"/>
      <c r="B41" s="85"/>
      <c r="C41" s="98"/>
      <c r="D41" s="83"/>
      <c r="E41" s="82"/>
      <c r="F41" s="82"/>
    </row>
    <row r="42" spans="1:6" x14ac:dyDescent="0.2">
      <c r="A42" s="78">
        <f>COUNT($A$7:A41)+1</f>
        <v>8</v>
      </c>
      <c r="B42" s="32" t="s">
        <v>47</v>
      </c>
      <c r="C42" s="97"/>
      <c r="D42" s="29"/>
      <c r="E42" s="30"/>
      <c r="F42" s="30"/>
    </row>
    <row r="43" spans="1:6" ht="25.5" x14ac:dyDescent="0.2">
      <c r="A43" s="33"/>
      <c r="B43" s="76" t="s">
        <v>48</v>
      </c>
      <c r="C43" s="97"/>
      <c r="D43" s="29"/>
      <c r="E43" s="30"/>
      <c r="F43" s="30"/>
    </row>
    <row r="44" spans="1:6" ht="14.25" x14ac:dyDescent="0.2">
      <c r="A44" s="33"/>
      <c r="B44" s="76"/>
      <c r="C44" s="97">
        <v>120</v>
      </c>
      <c r="D44" s="29" t="s">
        <v>31</v>
      </c>
      <c r="E44" s="96"/>
      <c r="F44" s="30">
        <f>C44*E44</f>
        <v>0</v>
      </c>
    </row>
    <row r="45" spans="1:6" x14ac:dyDescent="0.2">
      <c r="A45" s="95"/>
      <c r="B45" s="81"/>
      <c r="C45" s="94"/>
      <c r="D45" s="80"/>
      <c r="E45" s="86"/>
      <c r="F45" s="86"/>
    </row>
    <row r="46" spans="1:6" x14ac:dyDescent="0.2">
      <c r="A46" s="93"/>
      <c r="B46" s="85"/>
      <c r="C46" s="98"/>
      <c r="D46" s="83"/>
      <c r="E46" s="82"/>
      <c r="F46" s="84"/>
    </row>
    <row r="47" spans="1:6" x14ac:dyDescent="0.2">
      <c r="A47" s="78">
        <f>COUNT($A$7:A46)+1</f>
        <v>9</v>
      </c>
      <c r="B47" s="32" t="s">
        <v>215</v>
      </c>
      <c r="C47" s="97"/>
      <c r="D47" s="29"/>
      <c r="E47" s="30"/>
      <c r="F47" s="28"/>
    </row>
    <row r="48" spans="1:6" ht="63.75" x14ac:dyDescent="0.2">
      <c r="A48" s="33"/>
      <c r="B48" s="76" t="s">
        <v>214</v>
      </c>
      <c r="C48" s="97"/>
      <c r="D48" s="29"/>
      <c r="E48" s="30"/>
      <c r="F48" s="28"/>
    </row>
    <row r="49" spans="1:6" x14ac:dyDescent="0.2">
      <c r="A49" s="33"/>
      <c r="B49" s="32" t="s">
        <v>49</v>
      </c>
      <c r="C49" s="97"/>
      <c r="D49" s="29"/>
      <c r="E49" s="30"/>
      <c r="F49" s="28"/>
    </row>
    <row r="50" spans="1:6" ht="14.25" x14ac:dyDescent="0.2">
      <c r="A50" s="33"/>
      <c r="B50" s="159" t="s">
        <v>213</v>
      </c>
      <c r="C50" s="97">
        <v>360</v>
      </c>
      <c r="D50" s="42" t="s">
        <v>37</v>
      </c>
      <c r="E50" s="110"/>
      <c r="F50" s="31">
        <f>C50*E50</f>
        <v>0</v>
      </c>
    </row>
    <row r="51" spans="1:6" x14ac:dyDescent="0.2">
      <c r="A51" s="95"/>
      <c r="B51" s="158"/>
      <c r="C51" s="94"/>
      <c r="D51" s="109"/>
      <c r="E51" s="113"/>
      <c r="F51" s="113"/>
    </row>
    <row r="52" spans="1:6" ht="14.25" x14ac:dyDescent="0.2">
      <c r="A52" s="93"/>
      <c r="B52" s="157"/>
      <c r="C52" s="98"/>
      <c r="D52" s="83"/>
      <c r="E52" s="82"/>
      <c r="F52" s="84"/>
    </row>
    <row r="53" spans="1:6" x14ac:dyDescent="0.2">
      <c r="A53" s="78">
        <f>COUNT($A$7:A52)+1</f>
        <v>10</v>
      </c>
      <c r="B53" s="32" t="s">
        <v>50</v>
      </c>
      <c r="C53" s="97"/>
      <c r="D53" s="29"/>
      <c r="E53" s="30"/>
      <c r="F53" s="28"/>
    </row>
    <row r="54" spans="1:6" ht="76.5" x14ac:dyDescent="0.2">
      <c r="A54" s="33"/>
      <c r="B54" s="76" t="s">
        <v>51</v>
      </c>
      <c r="C54" s="97"/>
      <c r="D54" s="29"/>
      <c r="E54" s="30"/>
      <c r="F54" s="28"/>
    </row>
    <row r="55" spans="1:6" ht="14.25" x14ac:dyDescent="0.2">
      <c r="A55" s="33"/>
      <c r="B55" s="156"/>
      <c r="C55" s="97">
        <v>200</v>
      </c>
      <c r="D55" s="42" t="s">
        <v>37</v>
      </c>
      <c r="E55" s="96"/>
      <c r="F55" s="31">
        <f>+E55*C55</f>
        <v>0</v>
      </c>
    </row>
    <row r="56" spans="1:6" ht="14.25" x14ac:dyDescent="0.2">
      <c r="A56" s="95"/>
      <c r="B56" s="155"/>
      <c r="C56" s="94"/>
      <c r="D56" s="109"/>
      <c r="E56" s="86"/>
      <c r="F56" s="113"/>
    </row>
    <row r="57" spans="1:6" x14ac:dyDescent="0.2">
      <c r="A57" s="93"/>
      <c r="B57" s="92"/>
      <c r="C57" s="98"/>
      <c r="D57" s="83"/>
      <c r="E57" s="82"/>
      <c r="F57" s="82"/>
    </row>
    <row r="58" spans="1:6" x14ac:dyDescent="0.2">
      <c r="A58" s="78">
        <f>COUNT($A$7:A57)+1</f>
        <v>11</v>
      </c>
      <c r="B58" s="131" t="s">
        <v>158</v>
      </c>
      <c r="C58" s="97"/>
      <c r="D58" s="29"/>
      <c r="E58" s="30"/>
      <c r="F58" s="30"/>
    </row>
    <row r="59" spans="1:6" ht="38.25" x14ac:dyDescent="0.2">
      <c r="A59" s="33"/>
      <c r="B59" s="130" t="s">
        <v>157</v>
      </c>
      <c r="C59" s="97"/>
      <c r="D59" s="29"/>
      <c r="E59" s="30"/>
      <c r="F59" s="30"/>
    </row>
    <row r="60" spans="1:6" x14ac:dyDescent="0.2">
      <c r="A60" s="33"/>
      <c r="B60" s="72"/>
      <c r="C60" s="97">
        <v>5</v>
      </c>
      <c r="D60" s="29" t="s">
        <v>1</v>
      </c>
      <c r="E60" s="96"/>
      <c r="F60" s="30">
        <f>C60*E60</f>
        <v>0</v>
      </c>
    </row>
    <row r="61" spans="1:6" x14ac:dyDescent="0.2">
      <c r="A61" s="95"/>
      <c r="B61" s="129"/>
      <c r="C61" s="94"/>
      <c r="D61" s="80"/>
      <c r="E61" s="86"/>
      <c r="F61" s="86"/>
    </row>
    <row r="62" spans="1:6" x14ac:dyDescent="0.2">
      <c r="A62" s="93"/>
      <c r="B62" s="92"/>
      <c r="C62" s="98"/>
      <c r="D62" s="83"/>
      <c r="E62" s="82"/>
      <c r="F62" s="82"/>
    </row>
    <row r="63" spans="1:6" x14ac:dyDescent="0.2">
      <c r="A63" s="78">
        <f>COUNT($A$7:A62)+1</f>
        <v>12</v>
      </c>
      <c r="B63" s="32" t="s">
        <v>15</v>
      </c>
      <c r="C63" s="97"/>
      <c r="D63" s="29"/>
      <c r="E63" s="30"/>
      <c r="F63" s="30"/>
    </row>
    <row r="64" spans="1:6" x14ac:dyDescent="0.2">
      <c r="A64" s="33"/>
      <c r="B64" s="76" t="s">
        <v>14</v>
      </c>
      <c r="C64" s="97"/>
      <c r="D64" s="29"/>
      <c r="E64" s="30"/>
      <c r="F64" s="28"/>
    </row>
    <row r="65" spans="1:6" ht="14.25" x14ac:dyDescent="0.2">
      <c r="A65" s="33"/>
      <c r="B65" s="76"/>
      <c r="C65" s="97">
        <v>285</v>
      </c>
      <c r="D65" s="29" t="s">
        <v>37</v>
      </c>
      <c r="E65" s="96"/>
      <c r="F65" s="30">
        <f>C65*E65</f>
        <v>0</v>
      </c>
    </row>
    <row r="66" spans="1:6" x14ac:dyDescent="0.2">
      <c r="A66" s="95"/>
      <c r="B66" s="81"/>
      <c r="C66" s="94"/>
      <c r="D66" s="80"/>
      <c r="E66" s="86"/>
      <c r="F66" s="86"/>
    </row>
    <row r="67" spans="1:6" x14ac:dyDescent="0.2">
      <c r="A67" s="93"/>
      <c r="B67" s="85"/>
      <c r="C67" s="98"/>
      <c r="D67" s="83"/>
      <c r="E67" s="82"/>
      <c r="F67" s="82"/>
    </row>
    <row r="68" spans="1:6" x14ac:dyDescent="0.2">
      <c r="A68" s="78">
        <f>COUNT($A$7:A67)+1</f>
        <v>13</v>
      </c>
      <c r="B68" s="32" t="s">
        <v>52</v>
      </c>
      <c r="C68" s="97"/>
      <c r="D68" s="29"/>
      <c r="E68" s="30"/>
      <c r="F68" s="28"/>
    </row>
    <row r="69" spans="1:6" ht="38.25" x14ac:dyDescent="0.2">
      <c r="A69" s="33"/>
      <c r="B69" s="76" t="s">
        <v>63</v>
      </c>
      <c r="C69" s="97"/>
      <c r="D69" s="29"/>
      <c r="E69" s="30"/>
      <c r="F69" s="28"/>
    </row>
    <row r="70" spans="1:6" ht="14.25" x14ac:dyDescent="0.2">
      <c r="A70" s="33"/>
      <c r="B70" s="76" t="s">
        <v>26</v>
      </c>
      <c r="C70" s="97">
        <v>380</v>
      </c>
      <c r="D70" s="29" t="s">
        <v>36</v>
      </c>
      <c r="E70" s="96"/>
      <c r="F70" s="30">
        <f>C70*E70</f>
        <v>0</v>
      </c>
    </row>
    <row r="71" spans="1:6" ht="14.25" x14ac:dyDescent="0.2">
      <c r="A71" s="33"/>
      <c r="B71" s="76" t="s">
        <v>27</v>
      </c>
      <c r="C71" s="97">
        <v>95</v>
      </c>
      <c r="D71" s="29" t="s">
        <v>36</v>
      </c>
      <c r="E71" s="96"/>
      <c r="F71" s="30">
        <f>C71*E71</f>
        <v>0</v>
      </c>
    </row>
    <row r="72" spans="1:6" x14ac:dyDescent="0.2">
      <c r="A72" s="95"/>
      <c r="B72" s="81"/>
      <c r="C72" s="94"/>
      <c r="D72" s="80"/>
      <c r="E72" s="86"/>
      <c r="F72" s="86"/>
    </row>
    <row r="73" spans="1:6" x14ac:dyDescent="0.2">
      <c r="A73" s="93"/>
      <c r="B73" s="85"/>
      <c r="C73" s="98"/>
      <c r="D73" s="83"/>
      <c r="E73" s="82"/>
      <c r="F73" s="82"/>
    </row>
    <row r="74" spans="1:6" x14ac:dyDescent="0.2">
      <c r="A74" s="78">
        <f>COUNT($A$7:A73)+1</f>
        <v>14</v>
      </c>
      <c r="B74" s="32" t="s">
        <v>18</v>
      </c>
      <c r="C74" s="97"/>
      <c r="D74" s="29"/>
      <c r="E74" s="30"/>
      <c r="F74" s="30"/>
    </row>
    <row r="75" spans="1:6" ht="51" x14ac:dyDescent="0.2">
      <c r="A75" s="33"/>
      <c r="B75" s="76" t="s">
        <v>55</v>
      </c>
      <c r="C75" s="97"/>
      <c r="D75" s="29"/>
      <c r="E75" s="30"/>
      <c r="F75" s="30"/>
    </row>
    <row r="76" spans="1:6" ht="14.25" x14ac:dyDescent="0.2">
      <c r="A76" s="33"/>
      <c r="B76" s="76"/>
      <c r="C76" s="97">
        <v>90</v>
      </c>
      <c r="D76" s="29" t="s">
        <v>36</v>
      </c>
      <c r="E76" s="96"/>
      <c r="F76" s="30">
        <f>C76*E76</f>
        <v>0</v>
      </c>
    </row>
    <row r="77" spans="1:6" x14ac:dyDescent="0.2">
      <c r="A77" s="95"/>
      <c r="B77" s="81"/>
      <c r="C77" s="94"/>
      <c r="D77" s="80"/>
      <c r="E77" s="86"/>
      <c r="F77" s="86"/>
    </row>
    <row r="78" spans="1:6" x14ac:dyDescent="0.2">
      <c r="A78" s="93"/>
      <c r="B78" s="85"/>
      <c r="C78" s="98"/>
      <c r="D78" s="83"/>
      <c r="E78" s="82"/>
      <c r="F78" s="82"/>
    </row>
    <row r="79" spans="1:6" x14ac:dyDescent="0.2">
      <c r="A79" s="78">
        <f>COUNT($A$7:A78)+1</f>
        <v>15</v>
      </c>
      <c r="B79" s="32" t="s">
        <v>212</v>
      </c>
      <c r="C79" s="97"/>
      <c r="D79" s="29"/>
      <c r="E79" s="30"/>
      <c r="F79" s="30"/>
    </row>
    <row r="80" spans="1:6" ht="51" x14ac:dyDescent="0.2">
      <c r="A80" s="33"/>
      <c r="B80" s="76" t="s">
        <v>211</v>
      </c>
      <c r="C80" s="97"/>
      <c r="D80" s="29"/>
      <c r="E80" s="30"/>
      <c r="F80" s="30"/>
    </row>
    <row r="81" spans="1:6" ht="14.25" x14ac:dyDescent="0.2">
      <c r="A81" s="33"/>
      <c r="B81" s="76"/>
      <c r="C81" s="97">
        <v>100</v>
      </c>
      <c r="D81" s="29" t="s">
        <v>36</v>
      </c>
      <c r="E81" s="96"/>
      <c r="F81" s="30">
        <f>C81*E81</f>
        <v>0</v>
      </c>
    </row>
    <row r="82" spans="1:6" x14ac:dyDescent="0.2">
      <c r="A82" s="95"/>
      <c r="B82" s="81"/>
      <c r="C82" s="94"/>
      <c r="D82" s="80"/>
      <c r="E82" s="86"/>
      <c r="F82" s="86"/>
    </row>
    <row r="83" spans="1:6" x14ac:dyDescent="0.2">
      <c r="A83" s="93"/>
      <c r="B83" s="85"/>
      <c r="C83" s="98"/>
      <c r="D83" s="83"/>
      <c r="E83" s="82"/>
      <c r="F83" s="82"/>
    </row>
    <row r="84" spans="1:6" x14ac:dyDescent="0.2">
      <c r="A84" s="78">
        <f>COUNT($A$7:A83)+1</f>
        <v>16</v>
      </c>
      <c r="B84" s="32" t="s">
        <v>56</v>
      </c>
      <c r="C84" s="97"/>
      <c r="D84" s="29"/>
      <c r="E84" s="30"/>
      <c r="F84" s="30"/>
    </row>
    <row r="85" spans="1:6" ht="63.75" x14ac:dyDescent="0.2">
      <c r="A85" s="33"/>
      <c r="B85" s="76" t="s">
        <v>117</v>
      </c>
      <c r="C85" s="97"/>
      <c r="D85" s="29"/>
      <c r="E85" s="30"/>
      <c r="F85" s="30"/>
    </row>
    <row r="86" spans="1:6" ht="14.25" x14ac:dyDescent="0.2">
      <c r="A86" s="33"/>
      <c r="B86" s="76"/>
      <c r="C86" s="97">
        <v>170</v>
      </c>
      <c r="D86" s="29" t="s">
        <v>36</v>
      </c>
      <c r="E86" s="96"/>
      <c r="F86" s="30">
        <f>C86*E86</f>
        <v>0</v>
      </c>
    </row>
    <row r="87" spans="1:6" x14ac:dyDescent="0.2">
      <c r="A87" s="95"/>
      <c r="B87" s="81"/>
      <c r="C87" s="94"/>
      <c r="D87" s="80"/>
      <c r="E87" s="86"/>
      <c r="F87" s="86"/>
    </row>
    <row r="88" spans="1:6" x14ac:dyDescent="0.2">
      <c r="A88" s="93"/>
      <c r="B88" s="85"/>
      <c r="C88" s="98"/>
      <c r="D88" s="83"/>
      <c r="E88" s="82"/>
      <c r="F88" s="82"/>
    </row>
    <row r="89" spans="1:6" x14ac:dyDescent="0.2">
      <c r="A89" s="78">
        <f>COUNT($A$7:A88)+1</f>
        <v>17</v>
      </c>
      <c r="B89" s="32" t="s">
        <v>57</v>
      </c>
      <c r="C89" s="97"/>
      <c r="D89" s="29"/>
      <c r="E89" s="30"/>
      <c r="F89" s="28"/>
    </row>
    <row r="90" spans="1:6" ht="51" x14ac:dyDescent="0.2">
      <c r="A90" s="33"/>
      <c r="B90" s="76" t="s">
        <v>116</v>
      </c>
      <c r="C90" s="97"/>
      <c r="D90" s="29"/>
      <c r="E90" s="30"/>
      <c r="F90" s="28"/>
    </row>
    <row r="91" spans="1:6" ht="14.25" x14ac:dyDescent="0.2">
      <c r="A91" s="33"/>
      <c r="B91" s="76"/>
      <c r="C91" s="97">
        <v>115</v>
      </c>
      <c r="D91" s="29" t="s">
        <v>36</v>
      </c>
      <c r="E91" s="96"/>
      <c r="F91" s="30">
        <f>C91*E91</f>
        <v>0</v>
      </c>
    </row>
    <row r="92" spans="1:6" x14ac:dyDescent="0.2">
      <c r="A92" s="95"/>
      <c r="B92" s="81"/>
      <c r="C92" s="94"/>
      <c r="D92" s="80"/>
      <c r="E92" s="86"/>
      <c r="F92" s="86"/>
    </row>
    <row r="93" spans="1:6" x14ac:dyDescent="0.2">
      <c r="A93" s="93"/>
      <c r="B93" s="92"/>
      <c r="C93" s="98"/>
      <c r="D93" s="100"/>
      <c r="E93" s="99"/>
      <c r="F93" s="99"/>
    </row>
    <row r="94" spans="1:6" x14ac:dyDescent="0.2">
      <c r="A94" s="78">
        <f>COUNT($A$7:A93)+1</f>
        <v>18</v>
      </c>
      <c r="B94" s="32" t="s">
        <v>17</v>
      </c>
      <c r="C94" s="97"/>
      <c r="D94" s="29"/>
      <c r="E94" s="30"/>
      <c r="F94" s="30"/>
    </row>
    <row r="95" spans="1:6" ht="25.5" x14ac:dyDescent="0.2">
      <c r="A95" s="33"/>
      <c r="B95" s="76" t="s">
        <v>16</v>
      </c>
      <c r="C95" s="97"/>
      <c r="D95" s="29"/>
      <c r="E95" s="30"/>
      <c r="F95" s="28"/>
    </row>
    <row r="96" spans="1:6" ht="14.25" x14ac:dyDescent="0.2">
      <c r="A96" s="33"/>
      <c r="B96" s="76"/>
      <c r="C96" s="97">
        <v>470</v>
      </c>
      <c r="D96" s="29" t="s">
        <v>36</v>
      </c>
      <c r="E96" s="96"/>
      <c r="F96" s="30">
        <f>C96*E96</f>
        <v>0</v>
      </c>
    </row>
    <row r="97" spans="1:6" x14ac:dyDescent="0.2">
      <c r="A97" s="95"/>
      <c r="B97" s="81"/>
      <c r="C97" s="94"/>
      <c r="D97" s="80"/>
      <c r="E97" s="86"/>
      <c r="F97" s="86"/>
    </row>
    <row r="98" spans="1:6" x14ac:dyDescent="0.2">
      <c r="A98" s="93"/>
      <c r="B98" s="85"/>
      <c r="C98" s="98"/>
      <c r="D98" s="83"/>
      <c r="E98" s="82"/>
      <c r="F98" s="82"/>
    </row>
    <row r="99" spans="1:6" x14ac:dyDescent="0.2">
      <c r="A99" s="78">
        <f>COUNT($A$7:A98)+1</f>
        <v>19</v>
      </c>
      <c r="B99" s="32" t="s">
        <v>19</v>
      </c>
      <c r="C99" s="97"/>
      <c r="D99" s="29"/>
      <c r="E99" s="30"/>
      <c r="F99" s="30"/>
    </row>
    <row r="100" spans="1:6" ht="25.5" x14ac:dyDescent="0.2">
      <c r="A100" s="33"/>
      <c r="B100" s="76" t="s">
        <v>30</v>
      </c>
      <c r="C100" s="97"/>
      <c r="D100" s="29"/>
      <c r="E100" s="30"/>
      <c r="F100" s="28"/>
    </row>
    <row r="101" spans="1:6" ht="14.25" x14ac:dyDescent="0.2">
      <c r="A101" s="33"/>
      <c r="B101" s="76"/>
      <c r="C101" s="97">
        <v>355</v>
      </c>
      <c r="D101" s="29" t="s">
        <v>31</v>
      </c>
      <c r="E101" s="96"/>
      <c r="F101" s="30">
        <f>C101*E101</f>
        <v>0</v>
      </c>
    </row>
    <row r="102" spans="1:6" x14ac:dyDescent="0.2">
      <c r="A102" s="95"/>
      <c r="B102" s="81"/>
      <c r="C102" s="94"/>
      <c r="D102" s="80"/>
      <c r="E102" s="86"/>
      <c r="F102" s="86"/>
    </row>
    <row r="103" spans="1:6" x14ac:dyDescent="0.2">
      <c r="A103" s="93"/>
      <c r="B103" s="85"/>
      <c r="C103" s="98"/>
      <c r="D103" s="83"/>
      <c r="E103" s="82"/>
      <c r="F103" s="82"/>
    </row>
    <row r="104" spans="1:6" x14ac:dyDescent="0.2">
      <c r="A104" s="78">
        <f>COUNT($A$7:A103)+1</f>
        <v>20</v>
      </c>
      <c r="B104" s="32" t="s">
        <v>20</v>
      </c>
      <c r="C104" s="97"/>
      <c r="D104" s="29"/>
      <c r="E104" s="30"/>
      <c r="F104" s="28"/>
    </row>
    <row r="105" spans="1:6" ht="25.5" x14ac:dyDescent="0.2">
      <c r="A105" s="33"/>
      <c r="B105" s="76" t="s">
        <v>58</v>
      </c>
      <c r="C105" s="97"/>
      <c r="D105" s="29"/>
      <c r="E105" s="30"/>
      <c r="F105" s="28"/>
    </row>
    <row r="106" spans="1:6" x14ac:dyDescent="0.2">
      <c r="A106" s="33"/>
      <c r="B106" s="76"/>
      <c r="C106" s="97">
        <v>2</v>
      </c>
      <c r="D106" s="29" t="s">
        <v>1</v>
      </c>
      <c r="E106" s="96"/>
      <c r="F106" s="30">
        <f>C106*E106</f>
        <v>0</v>
      </c>
    </row>
    <row r="107" spans="1:6" x14ac:dyDescent="0.2">
      <c r="A107" s="95"/>
      <c r="B107" s="81"/>
      <c r="C107" s="94"/>
      <c r="D107" s="80"/>
      <c r="E107" s="86"/>
      <c r="F107" s="86"/>
    </row>
    <row r="108" spans="1:6" x14ac:dyDescent="0.2">
      <c r="A108" s="93"/>
      <c r="B108" s="85"/>
      <c r="C108" s="98"/>
      <c r="D108" s="83"/>
      <c r="E108" s="82"/>
      <c r="F108" s="82"/>
    </row>
    <row r="109" spans="1:6" x14ac:dyDescent="0.2">
      <c r="A109" s="78">
        <f>COUNT($A$7:A108)+1</f>
        <v>21</v>
      </c>
      <c r="B109" s="32" t="s">
        <v>22</v>
      </c>
      <c r="C109" s="97"/>
      <c r="D109" s="29"/>
      <c r="E109" s="30"/>
      <c r="F109" s="30"/>
    </row>
    <row r="110" spans="1:6" x14ac:dyDescent="0.2">
      <c r="A110" s="33"/>
      <c r="B110" s="76" t="s">
        <v>21</v>
      </c>
      <c r="C110" s="97"/>
      <c r="D110" s="29"/>
      <c r="E110" s="30"/>
      <c r="F110" s="28"/>
    </row>
    <row r="111" spans="1:6" x14ac:dyDescent="0.2">
      <c r="A111" s="33"/>
      <c r="B111" s="76"/>
      <c r="C111" s="97">
        <v>2</v>
      </c>
      <c r="D111" s="29" t="s">
        <v>1</v>
      </c>
      <c r="E111" s="96"/>
      <c r="F111" s="30">
        <f>C111*E111</f>
        <v>0</v>
      </c>
    </row>
    <row r="112" spans="1:6" x14ac:dyDescent="0.2">
      <c r="A112" s="95"/>
      <c r="B112" s="81"/>
      <c r="C112" s="94"/>
      <c r="D112" s="80"/>
      <c r="E112" s="86"/>
      <c r="F112" s="86"/>
    </row>
    <row r="113" spans="1:6" x14ac:dyDescent="0.2">
      <c r="A113" s="93"/>
      <c r="B113" s="85"/>
      <c r="C113" s="98"/>
      <c r="D113" s="83"/>
      <c r="E113" s="82"/>
      <c r="F113" s="84"/>
    </row>
    <row r="114" spans="1:6" x14ac:dyDescent="0.2">
      <c r="A114" s="78">
        <f>COUNT($A$7:A113)+1</f>
        <v>22</v>
      </c>
      <c r="B114" s="32" t="s">
        <v>112</v>
      </c>
      <c r="C114" s="97"/>
      <c r="D114" s="29"/>
      <c r="E114" s="30"/>
      <c r="F114" s="28"/>
    </row>
    <row r="115" spans="1:6" ht="38.25" x14ac:dyDescent="0.2">
      <c r="A115" s="33"/>
      <c r="B115" s="76" t="s">
        <v>111</v>
      </c>
      <c r="C115" s="97"/>
      <c r="D115" s="29"/>
      <c r="E115" s="30"/>
      <c r="F115" s="28"/>
    </row>
    <row r="116" spans="1:6" x14ac:dyDescent="0.2">
      <c r="A116" s="33"/>
      <c r="B116" s="76"/>
      <c r="C116" s="97">
        <v>1</v>
      </c>
      <c r="D116" s="29" t="s">
        <v>1</v>
      </c>
      <c r="E116" s="96"/>
      <c r="F116" s="30">
        <f>C116*E116</f>
        <v>0</v>
      </c>
    </row>
    <row r="117" spans="1:6" x14ac:dyDescent="0.2">
      <c r="A117" s="95"/>
      <c r="B117" s="81"/>
      <c r="C117" s="94"/>
      <c r="D117" s="80"/>
      <c r="E117" s="86"/>
      <c r="F117" s="86"/>
    </row>
    <row r="118" spans="1:6" x14ac:dyDescent="0.2">
      <c r="A118" s="93"/>
      <c r="B118" s="85"/>
      <c r="C118" s="98"/>
      <c r="D118" s="83"/>
      <c r="E118" s="82"/>
      <c r="F118" s="84"/>
    </row>
    <row r="119" spans="1:6" x14ac:dyDescent="0.2">
      <c r="A119" s="78">
        <f>COUNT($A$7:A118)+1</f>
        <v>23</v>
      </c>
      <c r="B119" s="32" t="s">
        <v>210</v>
      </c>
      <c r="C119" s="97"/>
      <c r="D119" s="29"/>
      <c r="E119" s="30"/>
      <c r="F119" s="28"/>
    </row>
    <row r="120" spans="1:6" ht="76.5" x14ac:dyDescent="0.2">
      <c r="A120" s="33"/>
      <c r="B120" s="76" t="s">
        <v>209</v>
      </c>
      <c r="C120" s="97"/>
      <c r="D120" s="29"/>
      <c r="E120" s="30"/>
      <c r="F120" s="28"/>
    </row>
    <row r="121" spans="1:6" x14ac:dyDescent="0.2">
      <c r="A121" s="33"/>
      <c r="B121" s="76"/>
      <c r="C121" s="97">
        <v>1</v>
      </c>
      <c r="D121" s="29" t="s">
        <v>1</v>
      </c>
      <c r="E121" s="96"/>
      <c r="F121" s="30">
        <f>C121*E121</f>
        <v>0</v>
      </c>
    </row>
    <row r="122" spans="1:6" x14ac:dyDescent="0.2">
      <c r="A122" s="95"/>
      <c r="B122" s="81"/>
      <c r="C122" s="94"/>
      <c r="D122" s="80"/>
      <c r="E122" s="86"/>
      <c r="F122" s="86"/>
    </row>
    <row r="123" spans="1:6" x14ac:dyDescent="0.2">
      <c r="A123" s="33"/>
      <c r="B123" s="76"/>
      <c r="C123" s="97"/>
      <c r="D123" s="29"/>
      <c r="E123" s="30"/>
      <c r="F123" s="28"/>
    </row>
    <row r="124" spans="1:6" x14ac:dyDescent="0.2">
      <c r="A124" s="78">
        <f>COUNT($A$7:A123)+1</f>
        <v>24</v>
      </c>
      <c r="B124" s="32" t="s">
        <v>208</v>
      </c>
      <c r="C124" s="97"/>
      <c r="D124" s="29"/>
      <c r="E124" s="30"/>
      <c r="F124" s="28"/>
    </row>
    <row r="125" spans="1:6" ht="31.7" customHeight="1" x14ac:dyDescent="0.2">
      <c r="A125" s="33"/>
      <c r="B125" s="76" t="s">
        <v>207</v>
      </c>
      <c r="C125" s="97"/>
      <c r="D125" s="29"/>
      <c r="E125" s="30"/>
      <c r="F125" s="28"/>
    </row>
    <row r="126" spans="1:6" x14ac:dyDescent="0.2">
      <c r="A126" s="33"/>
      <c r="B126" s="76" t="s">
        <v>206</v>
      </c>
      <c r="C126" s="97">
        <v>2</v>
      </c>
      <c r="D126" s="29" t="s">
        <v>1</v>
      </c>
      <c r="E126" s="96"/>
      <c r="F126" s="30">
        <f>C126*E126</f>
        <v>0</v>
      </c>
    </row>
    <row r="127" spans="1:6" x14ac:dyDescent="0.2">
      <c r="A127" s="33"/>
      <c r="B127" s="76" t="s">
        <v>205</v>
      </c>
      <c r="C127" s="97">
        <v>2</v>
      </c>
      <c r="D127" s="29" t="s">
        <v>1</v>
      </c>
      <c r="E127" s="96"/>
      <c r="F127" s="30">
        <f>C127*E127</f>
        <v>0</v>
      </c>
    </row>
    <row r="128" spans="1:6" x14ac:dyDescent="0.2">
      <c r="A128" s="95"/>
      <c r="B128" s="81"/>
      <c r="C128" s="94"/>
      <c r="D128" s="80"/>
      <c r="E128" s="86"/>
      <c r="F128" s="86"/>
    </row>
    <row r="129" spans="1:6" x14ac:dyDescent="0.2">
      <c r="A129" s="93"/>
      <c r="B129" s="92"/>
      <c r="C129" s="21"/>
      <c r="D129" s="22"/>
      <c r="E129" s="23"/>
      <c r="F129" s="21"/>
    </row>
    <row r="130" spans="1:6" x14ac:dyDescent="0.2">
      <c r="A130" s="78">
        <f>COUNT($A$7:A129)+1</f>
        <v>25</v>
      </c>
      <c r="B130" s="32" t="s">
        <v>23</v>
      </c>
      <c r="C130" s="28"/>
      <c r="D130" s="29"/>
      <c r="E130" s="71"/>
      <c r="F130" s="28"/>
    </row>
    <row r="131" spans="1:6" ht="76.5" x14ac:dyDescent="0.2">
      <c r="A131" s="77"/>
      <c r="B131" s="76" t="s">
        <v>59</v>
      </c>
      <c r="C131" s="28"/>
      <c r="D131" s="29"/>
      <c r="E131" s="30"/>
      <c r="F131" s="28"/>
    </row>
    <row r="132" spans="1:6" x14ac:dyDescent="0.2">
      <c r="A132" s="78"/>
      <c r="B132" s="91"/>
      <c r="C132" s="75"/>
      <c r="D132" s="74">
        <v>0.02</v>
      </c>
      <c r="E132" s="28"/>
      <c r="F132" s="30">
        <f>SUM(F9:F131)*D132</f>
        <v>0</v>
      </c>
    </row>
    <row r="133" spans="1:6" x14ac:dyDescent="0.2">
      <c r="A133" s="90"/>
      <c r="B133" s="89"/>
      <c r="C133" s="88"/>
      <c r="D133" s="87"/>
      <c r="E133" s="79"/>
      <c r="F133" s="86"/>
    </row>
    <row r="134" spans="1:6" x14ac:dyDescent="0.2">
      <c r="A134" s="77"/>
      <c r="B134" s="76"/>
      <c r="C134" s="28"/>
      <c r="D134" s="29"/>
      <c r="E134" s="28"/>
      <c r="F134" s="28"/>
    </row>
    <row r="135" spans="1:6" x14ac:dyDescent="0.2">
      <c r="A135" s="78">
        <f>COUNT($A$7:A133)+1</f>
        <v>26</v>
      </c>
      <c r="B135" s="32" t="s">
        <v>60</v>
      </c>
      <c r="C135" s="28"/>
      <c r="D135" s="29"/>
      <c r="E135" s="28"/>
      <c r="F135" s="28"/>
    </row>
    <row r="136" spans="1:6" ht="38.25" x14ac:dyDescent="0.2">
      <c r="A136" s="77"/>
      <c r="B136" s="76" t="s">
        <v>24</v>
      </c>
      <c r="C136" s="75"/>
      <c r="D136" s="74">
        <v>0.1</v>
      </c>
      <c r="E136" s="28"/>
      <c r="F136" s="30">
        <f>SUM(F9:F130)*D136</f>
        <v>0</v>
      </c>
    </row>
    <row r="137" spans="1:6" x14ac:dyDescent="0.2">
      <c r="A137" s="73"/>
      <c r="B137" s="72"/>
      <c r="C137" s="28"/>
      <c r="D137" s="29"/>
      <c r="E137" s="71"/>
      <c r="F137" s="28"/>
    </row>
    <row r="138" spans="1:6" x14ac:dyDescent="0.2">
      <c r="A138" s="70"/>
      <c r="B138" s="69" t="s">
        <v>2</v>
      </c>
      <c r="C138" s="35"/>
      <c r="D138" s="36"/>
      <c r="E138" s="37" t="s">
        <v>35</v>
      </c>
      <c r="F138" s="37">
        <f>SUM(F9:F137)</f>
        <v>0</v>
      </c>
    </row>
  </sheetData>
  <sheetProtection password="CFA5" sheet="1" objects="1" scenarios="1" selectLockedCells="1"/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3" manualBreakCount="3">
    <brk id="35" max="5" man="1"/>
    <brk id="72" max="5" man="1"/>
    <brk id="107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showZeros="0" view="pageBreakPreview" topLeftCell="A103" zoomScale="110" zoomScaleNormal="100" zoomScaleSheetLayoutView="110" workbookViewId="0">
      <selection activeCell="E125" sqref="E125"/>
    </sheetView>
  </sheetViews>
  <sheetFormatPr defaultColWidth="9.140625" defaultRowHeight="12.75" x14ac:dyDescent="0.2"/>
  <cols>
    <col min="1" max="1" width="5.5703125" style="15" customWidth="1"/>
    <col min="2" max="2" width="50.5703125" style="68" customWidth="1"/>
    <col min="3" max="3" width="7.5703125" style="18" customWidth="1"/>
    <col min="4" max="4" width="4.5703125" style="19" customWidth="1"/>
    <col min="5" max="5" width="11.5703125" style="17" customWidth="1"/>
    <col min="6" max="6" width="12.5703125" style="18" customWidth="1"/>
    <col min="7" max="16384" width="9.140625" style="19"/>
  </cols>
  <sheetData>
    <row r="1" spans="1:6" x14ac:dyDescent="0.2">
      <c r="A1" s="123" t="s">
        <v>78</v>
      </c>
      <c r="B1" s="27" t="s">
        <v>8</v>
      </c>
      <c r="C1" s="15"/>
      <c r="D1" s="16"/>
    </row>
    <row r="2" spans="1:6" x14ac:dyDescent="0.2">
      <c r="A2" s="123" t="s">
        <v>79</v>
      </c>
      <c r="B2" s="27" t="s">
        <v>9</v>
      </c>
      <c r="C2" s="15"/>
      <c r="D2" s="16"/>
    </row>
    <row r="3" spans="1:6" x14ac:dyDescent="0.2">
      <c r="A3" s="123" t="s">
        <v>235</v>
      </c>
      <c r="B3" s="27" t="s">
        <v>225</v>
      </c>
      <c r="C3" s="15"/>
      <c r="D3" s="16"/>
    </row>
    <row r="4" spans="1:6" x14ac:dyDescent="0.2">
      <c r="A4" s="123"/>
      <c r="B4" s="27" t="s">
        <v>224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47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78">
        <f>COUNT(A6+1)</f>
        <v>1</v>
      </c>
      <c r="B7" s="66" t="s">
        <v>12</v>
      </c>
      <c r="C7" s="24"/>
      <c r="D7" s="25"/>
      <c r="E7" s="26"/>
      <c r="F7" s="26"/>
    </row>
    <row r="8" spans="1:6" ht="38.25" x14ac:dyDescent="0.2">
      <c r="A8" s="78"/>
      <c r="B8" s="2" t="s">
        <v>41</v>
      </c>
      <c r="C8" s="24"/>
      <c r="D8" s="25"/>
      <c r="E8" s="26"/>
      <c r="F8" s="26"/>
    </row>
    <row r="9" spans="1:6" ht="14.25" x14ac:dyDescent="0.2">
      <c r="A9" s="78"/>
      <c r="B9" s="2"/>
      <c r="C9" s="160">
        <v>125</v>
      </c>
      <c r="D9" s="25" t="s">
        <v>31</v>
      </c>
      <c r="E9" s="96"/>
      <c r="F9" s="26">
        <f>C9*E9</f>
        <v>0</v>
      </c>
    </row>
    <row r="10" spans="1:6" x14ac:dyDescent="0.2">
      <c r="A10" s="78"/>
      <c r="B10" s="2"/>
      <c r="C10" s="160"/>
      <c r="D10" s="25"/>
      <c r="E10" s="30"/>
      <c r="F10" s="26"/>
    </row>
    <row r="11" spans="1:6" x14ac:dyDescent="0.2">
      <c r="A11" s="104"/>
      <c r="B11" s="85"/>
      <c r="C11" s="98"/>
      <c r="D11" s="83"/>
      <c r="E11" s="82"/>
      <c r="F11" s="84"/>
    </row>
    <row r="12" spans="1:6" x14ac:dyDescent="0.2">
      <c r="A12" s="78">
        <f>COUNT($A$7:A11)+1</f>
        <v>2</v>
      </c>
      <c r="B12" s="32" t="s">
        <v>130</v>
      </c>
      <c r="C12" s="97"/>
      <c r="D12" s="29"/>
      <c r="E12" s="30"/>
      <c r="F12" s="28"/>
    </row>
    <row r="13" spans="1:6" ht="63.75" x14ac:dyDescent="0.2">
      <c r="A13" s="78"/>
      <c r="B13" s="76" t="s">
        <v>129</v>
      </c>
      <c r="C13" s="97"/>
      <c r="D13" s="29"/>
      <c r="E13" s="30"/>
      <c r="F13" s="28"/>
    </row>
    <row r="14" spans="1:6" x14ac:dyDescent="0.2">
      <c r="A14" s="78"/>
      <c r="B14" s="76"/>
      <c r="C14" s="97">
        <v>3</v>
      </c>
      <c r="D14" s="29" t="s">
        <v>1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33"/>
      <c r="B16" s="138"/>
      <c r="C16" s="97"/>
      <c r="D16" s="29"/>
      <c r="E16" s="30"/>
      <c r="F16" s="30"/>
    </row>
    <row r="17" spans="1:6" x14ac:dyDescent="0.2">
      <c r="A17" s="78">
        <f>COUNT($A$7:A15)+1</f>
        <v>3</v>
      </c>
      <c r="B17" s="32" t="s">
        <v>13</v>
      </c>
      <c r="C17" s="97"/>
      <c r="D17" s="29"/>
      <c r="E17" s="30"/>
      <c r="F17" s="28"/>
    </row>
    <row r="18" spans="1:6" ht="38.25" x14ac:dyDescent="0.2">
      <c r="A18" s="33"/>
      <c r="B18" s="76" t="s">
        <v>25</v>
      </c>
      <c r="C18" s="97"/>
      <c r="D18" s="29"/>
      <c r="E18" s="30"/>
      <c r="F18" s="28"/>
    </row>
    <row r="19" spans="1:6" ht="14.25" x14ac:dyDescent="0.2">
      <c r="A19" s="33"/>
      <c r="B19" s="76"/>
      <c r="C19" s="97">
        <v>500</v>
      </c>
      <c r="D19" s="29" t="s">
        <v>37</v>
      </c>
      <c r="E19" s="96"/>
      <c r="F19" s="30">
        <f>C19*E19</f>
        <v>0</v>
      </c>
    </row>
    <row r="20" spans="1:6" x14ac:dyDescent="0.2">
      <c r="A20" s="95"/>
      <c r="B20" s="81"/>
      <c r="C20" s="94"/>
      <c r="D20" s="80"/>
      <c r="E20" s="86"/>
      <c r="F20" s="86"/>
    </row>
    <row r="21" spans="1:6" x14ac:dyDescent="0.2">
      <c r="A21" s="93"/>
      <c r="B21" s="85"/>
      <c r="C21" s="98"/>
      <c r="D21" s="83"/>
      <c r="E21" s="82"/>
      <c r="F21" s="84"/>
    </row>
    <row r="22" spans="1:6" x14ac:dyDescent="0.2">
      <c r="A22" s="78">
        <f>COUNT($A$7:A21)+1</f>
        <v>4</v>
      </c>
      <c r="B22" s="32" t="s">
        <v>45</v>
      </c>
      <c r="C22" s="97"/>
      <c r="D22" s="29"/>
      <c r="E22" s="30"/>
      <c r="F22" s="30"/>
    </row>
    <row r="23" spans="1:6" ht="38.25" x14ac:dyDescent="0.2">
      <c r="A23" s="33"/>
      <c r="B23" s="76" t="s">
        <v>46</v>
      </c>
      <c r="C23" s="97"/>
      <c r="D23" s="29"/>
      <c r="E23" s="30"/>
      <c r="F23" s="30"/>
    </row>
    <row r="24" spans="1:6" x14ac:dyDescent="0.2">
      <c r="A24" s="33"/>
      <c r="B24" s="76"/>
      <c r="C24" s="97">
        <v>10</v>
      </c>
      <c r="D24" s="29" t="s">
        <v>29</v>
      </c>
      <c r="E24" s="96"/>
      <c r="F24" s="30">
        <f>C24*E24</f>
        <v>0</v>
      </c>
    </row>
    <row r="25" spans="1:6" x14ac:dyDescent="0.2">
      <c r="A25" s="95"/>
      <c r="B25" s="81"/>
      <c r="C25" s="94"/>
      <c r="D25" s="80"/>
      <c r="E25" s="86"/>
      <c r="F25" s="86"/>
    </row>
    <row r="26" spans="1:6" x14ac:dyDescent="0.2">
      <c r="A26" s="93"/>
      <c r="B26" s="85"/>
      <c r="C26" s="98"/>
      <c r="D26" s="83"/>
      <c r="E26" s="82"/>
      <c r="F26" s="82"/>
    </row>
    <row r="27" spans="1:6" x14ac:dyDescent="0.2">
      <c r="A27" s="78">
        <f>COUNT($A$7:A26)+1</f>
        <v>5</v>
      </c>
      <c r="B27" s="32" t="s">
        <v>47</v>
      </c>
      <c r="C27" s="97"/>
      <c r="D27" s="29"/>
      <c r="E27" s="30"/>
      <c r="F27" s="30"/>
    </row>
    <row r="28" spans="1:6" ht="25.5" x14ac:dyDescent="0.2">
      <c r="A28" s="33"/>
      <c r="B28" s="76" t="s">
        <v>48</v>
      </c>
      <c r="C28" s="97"/>
      <c r="D28" s="29"/>
      <c r="E28" s="30"/>
      <c r="F28" s="30"/>
    </row>
    <row r="29" spans="1:6" ht="14.25" x14ac:dyDescent="0.2">
      <c r="A29" s="33"/>
      <c r="B29" s="76"/>
      <c r="C29" s="97">
        <v>125</v>
      </c>
      <c r="D29" s="29" t="s">
        <v>31</v>
      </c>
      <c r="E29" s="96"/>
      <c r="F29" s="30">
        <f>C29*E29</f>
        <v>0</v>
      </c>
    </row>
    <row r="30" spans="1:6" x14ac:dyDescent="0.2">
      <c r="A30" s="95"/>
      <c r="B30" s="81"/>
      <c r="C30" s="94"/>
      <c r="D30" s="80"/>
      <c r="E30" s="86"/>
      <c r="F30" s="86"/>
    </row>
    <row r="31" spans="1:6" x14ac:dyDescent="0.2">
      <c r="A31" s="93"/>
      <c r="B31" s="85"/>
      <c r="C31" s="98"/>
      <c r="D31" s="83"/>
      <c r="E31" s="82"/>
      <c r="F31" s="84"/>
    </row>
    <row r="32" spans="1:6" x14ac:dyDescent="0.2">
      <c r="A32" s="78">
        <f>COUNT($A$7:A31)+1</f>
        <v>6</v>
      </c>
      <c r="B32" s="32" t="s">
        <v>215</v>
      </c>
      <c r="C32" s="97"/>
      <c r="D32" s="29"/>
      <c r="E32" s="30"/>
      <c r="F32" s="28"/>
    </row>
    <row r="33" spans="1:6" ht="63.75" x14ac:dyDescent="0.2">
      <c r="A33" s="33"/>
      <c r="B33" s="76" t="s">
        <v>214</v>
      </c>
      <c r="C33" s="97"/>
      <c r="D33" s="29"/>
      <c r="E33" s="30"/>
      <c r="F33" s="28"/>
    </row>
    <row r="34" spans="1:6" x14ac:dyDescent="0.2">
      <c r="A34" s="33"/>
      <c r="B34" s="32" t="s">
        <v>49</v>
      </c>
      <c r="C34" s="97"/>
      <c r="D34" s="29"/>
      <c r="E34" s="30"/>
      <c r="F34" s="28"/>
    </row>
    <row r="35" spans="1:6" ht="14.25" x14ac:dyDescent="0.2">
      <c r="A35" s="33"/>
      <c r="B35" s="159" t="s">
        <v>213</v>
      </c>
      <c r="C35" s="97">
        <v>500</v>
      </c>
      <c r="D35" s="42" t="s">
        <v>37</v>
      </c>
      <c r="E35" s="110"/>
      <c r="F35" s="31">
        <f>C35*E35</f>
        <v>0</v>
      </c>
    </row>
    <row r="36" spans="1:6" x14ac:dyDescent="0.2">
      <c r="A36" s="95"/>
      <c r="B36" s="158"/>
      <c r="C36" s="94"/>
      <c r="D36" s="109"/>
      <c r="E36" s="113"/>
      <c r="F36" s="113"/>
    </row>
    <row r="37" spans="1:6" ht="14.25" x14ac:dyDescent="0.2">
      <c r="A37" s="93"/>
      <c r="B37" s="157"/>
      <c r="C37" s="98"/>
      <c r="D37" s="83"/>
      <c r="E37" s="82"/>
      <c r="F37" s="84"/>
    </row>
    <row r="38" spans="1:6" x14ac:dyDescent="0.2">
      <c r="A38" s="78">
        <f>COUNT($A$7:A37)+1</f>
        <v>7</v>
      </c>
      <c r="B38" s="32" t="s">
        <v>50</v>
      </c>
      <c r="C38" s="97"/>
      <c r="D38" s="29"/>
      <c r="E38" s="30"/>
      <c r="F38" s="28"/>
    </row>
    <row r="39" spans="1:6" ht="76.5" x14ac:dyDescent="0.2">
      <c r="A39" s="33"/>
      <c r="B39" s="76" t="s">
        <v>51</v>
      </c>
      <c r="C39" s="97"/>
      <c r="D39" s="29"/>
      <c r="E39" s="30"/>
      <c r="F39" s="28"/>
    </row>
    <row r="40" spans="1:6" ht="14.25" x14ac:dyDescent="0.2">
      <c r="A40" s="33"/>
      <c r="B40" s="156"/>
      <c r="C40" s="97">
        <v>200</v>
      </c>
      <c r="D40" s="42" t="s">
        <v>37</v>
      </c>
      <c r="E40" s="96"/>
      <c r="F40" s="31">
        <f>+E40*C40</f>
        <v>0</v>
      </c>
    </row>
    <row r="41" spans="1:6" ht="14.25" x14ac:dyDescent="0.2">
      <c r="A41" s="95"/>
      <c r="B41" s="155"/>
      <c r="C41" s="94"/>
      <c r="D41" s="109"/>
      <c r="E41" s="86"/>
      <c r="F41" s="113"/>
    </row>
    <row r="42" spans="1:6" x14ac:dyDescent="0.2">
      <c r="A42" s="93"/>
      <c r="B42" s="92"/>
      <c r="C42" s="98"/>
      <c r="D42" s="83"/>
      <c r="E42" s="82"/>
      <c r="F42" s="82"/>
    </row>
    <row r="43" spans="1:6" x14ac:dyDescent="0.2">
      <c r="A43" s="78">
        <f>COUNT($A$7:A42)+1</f>
        <v>8</v>
      </c>
      <c r="B43" s="131" t="s">
        <v>158</v>
      </c>
      <c r="C43" s="97"/>
      <c r="D43" s="29"/>
      <c r="E43" s="30"/>
      <c r="F43" s="30"/>
    </row>
    <row r="44" spans="1:6" ht="38.25" x14ac:dyDescent="0.2">
      <c r="A44" s="33"/>
      <c r="B44" s="130" t="s">
        <v>157</v>
      </c>
      <c r="C44" s="97"/>
      <c r="D44" s="29"/>
      <c r="E44" s="30"/>
      <c r="F44" s="30"/>
    </row>
    <row r="45" spans="1:6" x14ac:dyDescent="0.2">
      <c r="A45" s="33"/>
      <c r="B45" s="72"/>
      <c r="C45" s="97">
        <v>10</v>
      </c>
      <c r="D45" s="29" t="s">
        <v>1</v>
      </c>
      <c r="E45" s="96"/>
      <c r="F45" s="30">
        <f>C45*E45</f>
        <v>0</v>
      </c>
    </row>
    <row r="46" spans="1:6" x14ac:dyDescent="0.2">
      <c r="A46" s="95"/>
      <c r="B46" s="129"/>
      <c r="C46" s="94"/>
      <c r="D46" s="80"/>
      <c r="E46" s="86"/>
      <c r="F46" s="86"/>
    </row>
    <row r="47" spans="1:6" x14ac:dyDescent="0.2">
      <c r="A47" s="93"/>
      <c r="B47" s="92"/>
      <c r="C47" s="98"/>
      <c r="D47" s="83"/>
      <c r="E47" s="82"/>
      <c r="F47" s="82"/>
    </row>
    <row r="48" spans="1:6" x14ac:dyDescent="0.2">
      <c r="A48" s="78">
        <f>COUNT($A$7:A47)+1</f>
        <v>9</v>
      </c>
      <c r="B48" s="32" t="s">
        <v>15</v>
      </c>
      <c r="C48" s="97"/>
      <c r="D48" s="29"/>
      <c r="E48" s="30"/>
      <c r="F48" s="30"/>
    </row>
    <row r="49" spans="1:6" x14ac:dyDescent="0.2">
      <c r="A49" s="33"/>
      <c r="B49" s="76" t="s">
        <v>14</v>
      </c>
      <c r="C49" s="97"/>
      <c r="D49" s="29"/>
      <c r="E49" s="30"/>
      <c r="F49" s="28"/>
    </row>
    <row r="50" spans="1:6" ht="14.25" x14ac:dyDescent="0.2">
      <c r="A50" s="33"/>
      <c r="B50" s="76"/>
      <c r="C50" s="97">
        <v>100</v>
      </c>
      <c r="D50" s="29" t="s">
        <v>37</v>
      </c>
      <c r="E50" s="96"/>
      <c r="F50" s="30">
        <f>C50*E50</f>
        <v>0</v>
      </c>
    </row>
    <row r="51" spans="1:6" x14ac:dyDescent="0.2">
      <c r="A51" s="95"/>
      <c r="B51" s="81"/>
      <c r="C51" s="94"/>
      <c r="D51" s="80"/>
      <c r="E51" s="86"/>
      <c r="F51" s="86"/>
    </row>
    <row r="52" spans="1:6" x14ac:dyDescent="0.2">
      <c r="A52" s="93"/>
      <c r="B52" s="85"/>
      <c r="C52" s="98"/>
      <c r="D52" s="83"/>
      <c r="E52" s="82"/>
      <c r="F52" s="82"/>
    </row>
    <row r="53" spans="1:6" x14ac:dyDescent="0.2">
      <c r="A53" s="78">
        <f>COUNT($A$7:A52)+1</f>
        <v>10</v>
      </c>
      <c r="B53" s="32" t="s">
        <v>52</v>
      </c>
      <c r="C53" s="97"/>
      <c r="D53" s="29"/>
      <c r="E53" s="30"/>
      <c r="F53" s="28"/>
    </row>
    <row r="54" spans="1:6" ht="38.25" x14ac:dyDescent="0.2">
      <c r="A54" s="33"/>
      <c r="B54" s="76" t="s">
        <v>63</v>
      </c>
      <c r="C54" s="97"/>
      <c r="D54" s="29"/>
      <c r="E54" s="30"/>
      <c r="F54" s="28"/>
    </row>
    <row r="55" spans="1:6" ht="14.25" x14ac:dyDescent="0.2">
      <c r="A55" s="33"/>
      <c r="B55" s="76" t="s">
        <v>26</v>
      </c>
      <c r="C55" s="97">
        <v>130</v>
      </c>
      <c r="D55" s="29" t="s">
        <v>36</v>
      </c>
      <c r="E55" s="96"/>
      <c r="F55" s="30">
        <f>C55*E55</f>
        <v>0</v>
      </c>
    </row>
    <row r="56" spans="1:6" ht="14.25" x14ac:dyDescent="0.2">
      <c r="A56" s="33"/>
      <c r="B56" s="76" t="s">
        <v>27</v>
      </c>
      <c r="C56" s="97">
        <v>30</v>
      </c>
      <c r="D56" s="29" t="s">
        <v>36</v>
      </c>
      <c r="E56" s="96"/>
      <c r="F56" s="30">
        <f>C56*E56</f>
        <v>0</v>
      </c>
    </row>
    <row r="57" spans="1:6" x14ac:dyDescent="0.2">
      <c r="A57" s="95"/>
      <c r="B57" s="81"/>
      <c r="C57" s="94"/>
      <c r="D57" s="80"/>
      <c r="E57" s="86"/>
      <c r="F57" s="86"/>
    </row>
    <row r="58" spans="1:6" x14ac:dyDescent="0.2">
      <c r="A58" s="93"/>
      <c r="B58" s="85"/>
      <c r="C58" s="98"/>
      <c r="D58" s="83"/>
      <c r="E58" s="82"/>
      <c r="F58" s="82"/>
    </row>
    <row r="59" spans="1:6" x14ac:dyDescent="0.2">
      <c r="A59" s="78">
        <f>COUNT($A$7:A58)+1</f>
        <v>11</v>
      </c>
      <c r="B59" s="32" t="s">
        <v>18</v>
      </c>
      <c r="C59" s="97"/>
      <c r="D59" s="29"/>
      <c r="E59" s="30"/>
      <c r="F59" s="30"/>
    </row>
    <row r="60" spans="1:6" ht="51" x14ac:dyDescent="0.2">
      <c r="A60" s="33"/>
      <c r="B60" s="76" t="s">
        <v>55</v>
      </c>
      <c r="C60" s="97"/>
      <c r="D60" s="29"/>
      <c r="E60" s="30"/>
      <c r="F60" s="30"/>
    </row>
    <row r="61" spans="1:6" ht="14.25" x14ac:dyDescent="0.2">
      <c r="A61" s="33"/>
      <c r="B61" s="76"/>
      <c r="C61" s="97">
        <v>30</v>
      </c>
      <c r="D61" s="29" t="s">
        <v>36</v>
      </c>
      <c r="E61" s="96"/>
      <c r="F61" s="30">
        <f>C61*E61</f>
        <v>0</v>
      </c>
    </row>
    <row r="62" spans="1:6" x14ac:dyDescent="0.2">
      <c r="A62" s="95"/>
      <c r="B62" s="81"/>
      <c r="C62" s="94"/>
      <c r="D62" s="80"/>
      <c r="E62" s="86"/>
      <c r="F62" s="86"/>
    </row>
    <row r="63" spans="1:6" x14ac:dyDescent="0.2">
      <c r="A63" s="93"/>
      <c r="B63" s="85"/>
      <c r="C63" s="98"/>
      <c r="D63" s="83"/>
      <c r="E63" s="82"/>
      <c r="F63" s="82"/>
    </row>
    <row r="64" spans="1:6" x14ac:dyDescent="0.2">
      <c r="A64" s="78">
        <f>COUNT($A$7:A63)+1</f>
        <v>12</v>
      </c>
      <c r="B64" s="32" t="s">
        <v>212</v>
      </c>
      <c r="C64" s="97"/>
      <c r="D64" s="29"/>
      <c r="E64" s="30"/>
      <c r="F64" s="30"/>
    </row>
    <row r="65" spans="1:6" ht="51" x14ac:dyDescent="0.2">
      <c r="A65" s="33"/>
      <c r="B65" s="76" t="s">
        <v>211</v>
      </c>
      <c r="C65" s="97"/>
      <c r="D65" s="29"/>
      <c r="E65" s="30"/>
      <c r="F65" s="30"/>
    </row>
    <row r="66" spans="1:6" ht="14.25" x14ac:dyDescent="0.2">
      <c r="A66" s="33"/>
      <c r="B66" s="76"/>
      <c r="C66" s="97">
        <v>30</v>
      </c>
      <c r="D66" s="29" t="s">
        <v>36</v>
      </c>
      <c r="E66" s="96"/>
      <c r="F66" s="30">
        <f>C66*E66</f>
        <v>0</v>
      </c>
    </row>
    <row r="67" spans="1:6" x14ac:dyDescent="0.2">
      <c r="A67" s="95"/>
      <c r="B67" s="81"/>
      <c r="C67" s="94"/>
      <c r="D67" s="80"/>
      <c r="E67" s="86"/>
      <c r="F67" s="86"/>
    </row>
    <row r="68" spans="1:6" x14ac:dyDescent="0.2">
      <c r="A68" s="93"/>
      <c r="B68" s="85"/>
      <c r="C68" s="98"/>
      <c r="D68" s="83"/>
      <c r="E68" s="82"/>
      <c r="F68" s="82"/>
    </row>
    <row r="69" spans="1:6" x14ac:dyDescent="0.2">
      <c r="A69" s="78">
        <f>COUNT($A$7:A68)+1</f>
        <v>13</v>
      </c>
      <c r="B69" s="32" t="s">
        <v>56</v>
      </c>
      <c r="C69" s="97"/>
      <c r="D69" s="29"/>
      <c r="E69" s="30"/>
      <c r="F69" s="30"/>
    </row>
    <row r="70" spans="1:6" ht="63.75" x14ac:dyDescent="0.2">
      <c r="A70" s="33"/>
      <c r="B70" s="76" t="s">
        <v>117</v>
      </c>
      <c r="C70" s="97"/>
      <c r="D70" s="29"/>
      <c r="E70" s="30"/>
      <c r="F70" s="30"/>
    </row>
    <row r="71" spans="1:6" ht="14.25" x14ac:dyDescent="0.2">
      <c r="A71" s="33"/>
      <c r="B71" s="76"/>
      <c r="C71" s="97">
        <v>60</v>
      </c>
      <c r="D71" s="29" t="s">
        <v>36</v>
      </c>
      <c r="E71" s="96"/>
      <c r="F71" s="30">
        <f>C71*E71</f>
        <v>0</v>
      </c>
    </row>
    <row r="72" spans="1:6" x14ac:dyDescent="0.2">
      <c r="A72" s="95"/>
      <c r="B72" s="81"/>
      <c r="C72" s="94"/>
      <c r="D72" s="80"/>
      <c r="E72" s="86"/>
      <c r="F72" s="86"/>
    </row>
    <row r="73" spans="1:6" x14ac:dyDescent="0.2">
      <c r="A73" s="93"/>
      <c r="B73" s="85"/>
      <c r="C73" s="98"/>
      <c r="D73" s="83"/>
      <c r="E73" s="82"/>
      <c r="F73" s="82"/>
    </row>
    <row r="74" spans="1:6" x14ac:dyDescent="0.2">
      <c r="A74" s="78">
        <f>COUNT($A$7:A73)+1</f>
        <v>14</v>
      </c>
      <c r="B74" s="32" t="s">
        <v>57</v>
      </c>
      <c r="C74" s="97"/>
      <c r="D74" s="29"/>
      <c r="E74" s="30"/>
      <c r="F74" s="28"/>
    </row>
    <row r="75" spans="1:6" ht="51" x14ac:dyDescent="0.2">
      <c r="A75" s="33"/>
      <c r="B75" s="76" t="s">
        <v>116</v>
      </c>
      <c r="C75" s="97"/>
      <c r="D75" s="29"/>
      <c r="E75" s="30"/>
      <c r="F75" s="28"/>
    </row>
    <row r="76" spans="1:6" ht="14.25" x14ac:dyDescent="0.2">
      <c r="A76" s="33"/>
      <c r="B76" s="76"/>
      <c r="C76" s="97">
        <v>45</v>
      </c>
      <c r="D76" s="29" t="s">
        <v>36</v>
      </c>
      <c r="E76" s="96"/>
      <c r="F76" s="30">
        <f>C76*E76</f>
        <v>0</v>
      </c>
    </row>
    <row r="77" spans="1:6" x14ac:dyDescent="0.2">
      <c r="A77" s="95"/>
      <c r="B77" s="81"/>
      <c r="C77" s="94"/>
      <c r="D77" s="80"/>
      <c r="E77" s="86"/>
      <c r="F77" s="86"/>
    </row>
    <row r="78" spans="1:6" x14ac:dyDescent="0.2">
      <c r="A78" s="93"/>
      <c r="B78" s="92"/>
      <c r="C78" s="98"/>
      <c r="D78" s="100"/>
      <c r="E78" s="99"/>
      <c r="F78" s="99"/>
    </row>
    <row r="79" spans="1:6" x14ac:dyDescent="0.2">
      <c r="A79" s="78">
        <f>COUNT($A$7:A78)+1</f>
        <v>15</v>
      </c>
      <c r="B79" s="32" t="s">
        <v>17</v>
      </c>
      <c r="C79" s="97"/>
      <c r="D79" s="29"/>
      <c r="E79" s="30"/>
      <c r="F79" s="30"/>
    </row>
    <row r="80" spans="1:6" ht="25.5" x14ac:dyDescent="0.2">
      <c r="A80" s="33"/>
      <c r="B80" s="76" t="s">
        <v>16</v>
      </c>
      <c r="C80" s="97"/>
      <c r="D80" s="29"/>
      <c r="E80" s="30"/>
      <c r="F80" s="28"/>
    </row>
    <row r="81" spans="1:6" ht="14.25" x14ac:dyDescent="0.2">
      <c r="A81" s="33"/>
      <c r="B81" s="76"/>
      <c r="C81" s="97">
        <v>165</v>
      </c>
      <c r="D81" s="29" t="s">
        <v>36</v>
      </c>
      <c r="E81" s="96"/>
      <c r="F81" s="30">
        <f>C81*E81</f>
        <v>0</v>
      </c>
    </row>
    <row r="82" spans="1:6" x14ac:dyDescent="0.2">
      <c r="A82" s="95"/>
      <c r="B82" s="81"/>
      <c r="C82" s="94"/>
      <c r="D82" s="80"/>
      <c r="E82" s="86"/>
      <c r="F82" s="86"/>
    </row>
    <row r="83" spans="1:6" x14ac:dyDescent="0.2">
      <c r="A83" s="93"/>
      <c r="B83" s="85"/>
      <c r="C83" s="98"/>
      <c r="D83" s="83"/>
      <c r="E83" s="82"/>
      <c r="F83" s="82"/>
    </row>
    <row r="84" spans="1:6" x14ac:dyDescent="0.2">
      <c r="A84" s="78">
        <f>COUNT($A$7:A83)+1</f>
        <v>16</v>
      </c>
      <c r="B84" s="32" t="s">
        <v>19</v>
      </c>
      <c r="C84" s="97"/>
      <c r="D84" s="29"/>
      <c r="E84" s="30"/>
      <c r="F84" s="30"/>
    </row>
    <row r="85" spans="1:6" ht="25.5" x14ac:dyDescent="0.2">
      <c r="A85" s="33"/>
      <c r="B85" s="76" t="s">
        <v>30</v>
      </c>
      <c r="C85" s="97"/>
      <c r="D85" s="29"/>
      <c r="E85" s="30"/>
      <c r="F85" s="28"/>
    </row>
    <row r="86" spans="1:6" ht="14.25" x14ac:dyDescent="0.2">
      <c r="A86" s="33"/>
      <c r="B86" s="76"/>
      <c r="C86" s="97">
        <v>125</v>
      </c>
      <c r="D86" s="29" t="s">
        <v>31</v>
      </c>
      <c r="E86" s="96"/>
      <c r="F86" s="30">
        <f>C86*E86</f>
        <v>0</v>
      </c>
    </row>
    <row r="87" spans="1:6" x14ac:dyDescent="0.2">
      <c r="A87" s="95"/>
      <c r="B87" s="81"/>
      <c r="C87" s="94"/>
      <c r="D87" s="80"/>
      <c r="E87" s="86"/>
      <c r="F87" s="86"/>
    </row>
    <row r="88" spans="1:6" x14ac:dyDescent="0.2">
      <c r="A88" s="93"/>
      <c r="B88" s="85"/>
      <c r="C88" s="98"/>
      <c r="D88" s="83"/>
      <c r="E88" s="82"/>
      <c r="F88" s="82"/>
    </row>
    <row r="89" spans="1:6" x14ac:dyDescent="0.2">
      <c r="A89" s="78">
        <f>COUNT($A$7:A88)+1</f>
        <v>17</v>
      </c>
      <c r="B89" s="32" t="s">
        <v>20</v>
      </c>
      <c r="C89" s="97"/>
      <c r="D89" s="29"/>
      <c r="E89" s="30"/>
      <c r="F89" s="28"/>
    </row>
    <row r="90" spans="1:6" ht="25.5" x14ac:dyDescent="0.2">
      <c r="A90" s="33"/>
      <c r="B90" s="76" t="s">
        <v>58</v>
      </c>
      <c r="C90" s="97"/>
      <c r="D90" s="29"/>
      <c r="E90" s="30"/>
      <c r="F90" s="28"/>
    </row>
    <row r="91" spans="1:6" x14ac:dyDescent="0.2">
      <c r="A91" s="33"/>
      <c r="B91" s="76"/>
      <c r="C91" s="97">
        <v>2</v>
      </c>
      <c r="D91" s="29" t="s">
        <v>1</v>
      </c>
      <c r="E91" s="96"/>
      <c r="F91" s="30">
        <f>C91*E91</f>
        <v>0</v>
      </c>
    </row>
    <row r="92" spans="1:6" x14ac:dyDescent="0.2">
      <c r="A92" s="95"/>
      <c r="B92" s="81"/>
      <c r="C92" s="94"/>
      <c r="D92" s="80"/>
      <c r="E92" s="86"/>
      <c r="F92" s="86"/>
    </row>
    <row r="93" spans="1:6" x14ac:dyDescent="0.2">
      <c r="A93" s="93"/>
      <c r="B93" s="85"/>
      <c r="C93" s="98"/>
      <c r="D93" s="83"/>
      <c r="E93" s="82"/>
      <c r="F93" s="82"/>
    </row>
    <row r="94" spans="1:6" x14ac:dyDescent="0.2">
      <c r="A94" s="78">
        <f>COUNT($A$7:A93)+1</f>
        <v>18</v>
      </c>
      <c r="B94" s="32" t="s">
        <v>22</v>
      </c>
      <c r="C94" s="97"/>
      <c r="D94" s="29"/>
      <c r="E94" s="30"/>
      <c r="F94" s="30"/>
    </row>
    <row r="95" spans="1:6" x14ac:dyDescent="0.2">
      <c r="A95" s="33"/>
      <c r="B95" s="76" t="s">
        <v>21</v>
      </c>
      <c r="C95" s="97"/>
      <c r="D95" s="29"/>
      <c r="E95" s="30"/>
      <c r="F95" s="28"/>
    </row>
    <row r="96" spans="1:6" x14ac:dyDescent="0.2">
      <c r="A96" s="33"/>
      <c r="B96" s="76"/>
      <c r="C96" s="97">
        <v>2</v>
      </c>
      <c r="D96" s="29" t="s">
        <v>1</v>
      </c>
      <c r="E96" s="96"/>
      <c r="F96" s="30">
        <f>C96*E96</f>
        <v>0</v>
      </c>
    </row>
    <row r="97" spans="1:6" x14ac:dyDescent="0.2">
      <c r="A97" s="95"/>
      <c r="B97" s="81"/>
      <c r="C97" s="94"/>
      <c r="D97" s="80"/>
      <c r="E97" s="86"/>
      <c r="F97" s="86"/>
    </row>
    <row r="98" spans="1:6" x14ac:dyDescent="0.2">
      <c r="A98" s="93"/>
      <c r="B98" s="85"/>
      <c r="C98" s="98"/>
      <c r="D98" s="83"/>
      <c r="E98" s="82"/>
      <c r="F98" s="84"/>
    </row>
    <row r="99" spans="1:6" x14ac:dyDescent="0.2">
      <c r="A99" s="78">
        <f>COUNT($A$7:A98)+1</f>
        <v>19</v>
      </c>
      <c r="B99" s="32" t="s">
        <v>112</v>
      </c>
      <c r="C99" s="97"/>
      <c r="D99" s="29"/>
      <c r="E99" s="30"/>
      <c r="F99" s="28"/>
    </row>
    <row r="100" spans="1:6" ht="38.25" x14ac:dyDescent="0.2">
      <c r="A100" s="33"/>
      <c r="B100" s="76" t="s">
        <v>111</v>
      </c>
      <c r="C100" s="97"/>
      <c r="D100" s="29"/>
      <c r="E100" s="30"/>
      <c r="F100" s="28"/>
    </row>
    <row r="101" spans="1:6" x14ac:dyDescent="0.2">
      <c r="A101" s="33"/>
      <c r="B101" s="76"/>
      <c r="C101" s="97">
        <v>1</v>
      </c>
      <c r="D101" s="29" t="s">
        <v>1</v>
      </c>
      <c r="E101" s="96"/>
      <c r="F101" s="30">
        <f>C101*E101</f>
        <v>0</v>
      </c>
    </row>
    <row r="102" spans="1:6" x14ac:dyDescent="0.2">
      <c r="A102" s="95"/>
      <c r="B102" s="81"/>
      <c r="C102" s="94"/>
      <c r="D102" s="80"/>
      <c r="E102" s="86"/>
      <c r="F102" s="86"/>
    </row>
    <row r="103" spans="1:6" x14ac:dyDescent="0.2">
      <c r="A103" s="93"/>
      <c r="B103" s="85"/>
      <c r="C103" s="98"/>
      <c r="D103" s="83"/>
      <c r="E103" s="82"/>
      <c r="F103" s="84"/>
    </row>
    <row r="104" spans="1:6" x14ac:dyDescent="0.2">
      <c r="A104" s="78">
        <f>COUNT($A$7:A103)+1</f>
        <v>20</v>
      </c>
      <c r="B104" s="32" t="s">
        <v>210</v>
      </c>
      <c r="C104" s="97"/>
      <c r="D104" s="29"/>
      <c r="E104" s="30"/>
      <c r="F104" s="28"/>
    </row>
    <row r="105" spans="1:6" ht="76.5" x14ac:dyDescent="0.2">
      <c r="A105" s="33"/>
      <c r="B105" s="76" t="s">
        <v>209</v>
      </c>
      <c r="C105" s="97"/>
      <c r="D105" s="29"/>
      <c r="E105" s="30"/>
      <c r="F105" s="28"/>
    </row>
    <row r="106" spans="1:6" x14ac:dyDescent="0.2">
      <c r="A106" s="33"/>
      <c r="B106" s="76"/>
      <c r="C106" s="97">
        <v>1</v>
      </c>
      <c r="D106" s="29" t="s">
        <v>1</v>
      </c>
      <c r="E106" s="96"/>
      <c r="F106" s="30">
        <f>C106*E106</f>
        <v>0</v>
      </c>
    </row>
    <row r="107" spans="1:6" x14ac:dyDescent="0.2">
      <c r="A107" s="95"/>
      <c r="B107" s="81"/>
      <c r="C107" s="94"/>
      <c r="D107" s="80"/>
      <c r="E107" s="86"/>
      <c r="F107" s="86"/>
    </row>
    <row r="108" spans="1:6" x14ac:dyDescent="0.2">
      <c r="A108" s="33"/>
      <c r="B108" s="76"/>
      <c r="C108" s="97"/>
      <c r="D108" s="29"/>
      <c r="E108" s="30"/>
      <c r="F108" s="28"/>
    </row>
    <row r="109" spans="1:6" x14ac:dyDescent="0.2">
      <c r="A109" s="78">
        <f>COUNT($A$7:A108)+1</f>
        <v>21</v>
      </c>
      <c r="B109" s="32" t="s">
        <v>208</v>
      </c>
      <c r="C109" s="97"/>
      <c r="D109" s="29"/>
      <c r="E109" s="30"/>
      <c r="F109" s="28"/>
    </row>
    <row r="110" spans="1:6" ht="42" customHeight="1" x14ac:dyDescent="0.2">
      <c r="A110" s="33"/>
      <c r="B110" s="76" t="s">
        <v>207</v>
      </c>
      <c r="C110" s="97"/>
      <c r="D110" s="29"/>
      <c r="E110" s="30"/>
      <c r="F110" s="28"/>
    </row>
    <row r="111" spans="1:6" x14ac:dyDescent="0.2">
      <c r="A111" s="33"/>
      <c r="B111" s="76" t="s">
        <v>206</v>
      </c>
      <c r="C111" s="97">
        <v>5</v>
      </c>
      <c r="D111" s="29" t="s">
        <v>1</v>
      </c>
      <c r="E111" s="96"/>
      <c r="F111" s="30">
        <f>C111*E111</f>
        <v>0</v>
      </c>
    </row>
    <row r="112" spans="1:6" x14ac:dyDescent="0.2">
      <c r="A112" s="95"/>
      <c r="B112" s="81"/>
      <c r="C112" s="94"/>
      <c r="D112" s="80"/>
      <c r="E112" s="86"/>
      <c r="F112" s="86"/>
    </row>
    <row r="113" spans="1:6" x14ac:dyDescent="0.2">
      <c r="A113" s="93"/>
      <c r="B113" s="92"/>
      <c r="C113" s="21"/>
      <c r="D113" s="22"/>
      <c r="E113" s="23"/>
      <c r="F113" s="21"/>
    </row>
    <row r="114" spans="1:6" x14ac:dyDescent="0.2">
      <c r="A114" s="78">
        <f>COUNT($A$7:A113)+1</f>
        <v>22</v>
      </c>
      <c r="B114" s="32" t="s">
        <v>23</v>
      </c>
      <c r="C114" s="28"/>
      <c r="D114" s="29"/>
      <c r="E114" s="71"/>
      <c r="F114" s="28"/>
    </row>
    <row r="115" spans="1:6" ht="76.5" x14ac:dyDescent="0.2">
      <c r="A115" s="77"/>
      <c r="B115" s="76" t="s">
        <v>59</v>
      </c>
      <c r="C115" s="28"/>
      <c r="D115" s="29"/>
      <c r="E115" s="30"/>
      <c r="F115" s="28"/>
    </row>
    <row r="116" spans="1:6" x14ac:dyDescent="0.2">
      <c r="A116" s="78"/>
      <c r="B116" s="91"/>
      <c r="C116" s="75"/>
      <c r="D116" s="74">
        <v>0.05</v>
      </c>
      <c r="E116" s="28"/>
      <c r="F116" s="30">
        <f>SUM(F9:F115)*D116</f>
        <v>0</v>
      </c>
    </row>
    <row r="117" spans="1:6" x14ac:dyDescent="0.2">
      <c r="A117" s="90"/>
      <c r="B117" s="89"/>
      <c r="C117" s="88"/>
      <c r="D117" s="87"/>
      <c r="E117" s="79"/>
      <c r="F117" s="86"/>
    </row>
    <row r="118" spans="1:6" x14ac:dyDescent="0.2">
      <c r="A118" s="77"/>
      <c r="B118" s="76"/>
      <c r="C118" s="28"/>
      <c r="D118" s="29"/>
      <c r="E118" s="28"/>
      <c r="F118" s="28"/>
    </row>
    <row r="119" spans="1:6" x14ac:dyDescent="0.2">
      <c r="A119" s="78">
        <f>COUNT($A$7:A117)+1</f>
        <v>23</v>
      </c>
      <c r="B119" s="32" t="s">
        <v>60</v>
      </c>
      <c r="C119" s="28"/>
      <c r="D119" s="29"/>
      <c r="E119" s="28"/>
      <c r="F119" s="28"/>
    </row>
    <row r="120" spans="1:6" ht="38.25" x14ac:dyDescent="0.2">
      <c r="A120" s="77"/>
      <c r="B120" s="76" t="s">
        <v>24</v>
      </c>
      <c r="C120" s="75"/>
      <c r="D120" s="74">
        <v>0.1</v>
      </c>
      <c r="E120" s="28"/>
      <c r="F120" s="30">
        <f>SUM(F9:F114)*D120</f>
        <v>0</v>
      </c>
    </row>
    <row r="121" spans="1:6" x14ac:dyDescent="0.2">
      <c r="A121" s="73"/>
      <c r="B121" s="72"/>
      <c r="C121" s="28"/>
      <c r="D121" s="29"/>
      <c r="E121" s="71"/>
      <c r="F121" s="28"/>
    </row>
    <row r="122" spans="1:6" x14ac:dyDescent="0.2">
      <c r="A122" s="70"/>
      <c r="B122" s="69" t="s">
        <v>2</v>
      </c>
      <c r="C122" s="35"/>
      <c r="D122" s="36"/>
      <c r="E122" s="37" t="s">
        <v>35</v>
      </c>
      <c r="F122" s="37">
        <f>SUM(F9:F121)</f>
        <v>0</v>
      </c>
    </row>
  </sheetData>
  <sheetProtection password="CFA5" sheet="1" objects="1" scenarios="1" selectLockedCells="1"/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3" manualBreakCount="3">
    <brk id="36" max="5" man="1"/>
    <brk id="67" max="5" man="1"/>
    <brk id="102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Zeros="0" view="pageBreakPreview" zoomScale="110" zoomScaleNormal="100" zoomScaleSheetLayoutView="110" workbookViewId="0">
      <selection activeCell="E125" sqref="E125"/>
    </sheetView>
  </sheetViews>
  <sheetFormatPr defaultColWidth="9.140625" defaultRowHeight="12.75" x14ac:dyDescent="0.2"/>
  <cols>
    <col min="1" max="1" width="5.5703125" style="15" customWidth="1"/>
    <col min="2" max="2" width="50.5703125" style="40" customWidth="1"/>
    <col min="3" max="3" width="7.5703125" style="18" customWidth="1"/>
    <col min="4" max="4" width="4.5703125" style="19" customWidth="1"/>
    <col min="5" max="5" width="11.5703125" style="17" customWidth="1"/>
    <col min="6" max="6" width="12.5703125" style="18" customWidth="1"/>
    <col min="7" max="16384" width="9.140625" style="19"/>
  </cols>
  <sheetData>
    <row r="1" spans="1:6" x14ac:dyDescent="0.2">
      <c r="A1" s="123" t="s">
        <v>73</v>
      </c>
      <c r="B1" s="175" t="s">
        <v>8</v>
      </c>
      <c r="C1" s="15"/>
      <c r="D1" s="16"/>
    </row>
    <row r="2" spans="1:6" x14ac:dyDescent="0.2">
      <c r="A2" s="123" t="s">
        <v>74</v>
      </c>
      <c r="B2" s="175" t="s">
        <v>9</v>
      </c>
      <c r="C2" s="15"/>
      <c r="D2" s="16"/>
    </row>
    <row r="3" spans="1:6" x14ac:dyDescent="0.2">
      <c r="A3" s="123" t="s">
        <v>179</v>
      </c>
      <c r="B3" s="175" t="s">
        <v>228</v>
      </c>
      <c r="C3" s="15"/>
      <c r="D3" s="16"/>
    </row>
    <row r="4" spans="1:6" x14ac:dyDescent="0.2">
      <c r="A4" s="123"/>
      <c r="B4" s="175"/>
      <c r="C4" s="15"/>
      <c r="D4" s="16"/>
    </row>
    <row r="5" spans="1:6" ht="76.5" x14ac:dyDescent="0.2">
      <c r="A5" s="144" t="s">
        <v>0</v>
      </c>
      <c r="B5" s="174" t="s">
        <v>28</v>
      </c>
      <c r="C5" s="146" t="s">
        <v>10</v>
      </c>
      <c r="D5" s="146" t="s">
        <v>11</v>
      </c>
      <c r="E5" s="176" t="s">
        <v>32</v>
      </c>
      <c r="F5" s="147" t="s">
        <v>33</v>
      </c>
    </row>
    <row r="6" spans="1:6" x14ac:dyDescent="0.2">
      <c r="A6" s="41">
        <v>1</v>
      </c>
      <c r="B6" s="20"/>
      <c r="C6" s="21"/>
      <c r="D6" s="22"/>
      <c r="E6" s="23"/>
      <c r="F6" s="21"/>
    </row>
    <row r="7" spans="1:6" s="34" customFormat="1" x14ac:dyDescent="0.2">
      <c r="A7" s="173"/>
      <c r="B7" s="172" t="s">
        <v>228</v>
      </c>
      <c r="C7" s="171">
        <v>6</v>
      </c>
      <c r="D7" s="128" t="s">
        <v>1</v>
      </c>
      <c r="E7" s="177"/>
      <c r="F7" s="170">
        <f>C7*E7</f>
        <v>0</v>
      </c>
    </row>
    <row r="8" spans="1:6" s="34" customFormat="1" x14ac:dyDescent="0.2">
      <c r="A8" s="169"/>
      <c r="B8" s="168"/>
      <c r="C8" s="167"/>
      <c r="D8" s="128"/>
      <c r="E8" s="166"/>
      <c r="F8" s="128"/>
    </row>
    <row r="9" spans="1:6" s="34" customFormat="1" x14ac:dyDescent="0.2">
      <c r="A9" s="165"/>
      <c r="B9" s="164" t="s">
        <v>227</v>
      </c>
      <c r="C9" s="163"/>
      <c r="D9" s="162"/>
      <c r="E9" s="161"/>
      <c r="F9" s="161">
        <f>SUM(F7:F8)</f>
        <v>0</v>
      </c>
    </row>
  </sheetData>
  <sheetProtection password="CFA5" sheet="1" objects="1" scenarios="1" selectLockedCells="1"/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showZeros="0" view="pageBreakPreview" zoomScale="110" zoomScaleNormal="110" zoomScaleSheetLayoutView="110" workbookViewId="0">
      <selection activeCell="E125" sqref="E125"/>
    </sheetView>
  </sheetViews>
  <sheetFormatPr defaultColWidth="9.140625" defaultRowHeight="12.75" x14ac:dyDescent="0.2"/>
  <cols>
    <col min="1" max="1" width="5.5703125" style="15" customWidth="1"/>
    <col min="2" max="2" width="50.5703125" style="68" customWidth="1"/>
    <col min="3" max="3" width="7.5703125" style="18" customWidth="1"/>
    <col min="4" max="4" width="4.5703125" style="19" customWidth="1"/>
    <col min="5" max="5" width="11.5703125" style="17" customWidth="1"/>
    <col min="6" max="6" width="12.5703125" style="18" customWidth="1"/>
    <col min="7" max="16384" width="9.140625" style="19"/>
  </cols>
  <sheetData>
    <row r="1" spans="1:6" x14ac:dyDescent="0.2">
      <c r="A1" s="123" t="s">
        <v>78</v>
      </c>
      <c r="B1" s="27" t="s">
        <v>8</v>
      </c>
      <c r="C1" s="15"/>
      <c r="D1" s="16"/>
    </row>
    <row r="2" spans="1:6" x14ac:dyDescent="0.2">
      <c r="A2" s="123" t="s">
        <v>79</v>
      </c>
      <c r="B2" s="27" t="s">
        <v>9</v>
      </c>
      <c r="C2" s="15"/>
      <c r="D2" s="16"/>
    </row>
    <row r="3" spans="1:6" x14ac:dyDescent="0.2">
      <c r="A3" s="123" t="s">
        <v>233</v>
      </c>
      <c r="B3" s="27" t="s">
        <v>230</v>
      </c>
      <c r="C3" s="15"/>
      <c r="D3" s="16"/>
    </row>
    <row r="4" spans="1:6" x14ac:dyDescent="0.2">
      <c r="A4" s="123"/>
      <c r="B4" s="27" t="s">
        <v>229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76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78">
        <f>COUNT(A6+1)</f>
        <v>1</v>
      </c>
      <c r="B7" s="66" t="s">
        <v>12</v>
      </c>
      <c r="C7" s="24"/>
      <c r="D7" s="25"/>
      <c r="E7" s="26"/>
      <c r="F7" s="26"/>
    </row>
    <row r="8" spans="1:6" ht="38.25" x14ac:dyDescent="0.2">
      <c r="A8" s="78"/>
      <c r="B8" s="2" t="s">
        <v>41</v>
      </c>
      <c r="C8" s="24"/>
      <c r="D8" s="25"/>
      <c r="E8" s="26"/>
      <c r="F8" s="26"/>
    </row>
    <row r="9" spans="1:6" ht="14.25" x14ac:dyDescent="0.2">
      <c r="A9" s="78"/>
      <c r="B9" s="2"/>
      <c r="C9" s="160">
        <v>15</v>
      </c>
      <c r="D9" s="25" t="s">
        <v>31</v>
      </c>
      <c r="E9" s="96"/>
      <c r="F9" s="26">
        <f>C9*E9</f>
        <v>0</v>
      </c>
    </row>
    <row r="10" spans="1:6" x14ac:dyDescent="0.2">
      <c r="A10" s="78"/>
      <c r="B10" s="2"/>
      <c r="C10" s="160"/>
      <c r="D10" s="25"/>
      <c r="E10" s="30"/>
      <c r="F10" s="26"/>
    </row>
    <row r="11" spans="1:6" x14ac:dyDescent="0.2">
      <c r="A11" s="104"/>
      <c r="B11" s="85"/>
      <c r="C11" s="98"/>
      <c r="D11" s="83"/>
      <c r="E11" s="82"/>
      <c r="F11" s="84"/>
    </row>
    <row r="12" spans="1:6" ht="25.5" x14ac:dyDescent="0.2">
      <c r="A12" s="78">
        <f>COUNT($A$7:A11)+1</f>
        <v>2</v>
      </c>
      <c r="B12" s="32" t="s">
        <v>140</v>
      </c>
      <c r="C12" s="97"/>
      <c r="D12" s="29"/>
      <c r="E12" s="30"/>
      <c r="F12" s="30"/>
    </row>
    <row r="13" spans="1:6" ht="51" x14ac:dyDescent="0.2">
      <c r="A13" s="78"/>
      <c r="B13" s="76" t="s">
        <v>139</v>
      </c>
      <c r="C13" s="97"/>
      <c r="D13" s="29"/>
      <c r="E13" s="30"/>
      <c r="F13" s="28"/>
    </row>
    <row r="14" spans="1:6" ht="14.25" x14ac:dyDescent="0.2">
      <c r="A14" s="78"/>
      <c r="B14" s="76"/>
      <c r="C14" s="97">
        <v>15</v>
      </c>
      <c r="D14" s="29" t="s">
        <v>37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33"/>
      <c r="B16" s="138"/>
      <c r="C16" s="97"/>
      <c r="D16" s="29"/>
      <c r="E16" s="30"/>
      <c r="F16" s="30"/>
    </row>
    <row r="17" spans="1:6" x14ac:dyDescent="0.2">
      <c r="A17" s="78">
        <f>COUNT($A$7:A15)+1</f>
        <v>3</v>
      </c>
      <c r="B17" s="32" t="s">
        <v>13</v>
      </c>
      <c r="C17" s="97"/>
      <c r="D17" s="29"/>
      <c r="E17" s="30"/>
      <c r="F17" s="28"/>
    </row>
    <row r="18" spans="1:6" ht="38.25" x14ac:dyDescent="0.2">
      <c r="A18" s="33"/>
      <c r="B18" s="76" t="s">
        <v>25</v>
      </c>
      <c r="C18" s="97"/>
      <c r="D18" s="29"/>
      <c r="E18" s="30"/>
      <c r="F18" s="28"/>
    </row>
    <row r="19" spans="1:6" ht="14.25" x14ac:dyDescent="0.2">
      <c r="A19" s="33"/>
      <c r="B19" s="76"/>
      <c r="C19" s="97">
        <v>2</v>
      </c>
      <c r="D19" s="29" t="s">
        <v>37</v>
      </c>
      <c r="E19" s="96"/>
      <c r="F19" s="30">
        <f>C19*E19</f>
        <v>0</v>
      </c>
    </row>
    <row r="20" spans="1:6" x14ac:dyDescent="0.2">
      <c r="A20" s="95"/>
      <c r="B20" s="81"/>
      <c r="C20" s="94"/>
      <c r="D20" s="80"/>
      <c r="E20" s="86"/>
      <c r="F20" s="86"/>
    </row>
    <row r="21" spans="1:6" x14ac:dyDescent="0.2">
      <c r="A21" s="93"/>
      <c r="B21" s="85"/>
      <c r="C21" s="98"/>
      <c r="D21" s="83"/>
      <c r="E21" s="82"/>
      <c r="F21" s="84"/>
    </row>
    <row r="22" spans="1:6" x14ac:dyDescent="0.2">
      <c r="A22" s="78">
        <f>COUNT($A$7:A21)+1</f>
        <v>4</v>
      </c>
      <c r="B22" s="32" t="s">
        <v>215</v>
      </c>
      <c r="C22" s="97"/>
      <c r="D22" s="29"/>
      <c r="E22" s="30"/>
      <c r="F22" s="28"/>
    </row>
    <row r="23" spans="1:6" ht="63.75" x14ac:dyDescent="0.2">
      <c r="A23" s="33"/>
      <c r="B23" s="76" t="s">
        <v>214</v>
      </c>
      <c r="C23" s="97"/>
      <c r="D23" s="29"/>
      <c r="E23" s="30"/>
      <c r="F23" s="28"/>
    </row>
    <row r="24" spans="1:6" x14ac:dyDescent="0.2">
      <c r="A24" s="33"/>
      <c r="B24" s="32" t="s">
        <v>49</v>
      </c>
      <c r="C24" s="97"/>
      <c r="D24" s="29"/>
      <c r="E24" s="30"/>
      <c r="F24" s="28"/>
    </row>
    <row r="25" spans="1:6" ht="14.25" x14ac:dyDescent="0.2">
      <c r="A25" s="33"/>
      <c r="B25" s="159" t="s">
        <v>213</v>
      </c>
      <c r="C25" s="97">
        <v>2</v>
      </c>
      <c r="D25" s="42" t="s">
        <v>37</v>
      </c>
      <c r="E25" s="110"/>
      <c r="F25" s="31">
        <f>C25*E25</f>
        <v>0</v>
      </c>
    </row>
    <row r="26" spans="1:6" x14ac:dyDescent="0.2">
      <c r="A26" s="95"/>
      <c r="B26" s="158"/>
      <c r="C26" s="94"/>
      <c r="D26" s="109"/>
      <c r="E26" s="113"/>
      <c r="F26" s="113"/>
    </row>
    <row r="27" spans="1:6" x14ac:dyDescent="0.2">
      <c r="A27" s="93"/>
      <c r="B27" s="92"/>
      <c r="C27" s="98"/>
      <c r="D27" s="83"/>
      <c r="E27" s="82"/>
      <c r="F27" s="82"/>
    </row>
    <row r="28" spans="1:6" x14ac:dyDescent="0.2">
      <c r="A28" s="78">
        <f>COUNT($A$7:A27)+1</f>
        <v>5</v>
      </c>
      <c r="B28" s="32" t="s">
        <v>15</v>
      </c>
      <c r="C28" s="97"/>
      <c r="D28" s="29"/>
      <c r="E28" s="30"/>
      <c r="F28" s="30"/>
    </row>
    <row r="29" spans="1:6" x14ac:dyDescent="0.2">
      <c r="A29" s="33"/>
      <c r="B29" s="76" t="s">
        <v>14</v>
      </c>
      <c r="C29" s="97"/>
      <c r="D29" s="29"/>
      <c r="E29" s="30"/>
      <c r="F29" s="28"/>
    </row>
    <row r="30" spans="1:6" ht="14.25" x14ac:dyDescent="0.2">
      <c r="A30" s="33"/>
      <c r="B30" s="76"/>
      <c r="C30" s="97">
        <v>12</v>
      </c>
      <c r="D30" s="29" t="s">
        <v>37</v>
      </c>
      <c r="E30" s="96"/>
      <c r="F30" s="30">
        <f>C30*E30</f>
        <v>0</v>
      </c>
    </row>
    <row r="31" spans="1:6" x14ac:dyDescent="0.2">
      <c r="A31" s="95"/>
      <c r="B31" s="81"/>
      <c r="C31" s="94"/>
      <c r="D31" s="80"/>
      <c r="E31" s="86"/>
      <c r="F31" s="86"/>
    </row>
    <row r="32" spans="1:6" x14ac:dyDescent="0.2">
      <c r="A32" s="93"/>
      <c r="B32" s="85"/>
      <c r="C32" s="98"/>
      <c r="D32" s="83"/>
      <c r="E32" s="82"/>
      <c r="F32" s="82"/>
    </row>
    <row r="33" spans="1:6" x14ac:dyDescent="0.2">
      <c r="A33" s="78">
        <f>COUNT($A$7:A32)+1</f>
        <v>6</v>
      </c>
      <c r="B33" s="32" t="s">
        <v>52</v>
      </c>
      <c r="C33" s="97"/>
      <c r="D33" s="29"/>
      <c r="E33" s="30"/>
      <c r="F33" s="28"/>
    </row>
    <row r="34" spans="1:6" ht="38.25" x14ac:dyDescent="0.2">
      <c r="A34" s="33"/>
      <c r="B34" s="76" t="s">
        <v>63</v>
      </c>
      <c r="C34" s="97"/>
      <c r="D34" s="29"/>
      <c r="E34" s="30"/>
      <c r="F34" s="28"/>
    </row>
    <row r="35" spans="1:6" ht="14.25" x14ac:dyDescent="0.2">
      <c r="A35" s="33"/>
      <c r="B35" s="76" t="s">
        <v>26</v>
      </c>
      <c r="C35" s="97">
        <v>15</v>
      </c>
      <c r="D35" s="29" t="s">
        <v>36</v>
      </c>
      <c r="E35" s="96"/>
      <c r="F35" s="30">
        <f>C35*E35</f>
        <v>0</v>
      </c>
    </row>
    <row r="36" spans="1:6" ht="14.25" x14ac:dyDescent="0.2">
      <c r="A36" s="33"/>
      <c r="B36" s="76" t="s">
        <v>27</v>
      </c>
      <c r="C36" s="97">
        <v>4</v>
      </c>
      <c r="D36" s="29" t="s">
        <v>36</v>
      </c>
      <c r="E36" s="96"/>
      <c r="F36" s="30">
        <f>C36*E36</f>
        <v>0</v>
      </c>
    </row>
    <row r="37" spans="1:6" x14ac:dyDescent="0.2">
      <c r="A37" s="95"/>
      <c r="B37" s="81"/>
      <c r="C37" s="94"/>
      <c r="D37" s="80"/>
      <c r="E37" s="86"/>
      <c r="F37" s="86"/>
    </row>
    <row r="38" spans="1:6" x14ac:dyDescent="0.2">
      <c r="A38" s="93"/>
      <c r="B38" s="85"/>
      <c r="C38" s="98"/>
      <c r="D38" s="83"/>
      <c r="E38" s="82"/>
      <c r="F38" s="82"/>
    </row>
    <row r="39" spans="1:6" x14ac:dyDescent="0.2">
      <c r="A39" s="78">
        <f>COUNT($A$7:A38)+1</f>
        <v>7</v>
      </c>
      <c r="B39" s="32" t="s">
        <v>18</v>
      </c>
      <c r="C39" s="97"/>
      <c r="D39" s="29"/>
      <c r="E39" s="30"/>
      <c r="F39" s="30"/>
    </row>
    <row r="40" spans="1:6" ht="51" x14ac:dyDescent="0.2">
      <c r="A40" s="33"/>
      <c r="B40" s="76" t="s">
        <v>55</v>
      </c>
      <c r="C40" s="97"/>
      <c r="D40" s="29"/>
      <c r="E40" s="30"/>
      <c r="F40" s="30"/>
    </row>
    <row r="41" spans="1:6" ht="14.25" x14ac:dyDescent="0.2">
      <c r="A41" s="33"/>
      <c r="B41" s="76"/>
      <c r="C41" s="97">
        <v>3</v>
      </c>
      <c r="D41" s="29" t="s">
        <v>36</v>
      </c>
      <c r="E41" s="96"/>
      <c r="F41" s="30">
        <f>C41*E41</f>
        <v>0</v>
      </c>
    </row>
    <row r="42" spans="1:6" x14ac:dyDescent="0.2">
      <c r="A42" s="95"/>
      <c r="B42" s="81"/>
      <c r="C42" s="94"/>
      <c r="D42" s="80"/>
      <c r="E42" s="86"/>
      <c r="F42" s="86"/>
    </row>
    <row r="43" spans="1:6" x14ac:dyDescent="0.2">
      <c r="A43" s="93"/>
      <c r="B43" s="85"/>
      <c r="C43" s="98"/>
      <c r="D43" s="83"/>
      <c r="E43" s="82"/>
      <c r="F43" s="82"/>
    </row>
    <row r="44" spans="1:6" x14ac:dyDescent="0.2">
      <c r="A44" s="78">
        <f>COUNT($A$7:A43)+1</f>
        <v>8</v>
      </c>
      <c r="B44" s="32" t="s">
        <v>212</v>
      </c>
      <c r="C44" s="97"/>
      <c r="D44" s="29"/>
      <c r="E44" s="30"/>
      <c r="F44" s="30"/>
    </row>
    <row r="45" spans="1:6" ht="51" x14ac:dyDescent="0.2">
      <c r="A45" s="33"/>
      <c r="B45" s="76" t="s">
        <v>211</v>
      </c>
      <c r="C45" s="97"/>
      <c r="D45" s="29"/>
      <c r="E45" s="30"/>
      <c r="F45" s="30"/>
    </row>
    <row r="46" spans="1:6" ht="14.25" x14ac:dyDescent="0.2">
      <c r="A46" s="33"/>
      <c r="B46" s="76"/>
      <c r="C46" s="97">
        <v>5</v>
      </c>
      <c r="D46" s="29" t="s">
        <v>36</v>
      </c>
      <c r="E46" s="96"/>
      <c r="F46" s="30">
        <f>C46*E46</f>
        <v>0</v>
      </c>
    </row>
    <row r="47" spans="1:6" x14ac:dyDescent="0.2">
      <c r="A47" s="95"/>
      <c r="B47" s="81"/>
      <c r="C47" s="94"/>
      <c r="D47" s="80"/>
      <c r="E47" s="86"/>
      <c r="F47" s="86"/>
    </row>
    <row r="48" spans="1:6" x14ac:dyDescent="0.2">
      <c r="A48" s="93"/>
      <c r="B48" s="85"/>
      <c r="C48" s="98"/>
      <c r="D48" s="83"/>
      <c r="E48" s="82"/>
      <c r="F48" s="82"/>
    </row>
    <row r="49" spans="1:6" x14ac:dyDescent="0.2">
      <c r="A49" s="78">
        <f>COUNT($A$7:A48)+1</f>
        <v>9</v>
      </c>
      <c r="B49" s="32" t="s">
        <v>56</v>
      </c>
      <c r="C49" s="97"/>
      <c r="D49" s="29"/>
      <c r="E49" s="30"/>
      <c r="F49" s="30"/>
    </row>
    <row r="50" spans="1:6" ht="63.75" x14ac:dyDescent="0.2">
      <c r="A50" s="33"/>
      <c r="B50" s="76" t="s">
        <v>117</v>
      </c>
      <c r="C50" s="97"/>
      <c r="D50" s="29"/>
      <c r="E50" s="30"/>
      <c r="F50" s="30"/>
    </row>
    <row r="51" spans="1:6" ht="14.25" x14ac:dyDescent="0.2">
      <c r="A51" s="33"/>
      <c r="B51" s="76"/>
      <c r="C51" s="97">
        <v>7</v>
      </c>
      <c r="D51" s="29" t="s">
        <v>36</v>
      </c>
      <c r="E51" s="96"/>
      <c r="F51" s="30">
        <f>C51*E51</f>
        <v>0</v>
      </c>
    </row>
    <row r="52" spans="1:6" x14ac:dyDescent="0.2">
      <c r="A52" s="95"/>
      <c r="B52" s="81"/>
      <c r="C52" s="94"/>
      <c r="D52" s="80"/>
      <c r="E52" s="86"/>
      <c r="F52" s="86"/>
    </row>
    <row r="53" spans="1:6" x14ac:dyDescent="0.2">
      <c r="A53" s="93"/>
      <c r="B53" s="85"/>
      <c r="C53" s="98"/>
      <c r="D53" s="83"/>
      <c r="E53" s="82"/>
      <c r="F53" s="82"/>
    </row>
    <row r="54" spans="1:6" x14ac:dyDescent="0.2">
      <c r="A54" s="78">
        <f>COUNT($A$7:A53)+1</f>
        <v>10</v>
      </c>
      <c r="B54" s="32" t="s">
        <v>57</v>
      </c>
      <c r="C54" s="97"/>
      <c r="D54" s="29"/>
      <c r="E54" s="30"/>
      <c r="F54" s="28"/>
    </row>
    <row r="55" spans="1:6" ht="51" x14ac:dyDescent="0.2">
      <c r="A55" s="33"/>
      <c r="B55" s="76" t="s">
        <v>116</v>
      </c>
      <c r="C55" s="97"/>
      <c r="D55" s="29"/>
      <c r="E55" s="30"/>
      <c r="F55" s="28"/>
    </row>
    <row r="56" spans="1:6" ht="14.25" x14ac:dyDescent="0.2">
      <c r="A56" s="33"/>
      <c r="B56" s="76"/>
      <c r="C56" s="97">
        <v>4</v>
      </c>
      <c r="D56" s="29" t="s">
        <v>36</v>
      </c>
      <c r="E56" s="96"/>
      <c r="F56" s="30">
        <f>C56*E56</f>
        <v>0</v>
      </c>
    </row>
    <row r="57" spans="1:6" x14ac:dyDescent="0.2">
      <c r="A57" s="95"/>
      <c r="B57" s="81"/>
      <c r="C57" s="94"/>
      <c r="D57" s="80"/>
      <c r="E57" s="86"/>
      <c r="F57" s="86"/>
    </row>
    <row r="58" spans="1:6" x14ac:dyDescent="0.2">
      <c r="A58" s="93"/>
      <c r="B58" s="92"/>
      <c r="C58" s="98"/>
      <c r="D58" s="100"/>
      <c r="E58" s="99"/>
      <c r="F58" s="99"/>
    </row>
    <row r="59" spans="1:6" x14ac:dyDescent="0.2">
      <c r="A59" s="78">
        <f>COUNT($A$7:A58)+1</f>
        <v>11</v>
      </c>
      <c r="B59" s="32" t="s">
        <v>17</v>
      </c>
      <c r="C59" s="97"/>
      <c r="D59" s="29"/>
      <c r="E59" s="30"/>
      <c r="F59" s="30"/>
    </row>
    <row r="60" spans="1:6" ht="25.5" x14ac:dyDescent="0.2">
      <c r="A60" s="33"/>
      <c r="B60" s="76" t="s">
        <v>16</v>
      </c>
      <c r="C60" s="97"/>
      <c r="D60" s="29"/>
      <c r="E60" s="30"/>
      <c r="F60" s="28"/>
    </row>
    <row r="61" spans="1:6" ht="14.25" x14ac:dyDescent="0.2">
      <c r="A61" s="33"/>
      <c r="B61" s="76"/>
      <c r="C61" s="97">
        <v>18</v>
      </c>
      <c r="D61" s="29" t="s">
        <v>36</v>
      </c>
      <c r="E61" s="96"/>
      <c r="F61" s="30">
        <f>C61*E61</f>
        <v>0</v>
      </c>
    </row>
    <row r="62" spans="1:6" x14ac:dyDescent="0.2">
      <c r="A62" s="95"/>
      <c r="B62" s="81"/>
      <c r="C62" s="94"/>
      <c r="D62" s="80"/>
      <c r="E62" s="86"/>
      <c r="F62" s="86"/>
    </row>
    <row r="63" spans="1:6" x14ac:dyDescent="0.2">
      <c r="A63" s="93"/>
      <c r="B63" s="85"/>
      <c r="C63" s="98"/>
      <c r="D63" s="83"/>
      <c r="E63" s="82"/>
      <c r="F63" s="82"/>
    </row>
    <row r="64" spans="1:6" x14ac:dyDescent="0.2">
      <c r="A64" s="78">
        <f>COUNT($A$7:A63)+1</f>
        <v>12</v>
      </c>
      <c r="B64" s="32" t="s">
        <v>19</v>
      </c>
      <c r="C64" s="97"/>
      <c r="D64" s="29"/>
      <c r="E64" s="30"/>
      <c r="F64" s="30"/>
    </row>
    <row r="65" spans="1:6" ht="25.5" x14ac:dyDescent="0.2">
      <c r="A65" s="33"/>
      <c r="B65" s="76" t="s">
        <v>30</v>
      </c>
      <c r="C65" s="97"/>
      <c r="D65" s="29"/>
      <c r="E65" s="30"/>
      <c r="F65" s="28"/>
    </row>
    <row r="66" spans="1:6" ht="14.25" x14ac:dyDescent="0.2">
      <c r="A66" s="33"/>
      <c r="B66" s="76"/>
      <c r="C66" s="97">
        <v>15</v>
      </c>
      <c r="D66" s="29" t="s">
        <v>31</v>
      </c>
      <c r="E66" s="96"/>
      <c r="F66" s="30">
        <f>C66*E66</f>
        <v>0</v>
      </c>
    </row>
    <row r="67" spans="1:6" x14ac:dyDescent="0.2">
      <c r="A67" s="95"/>
      <c r="B67" s="81"/>
      <c r="C67" s="94"/>
      <c r="D67" s="80"/>
      <c r="E67" s="86"/>
      <c r="F67" s="86"/>
    </row>
    <row r="68" spans="1:6" x14ac:dyDescent="0.2">
      <c r="A68" s="93"/>
      <c r="B68" s="85"/>
      <c r="C68" s="98"/>
      <c r="D68" s="83"/>
      <c r="E68" s="82"/>
      <c r="F68" s="82"/>
    </row>
    <row r="69" spans="1:6" x14ac:dyDescent="0.2">
      <c r="A69" s="78">
        <f>COUNT($A$7:A68)+1</f>
        <v>13</v>
      </c>
      <c r="B69" s="32" t="s">
        <v>20</v>
      </c>
      <c r="C69" s="97"/>
      <c r="D69" s="29"/>
      <c r="E69" s="30"/>
      <c r="F69" s="28"/>
    </row>
    <row r="70" spans="1:6" ht="25.5" x14ac:dyDescent="0.2">
      <c r="A70" s="33"/>
      <c r="B70" s="76" t="s">
        <v>58</v>
      </c>
      <c r="C70" s="97"/>
      <c r="D70" s="29"/>
      <c r="E70" s="30"/>
      <c r="F70" s="28"/>
    </row>
    <row r="71" spans="1:6" x14ac:dyDescent="0.2">
      <c r="A71" s="33"/>
      <c r="B71" s="76"/>
      <c r="C71" s="97">
        <v>1</v>
      </c>
      <c r="D71" s="29" t="s">
        <v>1</v>
      </c>
      <c r="E71" s="96"/>
      <c r="F71" s="30">
        <f>C71*E71</f>
        <v>0</v>
      </c>
    </row>
    <row r="72" spans="1:6" x14ac:dyDescent="0.2">
      <c r="A72" s="95"/>
      <c r="B72" s="81"/>
      <c r="C72" s="94"/>
      <c r="D72" s="80"/>
      <c r="E72" s="86"/>
      <c r="F72" s="86"/>
    </row>
    <row r="73" spans="1:6" x14ac:dyDescent="0.2">
      <c r="A73" s="93"/>
      <c r="B73" s="85"/>
      <c r="C73" s="98"/>
      <c r="D73" s="83"/>
      <c r="E73" s="82"/>
      <c r="F73" s="82"/>
    </row>
    <row r="74" spans="1:6" x14ac:dyDescent="0.2">
      <c r="A74" s="78">
        <f>COUNT($A$7:A73)+1</f>
        <v>14</v>
      </c>
      <c r="B74" s="32" t="s">
        <v>22</v>
      </c>
      <c r="C74" s="97"/>
      <c r="D74" s="29"/>
      <c r="E74" s="30"/>
      <c r="F74" s="30"/>
    </row>
    <row r="75" spans="1:6" x14ac:dyDescent="0.2">
      <c r="A75" s="33"/>
      <c r="B75" s="76" t="s">
        <v>21</v>
      </c>
      <c r="C75" s="97"/>
      <c r="D75" s="29"/>
      <c r="E75" s="30"/>
      <c r="F75" s="28"/>
    </row>
    <row r="76" spans="1:6" x14ac:dyDescent="0.2">
      <c r="A76" s="33"/>
      <c r="B76" s="76"/>
      <c r="C76" s="97">
        <v>1</v>
      </c>
      <c r="D76" s="29" t="s">
        <v>1</v>
      </c>
      <c r="E76" s="96"/>
      <c r="F76" s="30">
        <f>C76*E76</f>
        <v>0</v>
      </c>
    </row>
    <row r="77" spans="1:6" x14ac:dyDescent="0.2">
      <c r="A77" s="95"/>
      <c r="B77" s="81"/>
      <c r="C77" s="94"/>
      <c r="D77" s="80"/>
      <c r="E77" s="86"/>
      <c r="F77" s="86"/>
    </row>
    <row r="78" spans="1:6" x14ac:dyDescent="0.2">
      <c r="A78" s="33"/>
      <c r="B78" s="76"/>
      <c r="C78" s="97"/>
      <c r="D78" s="29"/>
      <c r="E78" s="30"/>
      <c r="F78" s="28"/>
    </row>
    <row r="79" spans="1:6" x14ac:dyDescent="0.2">
      <c r="A79" s="78">
        <f>COUNT($A$7:A78)+1</f>
        <v>15</v>
      </c>
      <c r="B79" s="32" t="s">
        <v>208</v>
      </c>
      <c r="C79" s="97"/>
      <c r="D79" s="29"/>
      <c r="E79" s="30"/>
      <c r="F79" s="28"/>
    </row>
    <row r="80" spans="1:6" ht="38.25" customHeight="1" x14ac:dyDescent="0.2">
      <c r="A80" s="33"/>
      <c r="B80" s="76" t="s">
        <v>207</v>
      </c>
      <c r="C80" s="97"/>
      <c r="D80" s="29"/>
      <c r="E80" s="30"/>
      <c r="F80" s="28"/>
    </row>
    <row r="81" spans="1:6" x14ac:dyDescent="0.2">
      <c r="A81" s="33"/>
      <c r="B81" s="76" t="s">
        <v>206</v>
      </c>
      <c r="C81" s="97">
        <v>1</v>
      </c>
      <c r="D81" s="29" t="s">
        <v>1</v>
      </c>
      <c r="E81" s="96"/>
      <c r="F81" s="30">
        <f>C81*E81</f>
        <v>0</v>
      </c>
    </row>
    <row r="82" spans="1:6" x14ac:dyDescent="0.2">
      <c r="A82" s="95"/>
      <c r="B82" s="81"/>
      <c r="C82" s="94"/>
      <c r="D82" s="80"/>
      <c r="E82" s="86"/>
      <c r="F82" s="86"/>
    </row>
    <row r="83" spans="1:6" x14ac:dyDescent="0.2">
      <c r="A83" s="93"/>
      <c r="B83" s="92"/>
      <c r="C83" s="21"/>
      <c r="D83" s="22"/>
      <c r="E83" s="23"/>
      <c r="F83" s="21"/>
    </row>
    <row r="84" spans="1:6" x14ac:dyDescent="0.2">
      <c r="A84" s="78">
        <f>COUNT($A$7:A83)+1</f>
        <v>16</v>
      </c>
      <c r="B84" s="32" t="s">
        <v>23</v>
      </c>
      <c r="C84" s="28"/>
      <c r="D84" s="29"/>
      <c r="E84" s="71"/>
      <c r="F84" s="28"/>
    </row>
    <row r="85" spans="1:6" ht="76.5" x14ac:dyDescent="0.2">
      <c r="A85" s="77"/>
      <c r="B85" s="76" t="s">
        <v>59</v>
      </c>
      <c r="C85" s="28"/>
      <c r="D85" s="29"/>
      <c r="E85" s="30"/>
      <c r="F85" s="28"/>
    </row>
    <row r="86" spans="1:6" x14ac:dyDescent="0.2">
      <c r="A86" s="78"/>
      <c r="B86" s="91"/>
      <c r="C86" s="75"/>
      <c r="D86" s="74">
        <v>0.02</v>
      </c>
      <c r="E86" s="28"/>
      <c r="F86" s="30">
        <f>SUM(F9:F85)*D86</f>
        <v>0</v>
      </c>
    </row>
    <row r="87" spans="1:6" x14ac:dyDescent="0.2">
      <c r="A87" s="90"/>
      <c r="B87" s="89"/>
      <c r="C87" s="88"/>
      <c r="D87" s="87"/>
      <c r="E87" s="79"/>
      <c r="F87" s="86"/>
    </row>
    <row r="88" spans="1:6" x14ac:dyDescent="0.2">
      <c r="A88" s="77"/>
      <c r="B88" s="76"/>
      <c r="C88" s="28"/>
      <c r="D88" s="29"/>
      <c r="E88" s="28"/>
      <c r="F88" s="28"/>
    </row>
    <row r="89" spans="1:6" x14ac:dyDescent="0.2">
      <c r="A89" s="78">
        <f>COUNT($A$7:A87)+1</f>
        <v>17</v>
      </c>
      <c r="B89" s="32" t="s">
        <v>60</v>
      </c>
      <c r="C89" s="28"/>
      <c r="D89" s="29"/>
      <c r="E89" s="28"/>
      <c r="F89" s="28"/>
    </row>
    <row r="90" spans="1:6" ht="38.25" x14ac:dyDescent="0.2">
      <c r="A90" s="77"/>
      <c r="B90" s="76" t="s">
        <v>24</v>
      </c>
      <c r="C90" s="75"/>
      <c r="D90" s="74">
        <v>0.1</v>
      </c>
      <c r="E90" s="28"/>
      <c r="F90" s="30">
        <f>SUM(F9:F84)*D90</f>
        <v>0</v>
      </c>
    </row>
    <row r="91" spans="1:6" x14ac:dyDescent="0.2">
      <c r="A91" s="73"/>
      <c r="B91" s="72"/>
      <c r="C91" s="28"/>
      <c r="D91" s="29"/>
      <c r="E91" s="71"/>
      <c r="F91" s="28"/>
    </row>
    <row r="92" spans="1:6" x14ac:dyDescent="0.2">
      <c r="A92" s="70"/>
      <c r="B92" s="69" t="s">
        <v>2</v>
      </c>
      <c r="C92" s="35"/>
      <c r="D92" s="36"/>
      <c r="E92" s="37" t="s">
        <v>35</v>
      </c>
      <c r="F92" s="37">
        <f>SUM(F9:F91)</f>
        <v>0</v>
      </c>
    </row>
  </sheetData>
  <sheetProtection password="CFA5" sheet="1" objects="1" scenarios="1" selectLockedCells="1"/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2" manualBreakCount="2">
    <brk id="37" max="5" man="1"/>
    <brk id="72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showZeros="0" view="pageBreakPreview" zoomScale="110" zoomScaleNormal="100" zoomScaleSheetLayoutView="110" workbookViewId="0">
      <selection activeCell="E125" sqref="E125"/>
    </sheetView>
  </sheetViews>
  <sheetFormatPr defaultColWidth="9.140625" defaultRowHeight="12.75" x14ac:dyDescent="0.2"/>
  <cols>
    <col min="1" max="1" width="5.5703125" style="15" customWidth="1"/>
    <col min="2" max="2" width="50.5703125" style="68" customWidth="1"/>
    <col min="3" max="3" width="7.5703125" style="18" customWidth="1"/>
    <col min="4" max="4" width="4.5703125" style="19" customWidth="1"/>
    <col min="5" max="5" width="11.5703125" style="17" customWidth="1"/>
    <col min="6" max="6" width="12.5703125" style="18" customWidth="1"/>
    <col min="7" max="16384" width="9.140625" style="19"/>
  </cols>
  <sheetData>
    <row r="1" spans="1:6" x14ac:dyDescent="0.2">
      <c r="A1" s="123" t="s">
        <v>73</v>
      </c>
      <c r="B1" s="27" t="s">
        <v>8</v>
      </c>
      <c r="C1" s="15"/>
      <c r="D1" s="16"/>
    </row>
    <row r="2" spans="1:6" x14ac:dyDescent="0.2">
      <c r="A2" s="123" t="s">
        <v>74</v>
      </c>
      <c r="B2" s="27" t="s">
        <v>9</v>
      </c>
      <c r="C2" s="15"/>
      <c r="D2" s="16"/>
    </row>
    <row r="3" spans="1:6" x14ac:dyDescent="0.2">
      <c r="A3" s="123" t="s">
        <v>181</v>
      </c>
      <c r="B3" s="27" t="s">
        <v>232</v>
      </c>
      <c r="C3" s="15"/>
      <c r="D3" s="16"/>
    </row>
    <row r="4" spans="1:6" x14ac:dyDescent="0.2">
      <c r="A4" s="123"/>
      <c r="B4" s="27"/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47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78">
        <f>COUNT(A6+1)</f>
        <v>1</v>
      </c>
      <c r="B7" s="66" t="s">
        <v>12</v>
      </c>
      <c r="C7" s="24"/>
      <c r="D7" s="25"/>
      <c r="E7" s="26"/>
      <c r="F7" s="26"/>
    </row>
    <row r="8" spans="1:6" ht="38.25" x14ac:dyDescent="0.2">
      <c r="A8" s="78"/>
      <c r="B8" s="2" t="s">
        <v>41</v>
      </c>
      <c r="C8" s="24"/>
      <c r="D8" s="25"/>
      <c r="E8" s="26"/>
      <c r="F8" s="26"/>
    </row>
    <row r="9" spans="1:6" ht="14.25" x14ac:dyDescent="0.2">
      <c r="A9" s="78"/>
      <c r="B9" s="2"/>
      <c r="C9" s="160">
        <v>8</v>
      </c>
      <c r="D9" s="25" t="s">
        <v>31</v>
      </c>
      <c r="E9" s="96"/>
      <c r="F9" s="26">
        <f>C9*E9</f>
        <v>0</v>
      </c>
    </row>
    <row r="10" spans="1:6" x14ac:dyDescent="0.2">
      <c r="A10" s="78"/>
      <c r="B10" s="2"/>
      <c r="C10" s="160"/>
      <c r="D10" s="25"/>
      <c r="E10" s="30"/>
      <c r="F10" s="26"/>
    </row>
    <row r="11" spans="1:6" x14ac:dyDescent="0.2">
      <c r="A11" s="104"/>
      <c r="B11" s="85"/>
      <c r="C11" s="98"/>
      <c r="D11" s="83"/>
      <c r="E11" s="82"/>
      <c r="F11" s="84"/>
    </row>
    <row r="12" spans="1:6" x14ac:dyDescent="0.2">
      <c r="A12" s="78">
        <f>COUNT($A$7:A11)+1</f>
        <v>2</v>
      </c>
      <c r="B12" s="32" t="s">
        <v>42</v>
      </c>
      <c r="C12" s="97"/>
      <c r="D12" s="29"/>
      <c r="E12" s="30"/>
      <c r="F12" s="28"/>
    </row>
    <row r="13" spans="1:6" ht="76.5" x14ac:dyDescent="0.2">
      <c r="A13" s="78"/>
      <c r="B13" s="76" t="s">
        <v>231</v>
      </c>
      <c r="C13" s="97"/>
      <c r="D13" s="29"/>
      <c r="E13" s="30"/>
      <c r="F13" s="28"/>
    </row>
    <row r="14" spans="1:6" ht="14.25" x14ac:dyDescent="0.2">
      <c r="A14" s="78"/>
      <c r="B14" s="76"/>
      <c r="C14" s="97">
        <v>20</v>
      </c>
      <c r="D14" s="29" t="s">
        <v>37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33"/>
      <c r="B16" s="138"/>
      <c r="C16" s="97"/>
      <c r="D16" s="29"/>
      <c r="E16" s="30"/>
      <c r="F16" s="30"/>
    </row>
    <row r="17" spans="1:6" x14ac:dyDescent="0.2">
      <c r="A17" s="78">
        <f>COUNT($A$7:A15)+1</f>
        <v>3</v>
      </c>
      <c r="B17" s="32" t="s">
        <v>13</v>
      </c>
      <c r="C17" s="97"/>
      <c r="D17" s="29"/>
      <c r="E17" s="30"/>
      <c r="F17" s="28"/>
    </row>
    <row r="18" spans="1:6" ht="38.25" x14ac:dyDescent="0.2">
      <c r="A18" s="33"/>
      <c r="B18" s="76" t="s">
        <v>25</v>
      </c>
      <c r="C18" s="97"/>
      <c r="D18" s="29"/>
      <c r="E18" s="30"/>
      <c r="F18" s="28"/>
    </row>
    <row r="19" spans="1:6" ht="14.25" x14ac:dyDescent="0.2">
      <c r="A19" s="33"/>
      <c r="B19" s="76"/>
      <c r="C19" s="97">
        <v>5</v>
      </c>
      <c r="D19" s="29" t="s">
        <v>37</v>
      </c>
      <c r="E19" s="96"/>
      <c r="F19" s="30">
        <f>C19*E19</f>
        <v>0</v>
      </c>
    </row>
    <row r="20" spans="1:6" x14ac:dyDescent="0.2">
      <c r="A20" s="95"/>
      <c r="B20" s="81"/>
      <c r="C20" s="94"/>
      <c r="D20" s="80"/>
      <c r="E20" s="86"/>
      <c r="F20" s="86"/>
    </row>
    <row r="21" spans="1:6" x14ac:dyDescent="0.2">
      <c r="A21" s="93"/>
      <c r="B21" s="85"/>
      <c r="C21" s="98"/>
      <c r="D21" s="83"/>
      <c r="E21" s="82"/>
      <c r="F21" s="84"/>
    </row>
    <row r="22" spans="1:6" x14ac:dyDescent="0.2">
      <c r="A22" s="78">
        <f>COUNT($A$7:A21)+1</f>
        <v>4</v>
      </c>
      <c r="B22" s="32" t="s">
        <v>215</v>
      </c>
      <c r="C22" s="97"/>
      <c r="D22" s="29"/>
      <c r="E22" s="30"/>
      <c r="F22" s="28"/>
    </row>
    <row r="23" spans="1:6" ht="63.75" x14ac:dyDescent="0.2">
      <c r="A23" s="33"/>
      <c r="B23" s="76" t="s">
        <v>214</v>
      </c>
      <c r="C23" s="97"/>
      <c r="D23" s="29"/>
      <c r="E23" s="30"/>
      <c r="F23" s="28"/>
    </row>
    <row r="24" spans="1:6" x14ac:dyDescent="0.2">
      <c r="A24" s="33"/>
      <c r="B24" s="32" t="s">
        <v>49</v>
      </c>
      <c r="C24" s="97"/>
      <c r="D24" s="29"/>
      <c r="E24" s="30"/>
      <c r="F24" s="28"/>
    </row>
    <row r="25" spans="1:6" ht="14.25" x14ac:dyDescent="0.2">
      <c r="A25" s="33"/>
      <c r="B25" s="159" t="s">
        <v>213</v>
      </c>
      <c r="C25" s="97">
        <v>5</v>
      </c>
      <c r="D25" s="42" t="s">
        <v>37</v>
      </c>
      <c r="E25" s="110"/>
      <c r="F25" s="31">
        <f>C25*E25</f>
        <v>0</v>
      </c>
    </row>
    <row r="26" spans="1:6" x14ac:dyDescent="0.2">
      <c r="A26" s="95"/>
      <c r="B26" s="158"/>
      <c r="C26" s="94"/>
      <c r="D26" s="109"/>
      <c r="E26" s="113"/>
      <c r="F26" s="113"/>
    </row>
    <row r="27" spans="1:6" x14ac:dyDescent="0.2">
      <c r="A27" s="93"/>
      <c r="B27" s="92"/>
      <c r="C27" s="98"/>
      <c r="D27" s="83"/>
      <c r="E27" s="82"/>
      <c r="F27" s="82"/>
    </row>
    <row r="28" spans="1:6" x14ac:dyDescent="0.2">
      <c r="A28" s="78">
        <f>COUNT($A$7:A27)+1</f>
        <v>5</v>
      </c>
      <c r="B28" s="32" t="s">
        <v>15</v>
      </c>
      <c r="C28" s="97"/>
      <c r="D28" s="29"/>
      <c r="E28" s="30"/>
      <c r="F28" s="30"/>
    </row>
    <row r="29" spans="1:6" x14ac:dyDescent="0.2">
      <c r="A29" s="33"/>
      <c r="B29" s="76" t="s">
        <v>14</v>
      </c>
      <c r="C29" s="97"/>
      <c r="D29" s="29"/>
      <c r="E29" s="30"/>
      <c r="F29" s="28"/>
    </row>
    <row r="30" spans="1:6" ht="14.25" x14ac:dyDescent="0.2">
      <c r="A30" s="33"/>
      <c r="B30" s="76"/>
      <c r="C30" s="97">
        <v>6</v>
      </c>
      <c r="D30" s="29" t="s">
        <v>37</v>
      </c>
      <c r="E30" s="96"/>
      <c r="F30" s="30">
        <f>C30*E30</f>
        <v>0</v>
      </c>
    </row>
    <row r="31" spans="1:6" x14ac:dyDescent="0.2">
      <c r="A31" s="95"/>
      <c r="B31" s="81"/>
      <c r="C31" s="94"/>
      <c r="D31" s="80"/>
      <c r="E31" s="86"/>
      <c r="F31" s="86"/>
    </row>
    <row r="32" spans="1:6" x14ac:dyDescent="0.2">
      <c r="A32" s="93"/>
      <c r="B32" s="85"/>
      <c r="C32" s="98"/>
      <c r="D32" s="83"/>
      <c r="E32" s="82"/>
      <c r="F32" s="82"/>
    </row>
    <row r="33" spans="1:6" x14ac:dyDescent="0.2">
      <c r="A33" s="78">
        <f>COUNT($A$7:A32)+1</f>
        <v>6</v>
      </c>
      <c r="B33" s="32" t="s">
        <v>52</v>
      </c>
      <c r="C33" s="97"/>
      <c r="D33" s="29"/>
      <c r="E33" s="30"/>
      <c r="F33" s="28"/>
    </row>
    <row r="34" spans="1:6" ht="38.25" x14ac:dyDescent="0.2">
      <c r="A34" s="33"/>
      <c r="B34" s="76" t="s">
        <v>63</v>
      </c>
      <c r="C34" s="97"/>
      <c r="D34" s="29"/>
      <c r="E34" s="30"/>
      <c r="F34" s="28"/>
    </row>
    <row r="35" spans="1:6" ht="14.25" x14ac:dyDescent="0.2">
      <c r="A35" s="33"/>
      <c r="B35" s="76" t="s">
        <v>26</v>
      </c>
      <c r="C35" s="97">
        <v>8</v>
      </c>
      <c r="D35" s="29" t="s">
        <v>36</v>
      </c>
      <c r="E35" s="96"/>
      <c r="F35" s="30">
        <f>C35*E35</f>
        <v>0</v>
      </c>
    </row>
    <row r="36" spans="1:6" ht="14.25" x14ac:dyDescent="0.2">
      <c r="A36" s="33"/>
      <c r="B36" s="76" t="s">
        <v>27</v>
      </c>
      <c r="C36" s="97">
        <v>2</v>
      </c>
      <c r="D36" s="29" t="s">
        <v>36</v>
      </c>
      <c r="E36" s="96"/>
      <c r="F36" s="30">
        <f>C36*E36</f>
        <v>0</v>
      </c>
    </row>
    <row r="37" spans="1:6" x14ac:dyDescent="0.2">
      <c r="A37" s="95"/>
      <c r="B37" s="81"/>
      <c r="C37" s="94"/>
      <c r="D37" s="80"/>
      <c r="E37" s="86"/>
      <c r="F37" s="86"/>
    </row>
    <row r="38" spans="1:6" x14ac:dyDescent="0.2">
      <c r="A38" s="93"/>
      <c r="B38" s="85"/>
      <c r="C38" s="98"/>
      <c r="D38" s="83"/>
      <c r="E38" s="82"/>
      <c r="F38" s="82"/>
    </row>
    <row r="39" spans="1:6" x14ac:dyDescent="0.2">
      <c r="A39" s="78">
        <f>COUNT($A$7:A38)+1</f>
        <v>7</v>
      </c>
      <c r="B39" s="32" t="s">
        <v>18</v>
      </c>
      <c r="C39" s="97"/>
      <c r="D39" s="29"/>
      <c r="E39" s="30"/>
      <c r="F39" s="30"/>
    </row>
    <row r="40" spans="1:6" ht="51" x14ac:dyDescent="0.2">
      <c r="A40" s="33"/>
      <c r="B40" s="76" t="s">
        <v>55</v>
      </c>
      <c r="C40" s="97"/>
      <c r="D40" s="29"/>
      <c r="E40" s="30"/>
      <c r="F40" s="30"/>
    </row>
    <row r="41" spans="1:6" ht="14.25" x14ac:dyDescent="0.2">
      <c r="A41" s="33"/>
      <c r="B41" s="76"/>
      <c r="C41" s="97">
        <v>2</v>
      </c>
      <c r="D41" s="29" t="s">
        <v>36</v>
      </c>
      <c r="E41" s="96"/>
      <c r="F41" s="30">
        <f>C41*E41</f>
        <v>0</v>
      </c>
    </row>
    <row r="42" spans="1:6" x14ac:dyDescent="0.2">
      <c r="A42" s="95"/>
      <c r="B42" s="81"/>
      <c r="C42" s="94"/>
      <c r="D42" s="80"/>
      <c r="E42" s="86"/>
      <c r="F42" s="86"/>
    </row>
    <row r="43" spans="1:6" x14ac:dyDescent="0.2">
      <c r="A43" s="93"/>
      <c r="B43" s="85"/>
      <c r="C43" s="98"/>
      <c r="D43" s="83"/>
      <c r="E43" s="82"/>
      <c r="F43" s="82"/>
    </row>
    <row r="44" spans="1:6" x14ac:dyDescent="0.2">
      <c r="A44" s="78">
        <f>COUNT($A$7:A43)+1</f>
        <v>8</v>
      </c>
      <c r="B44" s="32" t="s">
        <v>212</v>
      </c>
      <c r="C44" s="97"/>
      <c r="D44" s="29"/>
      <c r="E44" s="30"/>
      <c r="F44" s="30"/>
    </row>
    <row r="45" spans="1:6" ht="51" x14ac:dyDescent="0.2">
      <c r="A45" s="33"/>
      <c r="B45" s="76" t="s">
        <v>211</v>
      </c>
      <c r="C45" s="97"/>
      <c r="D45" s="29"/>
      <c r="E45" s="30"/>
      <c r="F45" s="30"/>
    </row>
    <row r="46" spans="1:6" ht="14.25" x14ac:dyDescent="0.2">
      <c r="A46" s="33"/>
      <c r="B46" s="76"/>
      <c r="C46" s="97">
        <v>3</v>
      </c>
      <c r="D46" s="29" t="s">
        <v>36</v>
      </c>
      <c r="E46" s="96"/>
      <c r="F46" s="30">
        <f>C46*E46</f>
        <v>0</v>
      </c>
    </row>
    <row r="47" spans="1:6" x14ac:dyDescent="0.2">
      <c r="A47" s="95"/>
      <c r="B47" s="81"/>
      <c r="C47" s="94"/>
      <c r="D47" s="80"/>
      <c r="E47" s="86"/>
      <c r="F47" s="86"/>
    </row>
    <row r="48" spans="1:6" x14ac:dyDescent="0.2">
      <c r="A48" s="93"/>
      <c r="B48" s="85"/>
      <c r="C48" s="98"/>
      <c r="D48" s="83"/>
      <c r="E48" s="82"/>
      <c r="F48" s="82"/>
    </row>
    <row r="49" spans="1:6" x14ac:dyDescent="0.2">
      <c r="A49" s="78">
        <f>COUNT($A$7:A48)+1</f>
        <v>9</v>
      </c>
      <c r="B49" s="32" t="s">
        <v>56</v>
      </c>
      <c r="C49" s="97"/>
      <c r="D49" s="29"/>
      <c r="E49" s="30"/>
      <c r="F49" s="30"/>
    </row>
    <row r="50" spans="1:6" ht="63.75" x14ac:dyDescent="0.2">
      <c r="A50" s="33"/>
      <c r="B50" s="76" t="s">
        <v>117</v>
      </c>
      <c r="C50" s="97"/>
      <c r="D50" s="29"/>
      <c r="E50" s="30"/>
      <c r="F50" s="30"/>
    </row>
    <row r="51" spans="1:6" ht="14.25" x14ac:dyDescent="0.2">
      <c r="A51" s="33"/>
      <c r="B51" s="76"/>
      <c r="C51" s="97">
        <v>4</v>
      </c>
      <c r="D51" s="29" t="s">
        <v>36</v>
      </c>
      <c r="E51" s="96"/>
      <c r="F51" s="30">
        <f>C51*E51</f>
        <v>0</v>
      </c>
    </row>
    <row r="52" spans="1:6" x14ac:dyDescent="0.2">
      <c r="A52" s="95"/>
      <c r="B52" s="81"/>
      <c r="C52" s="94"/>
      <c r="D52" s="80"/>
      <c r="E52" s="86"/>
      <c r="F52" s="86"/>
    </row>
    <row r="53" spans="1:6" x14ac:dyDescent="0.2">
      <c r="A53" s="93"/>
      <c r="B53" s="85"/>
      <c r="C53" s="98"/>
      <c r="D53" s="83"/>
      <c r="E53" s="82"/>
      <c r="F53" s="82"/>
    </row>
    <row r="54" spans="1:6" x14ac:dyDescent="0.2">
      <c r="A54" s="78">
        <f>COUNT($A$7:A53)+1</f>
        <v>10</v>
      </c>
      <c r="B54" s="32" t="s">
        <v>57</v>
      </c>
      <c r="C54" s="97"/>
      <c r="D54" s="29"/>
      <c r="E54" s="30"/>
      <c r="F54" s="28"/>
    </row>
    <row r="55" spans="1:6" ht="51" x14ac:dyDescent="0.2">
      <c r="A55" s="33"/>
      <c r="B55" s="76" t="s">
        <v>116</v>
      </c>
      <c r="C55" s="97"/>
      <c r="D55" s="29"/>
      <c r="E55" s="30"/>
      <c r="F55" s="28"/>
    </row>
    <row r="56" spans="1:6" ht="14.25" x14ac:dyDescent="0.2">
      <c r="A56" s="33"/>
      <c r="B56" s="76"/>
      <c r="C56" s="97">
        <v>2</v>
      </c>
      <c r="D56" s="29" t="s">
        <v>36</v>
      </c>
      <c r="E56" s="96"/>
      <c r="F56" s="30">
        <f>C56*E56</f>
        <v>0</v>
      </c>
    </row>
    <row r="57" spans="1:6" x14ac:dyDescent="0.2">
      <c r="A57" s="95"/>
      <c r="B57" s="81"/>
      <c r="C57" s="94"/>
      <c r="D57" s="80"/>
      <c r="E57" s="86"/>
      <c r="F57" s="86"/>
    </row>
    <row r="58" spans="1:6" x14ac:dyDescent="0.2">
      <c r="A58" s="93"/>
      <c r="B58" s="92"/>
      <c r="C58" s="98"/>
      <c r="D58" s="100"/>
      <c r="E58" s="99"/>
      <c r="F58" s="99"/>
    </row>
    <row r="59" spans="1:6" x14ac:dyDescent="0.2">
      <c r="A59" s="78">
        <f>COUNT($A$7:A58)+1</f>
        <v>11</v>
      </c>
      <c r="B59" s="32" t="s">
        <v>17</v>
      </c>
      <c r="C59" s="97"/>
      <c r="D59" s="29"/>
      <c r="E59" s="30"/>
      <c r="F59" s="30"/>
    </row>
    <row r="60" spans="1:6" ht="25.5" x14ac:dyDescent="0.2">
      <c r="A60" s="33"/>
      <c r="B60" s="76" t="s">
        <v>16</v>
      </c>
      <c r="C60" s="97"/>
      <c r="D60" s="29"/>
      <c r="E60" s="30"/>
      <c r="F60" s="28"/>
    </row>
    <row r="61" spans="1:6" ht="14.25" x14ac:dyDescent="0.2">
      <c r="A61" s="33"/>
      <c r="B61" s="76"/>
      <c r="C61" s="97">
        <v>9</v>
      </c>
      <c r="D61" s="29" t="s">
        <v>36</v>
      </c>
      <c r="E61" s="96"/>
      <c r="F61" s="30">
        <f>C61*E61</f>
        <v>0</v>
      </c>
    </row>
    <row r="62" spans="1:6" x14ac:dyDescent="0.2">
      <c r="A62" s="95"/>
      <c r="B62" s="81"/>
      <c r="C62" s="94"/>
      <c r="D62" s="80"/>
      <c r="E62" s="86"/>
      <c r="F62" s="86"/>
    </row>
    <row r="63" spans="1:6" x14ac:dyDescent="0.2">
      <c r="A63" s="93"/>
      <c r="B63" s="85"/>
      <c r="C63" s="98"/>
      <c r="D63" s="83"/>
      <c r="E63" s="82"/>
      <c r="F63" s="82"/>
    </row>
    <row r="64" spans="1:6" x14ac:dyDescent="0.2">
      <c r="A64" s="78">
        <f>COUNT($A$7:A63)+1</f>
        <v>12</v>
      </c>
      <c r="B64" s="32" t="s">
        <v>19</v>
      </c>
      <c r="C64" s="97"/>
      <c r="D64" s="29"/>
      <c r="E64" s="30"/>
      <c r="F64" s="30"/>
    </row>
    <row r="65" spans="1:6" ht="25.5" x14ac:dyDescent="0.2">
      <c r="A65" s="33"/>
      <c r="B65" s="76" t="s">
        <v>30</v>
      </c>
      <c r="C65" s="97"/>
      <c r="D65" s="29"/>
      <c r="E65" s="30"/>
      <c r="F65" s="28"/>
    </row>
    <row r="66" spans="1:6" ht="14.25" x14ac:dyDescent="0.2">
      <c r="A66" s="33"/>
      <c r="B66" s="76"/>
      <c r="C66" s="97">
        <v>8</v>
      </c>
      <c r="D66" s="29" t="s">
        <v>31</v>
      </c>
      <c r="E66" s="96"/>
      <c r="F66" s="30">
        <f>C66*E66</f>
        <v>0</v>
      </c>
    </row>
    <row r="67" spans="1:6" x14ac:dyDescent="0.2">
      <c r="A67" s="95"/>
      <c r="B67" s="81"/>
      <c r="C67" s="94"/>
      <c r="D67" s="80"/>
      <c r="E67" s="86"/>
      <c r="F67" s="86"/>
    </row>
    <row r="68" spans="1:6" x14ac:dyDescent="0.2">
      <c r="A68" s="93"/>
      <c r="B68" s="85"/>
      <c r="C68" s="98"/>
      <c r="D68" s="83"/>
      <c r="E68" s="82"/>
      <c r="F68" s="82"/>
    </row>
    <row r="69" spans="1:6" x14ac:dyDescent="0.2">
      <c r="A69" s="78">
        <f>COUNT($A$7:A68)+1</f>
        <v>13</v>
      </c>
      <c r="B69" s="32" t="s">
        <v>20</v>
      </c>
      <c r="C69" s="97"/>
      <c r="D69" s="29"/>
      <c r="E69" s="30"/>
      <c r="F69" s="28"/>
    </row>
    <row r="70" spans="1:6" ht="25.5" x14ac:dyDescent="0.2">
      <c r="A70" s="33"/>
      <c r="B70" s="76" t="s">
        <v>58</v>
      </c>
      <c r="C70" s="97"/>
      <c r="D70" s="29"/>
      <c r="E70" s="30"/>
      <c r="F70" s="28"/>
    </row>
    <row r="71" spans="1:6" x14ac:dyDescent="0.2">
      <c r="A71" s="33"/>
      <c r="B71" s="76"/>
      <c r="C71" s="97">
        <v>1</v>
      </c>
      <c r="D71" s="29" t="s">
        <v>1</v>
      </c>
      <c r="E71" s="96"/>
      <c r="F71" s="30">
        <f>C71*E71</f>
        <v>0</v>
      </c>
    </row>
    <row r="72" spans="1:6" x14ac:dyDescent="0.2">
      <c r="A72" s="95"/>
      <c r="B72" s="81"/>
      <c r="C72" s="94"/>
      <c r="D72" s="80"/>
      <c r="E72" s="86"/>
      <c r="F72" s="86"/>
    </row>
    <row r="73" spans="1:6" x14ac:dyDescent="0.2">
      <c r="A73" s="93"/>
      <c r="B73" s="85"/>
      <c r="C73" s="98"/>
      <c r="D73" s="83"/>
      <c r="E73" s="82"/>
      <c r="F73" s="82"/>
    </row>
    <row r="74" spans="1:6" x14ac:dyDescent="0.2">
      <c r="A74" s="78">
        <f>COUNT($A$7:A73)+1</f>
        <v>14</v>
      </c>
      <c r="B74" s="32" t="s">
        <v>22</v>
      </c>
      <c r="C74" s="97"/>
      <c r="D74" s="29"/>
      <c r="E74" s="30"/>
      <c r="F74" s="30"/>
    </row>
    <row r="75" spans="1:6" x14ac:dyDescent="0.2">
      <c r="A75" s="33"/>
      <c r="B75" s="76" t="s">
        <v>21</v>
      </c>
      <c r="C75" s="97"/>
      <c r="D75" s="29"/>
      <c r="E75" s="30"/>
      <c r="F75" s="28"/>
    </row>
    <row r="76" spans="1:6" x14ac:dyDescent="0.2">
      <c r="A76" s="33"/>
      <c r="B76" s="76"/>
      <c r="C76" s="97">
        <v>1</v>
      </c>
      <c r="D76" s="29" t="s">
        <v>1</v>
      </c>
      <c r="E76" s="96"/>
      <c r="F76" s="30">
        <f>C76*E76</f>
        <v>0</v>
      </c>
    </row>
    <row r="77" spans="1:6" x14ac:dyDescent="0.2">
      <c r="A77" s="95"/>
      <c r="B77" s="81"/>
      <c r="C77" s="94"/>
      <c r="D77" s="80"/>
      <c r="E77" s="86"/>
      <c r="F77" s="86"/>
    </row>
    <row r="78" spans="1:6" x14ac:dyDescent="0.2">
      <c r="A78" s="33"/>
      <c r="B78" s="76"/>
      <c r="C78" s="97"/>
      <c r="D78" s="29"/>
      <c r="E78" s="30"/>
      <c r="F78" s="28"/>
    </row>
    <row r="79" spans="1:6" x14ac:dyDescent="0.2">
      <c r="A79" s="78">
        <f>COUNT($A$7:A78)+1</f>
        <v>15</v>
      </c>
      <c r="B79" s="32" t="s">
        <v>208</v>
      </c>
      <c r="C79" s="97"/>
      <c r="D79" s="29"/>
      <c r="E79" s="30"/>
      <c r="F79" s="28"/>
    </row>
    <row r="80" spans="1:6" ht="38.25" customHeight="1" x14ac:dyDescent="0.2">
      <c r="A80" s="33"/>
      <c r="B80" s="76" t="s">
        <v>207</v>
      </c>
      <c r="C80" s="97"/>
      <c r="D80" s="29"/>
      <c r="E80" s="30"/>
      <c r="F80" s="28"/>
    </row>
    <row r="81" spans="1:6" x14ac:dyDescent="0.2">
      <c r="A81" s="33"/>
      <c r="B81" s="76" t="s">
        <v>206</v>
      </c>
      <c r="C81" s="97">
        <v>1</v>
      </c>
      <c r="D81" s="29" t="s">
        <v>1</v>
      </c>
      <c r="E81" s="96"/>
      <c r="F81" s="30">
        <f>C81*E81</f>
        <v>0</v>
      </c>
    </row>
    <row r="82" spans="1:6" x14ac:dyDescent="0.2">
      <c r="A82" s="95"/>
      <c r="B82" s="81"/>
      <c r="C82" s="94"/>
      <c r="D82" s="80"/>
      <c r="E82" s="86"/>
      <c r="F82" s="86"/>
    </row>
    <row r="83" spans="1:6" x14ac:dyDescent="0.2">
      <c r="A83" s="93"/>
      <c r="B83" s="92"/>
      <c r="C83" s="21"/>
      <c r="D83" s="22"/>
      <c r="E83" s="23"/>
      <c r="F83" s="21"/>
    </row>
    <row r="84" spans="1:6" x14ac:dyDescent="0.2">
      <c r="A84" s="78">
        <f>COUNT($A$7:A83)+1</f>
        <v>16</v>
      </c>
      <c r="B84" s="32" t="s">
        <v>23</v>
      </c>
      <c r="C84" s="28"/>
      <c r="D84" s="29"/>
      <c r="E84" s="71"/>
      <c r="F84" s="28"/>
    </row>
    <row r="85" spans="1:6" ht="76.5" x14ac:dyDescent="0.2">
      <c r="A85" s="77"/>
      <c r="B85" s="76" t="s">
        <v>59</v>
      </c>
      <c r="C85" s="28"/>
      <c r="D85" s="29"/>
      <c r="E85" s="30"/>
      <c r="F85" s="28"/>
    </row>
    <row r="86" spans="1:6" x14ac:dyDescent="0.2">
      <c r="A86" s="78"/>
      <c r="B86" s="91"/>
      <c r="C86" s="75"/>
      <c r="D86" s="74">
        <v>0.02</v>
      </c>
      <c r="E86" s="28"/>
      <c r="F86" s="30">
        <f>SUM(F9:F85)*D86</f>
        <v>0</v>
      </c>
    </row>
    <row r="87" spans="1:6" x14ac:dyDescent="0.2">
      <c r="A87" s="90"/>
      <c r="B87" s="89"/>
      <c r="C87" s="88"/>
      <c r="D87" s="87"/>
      <c r="E87" s="79"/>
      <c r="F87" s="86"/>
    </row>
    <row r="88" spans="1:6" x14ac:dyDescent="0.2">
      <c r="A88" s="77"/>
      <c r="B88" s="76"/>
      <c r="C88" s="28"/>
      <c r="D88" s="29"/>
      <c r="E88" s="28"/>
      <c r="F88" s="28"/>
    </row>
    <row r="89" spans="1:6" x14ac:dyDescent="0.2">
      <c r="A89" s="78">
        <f>COUNT($A$7:A87)+1</f>
        <v>17</v>
      </c>
      <c r="B89" s="32" t="s">
        <v>60</v>
      </c>
      <c r="C89" s="28"/>
      <c r="D89" s="29"/>
      <c r="E89" s="28"/>
      <c r="F89" s="28"/>
    </row>
    <row r="90" spans="1:6" ht="38.25" x14ac:dyDescent="0.2">
      <c r="A90" s="77"/>
      <c r="B90" s="76" t="s">
        <v>24</v>
      </c>
      <c r="C90" s="75"/>
      <c r="D90" s="74">
        <v>0.1</v>
      </c>
      <c r="E90" s="28"/>
      <c r="F90" s="30">
        <f>SUM(F9:F84)*D90</f>
        <v>0</v>
      </c>
    </row>
    <row r="91" spans="1:6" x14ac:dyDescent="0.2">
      <c r="A91" s="73"/>
      <c r="B91" s="72"/>
      <c r="C91" s="28"/>
      <c r="D91" s="29"/>
      <c r="E91" s="71"/>
      <c r="F91" s="28"/>
    </row>
    <row r="92" spans="1:6" x14ac:dyDescent="0.2">
      <c r="A92" s="70"/>
      <c r="B92" s="69" t="s">
        <v>2</v>
      </c>
      <c r="C92" s="35"/>
      <c r="D92" s="36"/>
      <c r="E92" s="37" t="s">
        <v>35</v>
      </c>
      <c r="F92" s="37">
        <f>SUM(F9:F91)</f>
        <v>0</v>
      </c>
    </row>
  </sheetData>
  <sheetProtection password="CFA5" sheet="1" objects="1" scenarios="1" selectLockedCells="1"/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2" manualBreakCount="2">
    <brk id="37" max="5" man="1"/>
    <brk id="7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8"/>
  <sheetViews>
    <sheetView showGridLines="0" showZeros="0" view="pageBreakPreview" zoomScale="110" zoomScaleNormal="100" zoomScaleSheetLayoutView="110" workbookViewId="0">
      <selection activeCell="D33" sqref="D33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44" customWidth="1"/>
    <col min="5" max="5" width="9" style="44" customWidth="1"/>
    <col min="6" max="6" width="10.85546875" style="1" bestFit="1" customWidth="1"/>
    <col min="7" max="7" width="16.42578125" style="25" bestFit="1" customWidth="1"/>
    <col min="8" max="16384" width="8.85546875" style="1"/>
  </cols>
  <sheetData>
    <row r="1" spans="1:7" ht="27" customHeight="1" x14ac:dyDescent="0.2">
      <c r="A1" s="13" t="s">
        <v>3</v>
      </c>
      <c r="B1" s="13"/>
      <c r="C1" s="13"/>
      <c r="D1" s="67"/>
      <c r="E1" s="67"/>
      <c r="F1" s="13"/>
      <c r="G1" s="13"/>
    </row>
    <row r="2" spans="1:7" ht="15" customHeight="1" x14ac:dyDescent="0.2">
      <c r="A2" s="302" t="s">
        <v>110</v>
      </c>
      <c r="B2" s="302"/>
      <c r="C2" s="302"/>
      <c r="D2" s="302"/>
      <c r="E2" s="302"/>
      <c r="F2" s="302"/>
      <c r="G2" s="302"/>
    </row>
    <row r="3" spans="1:7" ht="15" customHeight="1" x14ac:dyDescent="0.2">
      <c r="A3" s="303" t="str">
        <f>+REKAPITULACIJA!B5</f>
        <v>30III-434/102 Gradnja vročevodnega omrežja na območju Dolomitske ulice</v>
      </c>
      <c r="B3" s="302"/>
      <c r="C3" s="302"/>
      <c r="D3" s="302"/>
      <c r="E3" s="302"/>
      <c r="F3" s="302"/>
      <c r="G3" s="302"/>
    </row>
    <row r="4" spans="1:7" ht="15" customHeight="1" x14ac:dyDescent="0.2">
      <c r="A4" s="302"/>
      <c r="B4" s="302"/>
      <c r="C4" s="302"/>
      <c r="D4" s="302"/>
      <c r="E4" s="302"/>
      <c r="F4" s="302"/>
      <c r="G4" s="302"/>
    </row>
    <row r="5" spans="1:7" ht="26.25" thickBot="1" x14ac:dyDescent="0.25">
      <c r="A5" s="65" t="s">
        <v>109</v>
      </c>
      <c r="B5" s="311" t="s">
        <v>9</v>
      </c>
      <c r="C5" s="311"/>
      <c r="D5" s="311"/>
      <c r="E5" s="311"/>
      <c r="F5" s="311"/>
      <c r="G5" s="141" t="s">
        <v>70</v>
      </c>
    </row>
    <row r="6" spans="1:7" ht="13.5" thickBot="1" x14ac:dyDescent="0.25">
      <c r="A6" s="64" t="s">
        <v>108</v>
      </c>
      <c r="B6" s="312" t="s">
        <v>107</v>
      </c>
      <c r="C6" s="313"/>
      <c r="D6" s="313"/>
      <c r="E6" s="313"/>
      <c r="F6" s="314"/>
      <c r="G6" s="143">
        <f>SUM(G7:G8)</f>
        <v>0</v>
      </c>
    </row>
    <row r="7" spans="1:7" x14ac:dyDescent="0.2">
      <c r="A7" s="64" t="s">
        <v>106</v>
      </c>
      <c r="B7" s="315" t="s">
        <v>103</v>
      </c>
      <c r="C7" s="315"/>
      <c r="D7" s="315"/>
      <c r="E7" s="315"/>
      <c r="F7" s="315"/>
      <c r="G7" s="142">
        <f>G18</f>
        <v>0</v>
      </c>
    </row>
    <row r="8" spans="1:7" x14ac:dyDescent="0.2">
      <c r="A8" s="63" t="s">
        <v>105</v>
      </c>
      <c r="B8" s="312" t="s">
        <v>98</v>
      </c>
      <c r="C8" s="313"/>
      <c r="D8" s="313"/>
      <c r="E8" s="313"/>
      <c r="F8" s="313"/>
      <c r="G8" s="62">
        <f>G28</f>
        <v>0</v>
      </c>
    </row>
    <row r="9" spans="1:7" ht="13.5" thickBot="1" x14ac:dyDescent="0.25">
      <c r="A9" s="61"/>
      <c r="B9" s="60"/>
      <c r="C9" s="58"/>
      <c r="D9" s="59"/>
      <c r="E9" s="59"/>
      <c r="F9" s="58"/>
      <c r="G9" s="57"/>
    </row>
    <row r="10" spans="1:7" x14ac:dyDescent="0.2">
      <c r="A10" s="55"/>
      <c r="B10" s="55"/>
      <c r="C10" s="55"/>
      <c r="D10" s="56"/>
      <c r="E10" s="56"/>
      <c r="F10" s="55"/>
      <c r="G10" s="55"/>
    </row>
    <row r="11" spans="1:7" ht="15.75" x14ac:dyDescent="0.25">
      <c r="A11" s="54" t="s">
        <v>104</v>
      </c>
      <c r="B11" s="50"/>
      <c r="C11" s="53"/>
      <c r="D11" s="52"/>
      <c r="E11" s="51"/>
      <c r="F11" s="50"/>
      <c r="G11" s="29"/>
    </row>
    <row r="12" spans="1:7" x14ac:dyDescent="0.2">
      <c r="A12" s="304" t="s">
        <v>103</v>
      </c>
      <c r="B12" s="305"/>
      <c r="C12" s="305"/>
      <c r="D12" s="305"/>
      <c r="E12" s="305"/>
      <c r="F12" s="305"/>
      <c r="G12" s="306"/>
    </row>
    <row r="13" spans="1:7" ht="25.5" customHeight="1" x14ac:dyDescent="0.2">
      <c r="A13" s="309" t="s">
        <v>39</v>
      </c>
      <c r="B13" s="318" t="s">
        <v>97</v>
      </c>
      <c r="C13" s="319"/>
      <c r="D13" s="318" t="s">
        <v>96</v>
      </c>
      <c r="E13" s="319"/>
      <c r="F13" s="47" t="s">
        <v>95</v>
      </c>
      <c r="G13" s="47" t="s">
        <v>6</v>
      </c>
    </row>
    <row r="14" spans="1:7" x14ac:dyDescent="0.2">
      <c r="A14" s="310"/>
      <c r="B14" s="320"/>
      <c r="C14" s="321"/>
      <c r="D14" s="320"/>
      <c r="E14" s="321"/>
      <c r="F14" s="3" t="s">
        <v>7</v>
      </c>
      <c r="G14" s="3" t="s">
        <v>34</v>
      </c>
    </row>
    <row r="15" spans="1:7" x14ac:dyDescent="0.2">
      <c r="A15" s="46" t="s">
        <v>75</v>
      </c>
      <c r="B15" s="322" t="s">
        <v>102</v>
      </c>
      <c r="C15" s="323"/>
      <c r="D15" s="316" t="s">
        <v>101</v>
      </c>
      <c r="E15" s="317"/>
      <c r="F15" s="14">
        <v>23</v>
      </c>
      <c r="G15" s="45">
        <f>T2011_VO_GD!F136</f>
        <v>0</v>
      </c>
    </row>
    <row r="16" spans="1:7" x14ac:dyDescent="0.2">
      <c r="A16" s="46" t="s">
        <v>76</v>
      </c>
      <c r="B16" s="322" t="s">
        <v>100</v>
      </c>
      <c r="C16" s="323"/>
      <c r="D16" s="316" t="s">
        <v>99</v>
      </c>
      <c r="E16" s="317"/>
      <c r="F16" s="14">
        <v>9</v>
      </c>
      <c r="G16" s="45">
        <f>T2010_VO_GD!F141</f>
        <v>0</v>
      </c>
    </row>
    <row r="17" spans="1:7" ht="13.5" thickBot="1" x14ac:dyDescent="0.25">
      <c r="A17" s="46"/>
      <c r="B17" s="322"/>
      <c r="C17" s="323"/>
      <c r="D17" s="316"/>
      <c r="E17" s="317"/>
      <c r="F17" s="14"/>
      <c r="G17" s="140"/>
    </row>
    <row r="18" spans="1:7" ht="13.5" thickBot="1" x14ac:dyDescent="0.25">
      <c r="A18" s="307" t="s">
        <v>61</v>
      </c>
      <c r="B18" s="307"/>
      <c r="C18" s="307"/>
      <c r="D18" s="307"/>
      <c r="E18" s="307"/>
      <c r="F18" s="308"/>
      <c r="G18" s="12">
        <f>SUM(G15:G17)</f>
        <v>0</v>
      </c>
    </row>
    <row r="19" spans="1:7" x14ac:dyDescent="0.2">
      <c r="A19" s="49"/>
      <c r="B19" s="49"/>
      <c r="C19" s="49"/>
      <c r="D19" s="49"/>
      <c r="E19" s="49"/>
      <c r="F19" s="49"/>
      <c r="G19" s="4"/>
    </row>
    <row r="20" spans="1:7" x14ac:dyDescent="0.2">
      <c r="A20" s="304" t="s">
        <v>98</v>
      </c>
      <c r="B20" s="305"/>
      <c r="C20" s="305"/>
      <c r="D20" s="305"/>
      <c r="E20" s="305"/>
      <c r="F20" s="305"/>
      <c r="G20" s="306"/>
    </row>
    <row r="21" spans="1:7" ht="25.5" customHeight="1" x14ac:dyDescent="0.2">
      <c r="A21" s="309" t="s">
        <v>39</v>
      </c>
      <c r="B21" s="318" t="s">
        <v>97</v>
      </c>
      <c r="C21" s="319"/>
      <c r="D21" s="318" t="s">
        <v>96</v>
      </c>
      <c r="E21" s="319"/>
      <c r="F21" s="47" t="s">
        <v>95</v>
      </c>
      <c r="G21" s="47" t="s">
        <v>6</v>
      </c>
    </row>
    <row r="22" spans="1:7" x14ac:dyDescent="0.2">
      <c r="A22" s="310"/>
      <c r="B22" s="320"/>
      <c r="C22" s="321"/>
      <c r="D22" s="320"/>
      <c r="E22" s="321"/>
      <c r="F22" s="3" t="s">
        <v>7</v>
      </c>
      <c r="G22" s="3" t="s">
        <v>34</v>
      </c>
    </row>
    <row r="23" spans="1:7" x14ac:dyDescent="0.2">
      <c r="A23" s="46" t="s">
        <v>179</v>
      </c>
      <c r="B23" s="322" t="s">
        <v>94</v>
      </c>
      <c r="C23" s="323"/>
      <c r="D23" s="316" t="s">
        <v>93</v>
      </c>
      <c r="E23" s="317"/>
      <c r="F23" s="14">
        <v>2</v>
      </c>
      <c r="G23" s="45">
        <f>P2976_P2975_VO_GD!F106</f>
        <v>0</v>
      </c>
    </row>
    <row r="24" spans="1:7" x14ac:dyDescent="0.2">
      <c r="A24" s="46" t="s">
        <v>180</v>
      </c>
      <c r="B24" s="322" t="s">
        <v>92</v>
      </c>
      <c r="C24" s="323"/>
      <c r="D24" s="316" t="s">
        <v>91</v>
      </c>
      <c r="E24" s="317"/>
      <c r="F24" s="14">
        <v>6</v>
      </c>
      <c r="G24" s="45">
        <f>P4826_VO_GD!F106</f>
        <v>0</v>
      </c>
    </row>
    <row r="25" spans="1:7" x14ac:dyDescent="0.2">
      <c r="A25" s="46" t="s">
        <v>181</v>
      </c>
      <c r="B25" s="322" t="s">
        <v>90</v>
      </c>
      <c r="C25" s="323"/>
      <c r="D25" s="316" t="s">
        <v>89</v>
      </c>
      <c r="E25" s="317"/>
      <c r="F25" s="14">
        <v>2</v>
      </c>
      <c r="G25" s="45">
        <f>P4790_P4789_VO_GD!F86</f>
        <v>0</v>
      </c>
    </row>
    <row r="26" spans="1:7" x14ac:dyDescent="0.2">
      <c r="A26" s="46" t="s">
        <v>182</v>
      </c>
      <c r="B26" s="322" t="s">
        <v>88</v>
      </c>
      <c r="C26" s="323"/>
      <c r="D26" s="316" t="s">
        <v>87</v>
      </c>
      <c r="E26" s="317"/>
      <c r="F26" s="14">
        <v>3</v>
      </c>
      <c r="G26" s="45">
        <f>P4791_P4792_VO_GD!F107</f>
        <v>0</v>
      </c>
    </row>
    <row r="27" spans="1:7" ht="13.5" thickBot="1" x14ac:dyDescent="0.25">
      <c r="A27" s="46"/>
      <c r="B27" s="322"/>
      <c r="C27" s="323"/>
      <c r="D27" s="324"/>
      <c r="E27" s="325"/>
      <c r="F27" s="14"/>
      <c r="G27" s="140"/>
    </row>
    <row r="28" spans="1:7" ht="13.5" thickBot="1" x14ac:dyDescent="0.25">
      <c r="A28" s="307" t="s">
        <v>62</v>
      </c>
      <c r="B28" s="307"/>
      <c r="C28" s="307"/>
      <c r="D28" s="307"/>
      <c r="E28" s="307"/>
      <c r="F28" s="308"/>
      <c r="G28" s="12">
        <f>SUM(G23:G27)</f>
        <v>0</v>
      </c>
    </row>
  </sheetData>
  <sheetProtection password="CFA5" sheet="1" objects="1" scenarios="1"/>
  <mergeCells count="32">
    <mergeCell ref="B23:C23"/>
    <mergeCell ref="D23:E23"/>
    <mergeCell ref="A20:G20"/>
    <mergeCell ref="A21:A22"/>
    <mergeCell ref="B21:C22"/>
    <mergeCell ref="A28:F28"/>
    <mergeCell ref="B13:C14"/>
    <mergeCell ref="B15:C15"/>
    <mergeCell ref="B16:C16"/>
    <mergeCell ref="B17:C17"/>
    <mergeCell ref="D13:E14"/>
    <mergeCell ref="D27:E27"/>
    <mergeCell ref="D24:E24"/>
    <mergeCell ref="B25:C25"/>
    <mergeCell ref="D25:E25"/>
    <mergeCell ref="B26:C26"/>
    <mergeCell ref="D26:E26"/>
    <mergeCell ref="B24:C24"/>
    <mergeCell ref="B27:C27"/>
    <mergeCell ref="D15:E15"/>
    <mergeCell ref="D21:E22"/>
    <mergeCell ref="A2:G2"/>
    <mergeCell ref="A3:G4"/>
    <mergeCell ref="A12:G12"/>
    <mergeCell ref="A18:F18"/>
    <mergeCell ref="A13:A14"/>
    <mergeCell ref="B5:F5"/>
    <mergeCell ref="B6:F6"/>
    <mergeCell ref="B7:F7"/>
    <mergeCell ref="B8:F8"/>
    <mergeCell ref="D16:E16"/>
    <mergeCell ref="D17:E17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showZeros="0" view="pageBreakPreview" topLeftCell="A115" zoomScale="115" zoomScaleNormal="100" zoomScaleSheetLayoutView="115" workbookViewId="0">
      <selection activeCell="E125" sqref="E125"/>
    </sheetView>
  </sheetViews>
  <sheetFormatPr defaultColWidth="9.140625" defaultRowHeight="12.75" x14ac:dyDescent="0.2"/>
  <cols>
    <col min="1" max="1" width="5.7109375" style="15" customWidth="1"/>
    <col min="2" max="2" width="50.7109375" style="68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23" t="s">
        <v>73</v>
      </c>
      <c r="B1" s="27" t="s">
        <v>8</v>
      </c>
      <c r="C1" s="15"/>
      <c r="D1" s="16"/>
    </row>
    <row r="2" spans="1:6" x14ac:dyDescent="0.2">
      <c r="A2" s="123" t="s">
        <v>74</v>
      </c>
      <c r="B2" s="27" t="s">
        <v>9</v>
      </c>
      <c r="C2" s="15"/>
      <c r="D2" s="16"/>
    </row>
    <row r="3" spans="1:6" x14ac:dyDescent="0.2">
      <c r="A3" s="123" t="s">
        <v>75</v>
      </c>
      <c r="B3" s="27" t="s">
        <v>148</v>
      </c>
      <c r="C3" s="15"/>
      <c r="D3" s="16"/>
    </row>
    <row r="4" spans="1:6" x14ac:dyDescent="0.2">
      <c r="A4" s="123"/>
      <c r="B4" s="27" t="s">
        <v>147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47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121"/>
      <c r="B7" s="122" t="s">
        <v>64</v>
      </c>
      <c r="C7" s="117"/>
      <c r="D7" s="119"/>
      <c r="E7" s="118"/>
      <c r="F7" s="117"/>
    </row>
    <row r="8" spans="1:6" x14ac:dyDescent="0.2">
      <c r="A8" s="121"/>
      <c r="B8" s="326" t="s">
        <v>146</v>
      </c>
      <c r="C8" s="326"/>
      <c r="D8" s="326"/>
      <c r="E8" s="326"/>
      <c r="F8" s="326"/>
    </row>
    <row r="9" spans="1:6" x14ac:dyDescent="0.2">
      <c r="A9" s="121"/>
      <c r="B9" s="326"/>
      <c r="C9" s="326"/>
      <c r="D9" s="326"/>
      <c r="E9" s="326"/>
      <c r="F9" s="326"/>
    </row>
    <row r="10" spans="1:6" x14ac:dyDescent="0.2">
      <c r="A10" s="121"/>
      <c r="B10" s="120"/>
      <c r="C10" s="117"/>
      <c r="D10" s="119"/>
      <c r="E10" s="118"/>
      <c r="F10" s="117"/>
    </row>
    <row r="11" spans="1:6" x14ac:dyDescent="0.2">
      <c r="A11" s="41"/>
      <c r="B11" s="116"/>
      <c r="C11" s="21"/>
      <c r="D11" s="22"/>
      <c r="E11" s="23"/>
      <c r="F11" s="21"/>
    </row>
    <row r="12" spans="1:6" x14ac:dyDescent="0.2">
      <c r="A12" s="78">
        <f>COUNT(A6+1)</f>
        <v>1</v>
      </c>
      <c r="B12" s="32" t="s">
        <v>12</v>
      </c>
      <c r="C12" s="28"/>
      <c r="D12" s="29"/>
      <c r="E12" s="30"/>
      <c r="F12" s="30"/>
    </row>
    <row r="13" spans="1:6" ht="38.25" x14ac:dyDescent="0.2">
      <c r="A13" s="78"/>
      <c r="B13" s="76" t="s">
        <v>41</v>
      </c>
      <c r="C13" s="28"/>
      <c r="D13" s="29"/>
      <c r="E13" s="30"/>
      <c r="F13" s="30"/>
    </row>
    <row r="14" spans="1:6" ht="14.25" x14ac:dyDescent="0.2">
      <c r="A14" s="78"/>
      <c r="B14" s="76"/>
      <c r="C14" s="97">
        <v>23</v>
      </c>
      <c r="D14" s="29" t="s">
        <v>31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104"/>
      <c r="B16" s="85"/>
      <c r="C16" s="98"/>
      <c r="D16" s="83"/>
      <c r="E16" s="82"/>
      <c r="F16" s="84"/>
    </row>
    <row r="17" spans="1:6" x14ac:dyDescent="0.2">
      <c r="A17" s="78">
        <f>COUNT($A$12:A16)+1</f>
        <v>2</v>
      </c>
      <c r="B17" s="32" t="s">
        <v>145</v>
      </c>
      <c r="C17" s="97"/>
      <c r="D17" s="29"/>
      <c r="E17" s="30"/>
      <c r="F17" s="28"/>
    </row>
    <row r="18" spans="1:6" ht="25.5" x14ac:dyDescent="0.2">
      <c r="A18" s="78"/>
      <c r="B18" s="76" t="s">
        <v>144</v>
      </c>
      <c r="C18" s="97"/>
      <c r="D18" s="29"/>
      <c r="E18" s="30"/>
      <c r="F18" s="28"/>
    </row>
    <row r="19" spans="1:6" x14ac:dyDescent="0.2">
      <c r="A19" s="78"/>
      <c r="B19" s="76"/>
      <c r="C19" s="97">
        <v>1</v>
      </c>
      <c r="D19" s="29" t="s">
        <v>1</v>
      </c>
      <c r="E19" s="96"/>
      <c r="F19" s="30">
        <f>C19*E19</f>
        <v>0</v>
      </c>
    </row>
    <row r="20" spans="1:6" x14ac:dyDescent="0.2">
      <c r="A20" s="78"/>
      <c r="B20" s="76"/>
      <c r="C20" s="97"/>
      <c r="D20" s="29"/>
      <c r="E20" s="30"/>
      <c r="F20" s="28"/>
    </row>
    <row r="21" spans="1:6" x14ac:dyDescent="0.2">
      <c r="A21" s="104"/>
      <c r="B21" s="85"/>
      <c r="C21" s="98"/>
      <c r="D21" s="115"/>
      <c r="E21" s="114"/>
      <c r="F21" s="114"/>
    </row>
    <row r="22" spans="1:6" x14ac:dyDescent="0.2">
      <c r="A22" s="78">
        <f>COUNT($A$12:A21)+1</f>
        <v>3</v>
      </c>
      <c r="B22" s="32" t="s">
        <v>143</v>
      </c>
      <c r="C22" s="97"/>
      <c r="D22" s="42"/>
      <c r="E22" s="31"/>
      <c r="F22" s="31"/>
    </row>
    <row r="23" spans="1:6" ht="38.25" x14ac:dyDescent="0.2">
      <c r="A23" s="78"/>
      <c r="B23" s="76" t="s">
        <v>142</v>
      </c>
      <c r="C23" s="97"/>
      <c r="D23" s="42"/>
      <c r="E23" s="31"/>
      <c r="F23" s="31"/>
    </row>
    <row r="24" spans="1:6" x14ac:dyDescent="0.2">
      <c r="A24" s="78"/>
      <c r="B24" s="76"/>
      <c r="C24" s="97">
        <v>1</v>
      </c>
      <c r="D24" s="42" t="s">
        <v>141</v>
      </c>
      <c r="E24" s="110"/>
      <c r="F24" s="31">
        <f>E24*C24</f>
        <v>0</v>
      </c>
    </row>
    <row r="25" spans="1:6" x14ac:dyDescent="0.2">
      <c r="A25" s="90"/>
      <c r="B25" s="81"/>
      <c r="C25" s="94"/>
      <c r="D25" s="109"/>
      <c r="E25" s="113"/>
      <c r="F25" s="113"/>
    </row>
    <row r="26" spans="1:6" x14ac:dyDescent="0.2">
      <c r="A26" s="104"/>
      <c r="B26" s="85"/>
      <c r="C26" s="98"/>
      <c r="D26" s="83"/>
      <c r="E26" s="82"/>
      <c r="F26" s="84"/>
    </row>
    <row r="27" spans="1:6" ht="25.5" x14ac:dyDescent="0.2">
      <c r="A27" s="78">
        <f>COUNT($A$12:A26)+1</f>
        <v>4</v>
      </c>
      <c r="B27" s="32" t="s">
        <v>140</v>
      </c>
      <c r="C27" s="97"/>
      <c r="D27" s="29"/>
      <c r="E27" s="30"/>
      <c r="F27" s="30"/>
    </row>
    <row r="28" spans="1:6" ht="56.25" customHeight="1" x14ac:dyDescent="0.2">
      <c r="A28" s="78"/>
      <c r="B28" s="76" t="s">
        <v>139</v>
      </c>
      <c r="C28" s="97"/>
      <c r="D28" s="29"/>
      <c r="E28" s="30"/>
      <c r="F28" s="28"/>
    </row>
    <row r="29" spans="1:6" ht="14.25" x14ac:dyDescent="0.2">
      <c r="A29" s="78"/>
      <c r="B29" s="76"/>
      <c r="C29" s="97">
        <v>50</v>
      </c>
      <c r="D29" s="29" t="s">
        <v>37</v>
      </c>
      <c r="E29" s="96"/>
      <c r="F29" s="30">
        <f>C29*E29</f>
        <v>0</v>
      </c>
    </row>
    <row r="30" spans="1:6" x14ac:dyDescent="0.2">
      <c r="A30" s="78"/>
      <c r="B30" s="76"/>
      <c r="C30" s="97"/>
      <c r="D30" s="29"/>
      <c r="E30" s="30"/>
      <c r="F30" s="30"/>
    </row>
    <row r="31" spans="1:6" x14ac:dyDescent="0.2">
      <c r="A31" s="104"/>
      <c r="B31" s="85"/>
      <c r="C31" s="98"/>
      <c r="D31" s="83"/>
      <c r="E31" s="82"/>
      <c r="F31" s="84"/>
    </row>
    <row r="32" spans="1:6" x14ac:dyDescent="0.2">
      <c r="A32" s="78">
        <f>COUNT($A$12:A31)+1</f>
        <v>5</v>
      </c>
      <c r="B32" s="32" t="s">
        <v>138</v>
      </c>
      <c r="C32" s="97"/>
      <c r="D32" s="29"/>
      <c r="E32" s="30"/>
      <c r="F32" s="30"/>
    </row>
    <row r="33" spans="1:6" ht="51" x14ac:dyDescent="0.2">
      <c r="A33" s="78"/>
      <c r="B33" s="76" t="s">
        <v>137</v>
      </c>
      <c r="C33" s="97"/>
      <c r="D33" s="29"/>
      <c r="E33" s="30"/>
      <c r="F33" s="28"/>
    </row>
    <row r="34" spans="1:6" ht="14.25" x14ac:dyDescent="0.2">
      <c r="A34" s="78"/>
      <c r="B34" s="76"/>
      <c r="C34" s="97">
        <v>15</v>
      </c>
      <c r="D34" s="29" t="s">
        <v>37</v>
      </c>
      <c r="E34" s="96"/>
      <c r="F34" s="30">
        <f>C34*E34</f>
        <v>0</v>
      </c>
    </row>
    <row r="35" spans="1:6" x14ac:dyDescent="0.2">
      <c r="A35" s="90"/>
      <c r="B35" s="81"/>
      <c r="C35" s="94"/>
      <c r="D35" s="80"/>
      <c r="E35" s="86"/>
      <c r="F35" s="86"/>
    </row>
    <row r="36" spans="1:6" x14ac:dyDescent="0.2">
      <c r="A36" s="104"/>
      <c r="B36" s="112"/>
      <c r="C36" s="98"/>
      <c r="D36" s="83"/>
      <c r="E36" s="82"/>
      <c r="F36" s="82"/>
    </row>
    <row r="37" spans="1:6" x14ac:dyDescent="0.2">
      <c r="A37" s="78">
        <f>COUNT($A$12:A36)+1</f>
        <v>6</v>
      </c>
      <c r="B37" s="32" t="s">
        <v>136</v>
      </c>
      <c r="C37" s="97"/>
      <c r="D37" s="29"/>
      <c r="E37" s="30"/>
      <c r="F37" s="28"/>
    </row>
    <row r="38" spans="1:6" ht="63.75" x14ac:dyDescent="0.2">
      <c r="A38" s="78"/>
      <c r="B38" s="76" t="s">
        <v>135</v>
      </c>
      <c r="C38" s="97"/>
      <c r="D38" s="29"/>
      <c r="E38" s="30"/>
      <c r="F38" s="28"/>
    </row>
    <row r="39" spans="1:6" ht="14.25" x14ac:dyDescent="0.2">
      <c r="A39" s="78"/>
      <c r="B39" s="32"/>
      <c r="C39" s="97">
        <v>4</v>
      </c>
      <c r="D39" s="29" t="s">
        <v>37</v>
      </c>
      <c r="E39" s="96"/>
      <c r="F39" s="30">
        <f>C39*E39</f>
        <v>0</v>
      </c>
    </row>
    <row r="40" spans="1:6" x14ac:dyDescent="0.2">
      <c r="A40" s="90"/>
      <c r="B40" s="111"/>
      <c r="C40" s="94"/>
      <c r="D40" s="80"/>
      <c r="E40" s="86"/>
      <c r="F40" s="86"/>
    </row>
    <row r="41" spans="1:6" x14ac:dyDescent="0.2">
      <c r="A41" s="104"/>
      <c r="B41" s="92"/>
      <c r="C41" s="98"/>
      <c r="D41" s="22"/>
      <c r="E41" s="23"/>
      <c r="F41" s="21"/>
    </row>
    <row r="42" spans="1:6" x14ac:dyDescent="0.2">
      <c r="A42" s="78">
        <f>COUNT($A$12:A41)+1</f>
        <v>7</v>
      </c>
      <c r="B42" s="32" t="s">
        <v>134</v>
      </c>
      <c r="C42" s="97"/>
      <c r="D42" s="29"/>
      <c r="E42" s="30"/>
      <c r="F42" s="28"/>
    </row>
    <row r="43" spans="1:6" ht="63.75" x14ac:dyDescent="0.2">
      <c r="A43" s="78"/>
      <c r="B43" s="76" t="s">
        <v>133</v>
      </c>
      <c r="C43" s="97"/>
      <c r="D43" s="29"/>
      <c r="E43" s="30"/>
      <c r="F43" s="28"/>
    </row>
    <row r="44" spans="1:6" ht="14.25" x14ac:dyDescent="0.2">
      <c r="A44" s="78"/>
      <c r="B44" s="76"/>
      <c r="C44" s="97">
        <v>4</v>
      </c>
      <c r="D44" s="29" t="s">
        <v>37</v>
      </c>
      <c r="E44" s="96"/>
      <c r="F44" s="30">
        <f>C44*E44</f>
        <v>0</v>
      </c>
    </row>
    <row r="45" spans="1:6" x14ac:dyDescent="0.2">
      <c r="A45" s="90"/>
      <c r="B45" s="81"/>
      <c r="C45" s="94"/>
      <c r="D45" s="80"/>
      <c r="E45" s="86"/>
      <c r="F45" s="86"/>
    </row>
    <row r="46" spans="1:6" x14ac:dyDescent="0.2">
      <c r="A46" s="104"/>
      <c r="B46" s="85"/>
      <c r="C46" s="98"/>
      <c r="D46" s="83"/>
      <c r="E46" s="82"/>
      <c r="F46" s="84"/>
    </row>
    <row r="47" spans="1:6" x14ac:dyDescent="0.2">
      <c r="A47" s="78">
        <f>COUNT($A$12:A46)+1</f>
        <v>8</v>
      </c>
      <c r="B47" s="32" t="s">
        <v>132</v>
      </c>
      <c r="C47" s="97"/>
      <c r="D47" s="29"/>
      <c r="E47" s="30"/>
      <c r="F47" s="28"/>
    </row>
    <row r="48" spans="1:6" ht="38.25" x14ac:dyDescent="0.2">
      <c r="A48" s="78"/>
      <c r="B48" s="76" t="s">
        <v>131</v>
      </c>
      <c r="C48" s="97"/>
      <c r="D48" s="29"/>
      <c r="E48" s="30"/>
      <c r="F48" s="28"/>
    </row>
    <row r="49" spans="1:6" ht="14.25" x14ac:dyDescent="0.2">
      <c r="A49" s="78"/>
      <c r="B49" s="76"/>
      <c r="C49" s="97">
        <v>18</v>
      </c>
      <c r="D49" s="29" t="s">
        <v>31</v>
      </c>
      <c r="E49" s="96"/>
      <c r="F49" s="30">
        <f>C49*E49</f>
        <v>0</v>
      </c>
    </row>
    <row r="50" spans="1:6" x14ac:dyDescent="0.2">
      <c r="A50" s="90"/>
      <c r="B50" s="81"/>
      <c r="C50" s="94"/>
      <c r="D50" s="80"/>
      <c r="E50" s="86"/>
      <c r="F50" s="86"/>
    </row>
    <row r="51" spans="1:6" x14ac:dyDescent="0.2">
      <c r="A51" s="104"/>
      <c r="B51" s="85"/>
      <c r="C51" s="98"/>
      <c r="D51" s="83"/>
      <c r="E51" s="82"/>
      <c r="F51" s="84"/>
    </row>
    <row r="52" spans="1:6" x14ac:dyDescent="0.2">
      <c r="A52" s="78">
        <f>COUNT($A$12:A51)+1</f>
        <v>9</v>
      </c>
      <c r="B52" s="32" t="s">
        <v>130</v>
      </c>
      <c r="C52" s="97"/>
      <c r="D52" s="29"/>
      <c r="E52" s="30"/>
      <c r="F52" s="28"/>
    </row>
    <row r="53" spans="1:6" ht="63.75" x14ac:dyDescent="0.2">
      <c r="A53" s="78"/>
      <c r="B53" s="76" t="s">
        <v>129</v>
      </c>
      <c r="C53" s="97"/>
      <c r="D53" s="29"/>
      <c r="E53" s="30"/>
      <c r="F53" s="28"/>
    </row>
    <row r="54" spans="1:6" x14ac:dyDescent="0.2">
      <c r="A54" s="78"/>
      <c r="B54" s="76"/>
      <c r="C54" s="97">
        <v>1</v>
      </c>
      <c r="D54" s="29" t="s">
        <v>1</v>
      </c>
      <c r="E54" s="96"/>
      <c r="F54" s="30">
        <f>C54*E54</f>
        <v>0</v>
      </c>
    </row>
    <row r="55" spans="1:6" x14ac:dyDescent="0.2">
      <c r="A55" s="90"/>
      <c r="B55" s="81"/>
      <c r="C55" s="94"/>
      <c r="D55" s="80"/>
      <c r="E55" s="86"/>
      <c r="F55" s="86"/>
    </row>
    <row r="56" spans="1:6" x14ac:dyDescent="0.2">
      <c r="A56" s="104"/>
      <c r="B56" s="85"/>
      <c r="C56" s="98"/>
      <c r="D56" s="83"/>
      <c r="E56" s="82"/>
      <c r="F56" s="84"/>
    </row>
    <row r="57" spans="1:6" x14ac:dyDescent="0.2">
      <c r="A57" s="78">
        <f>COUNT($A$12:A56)+1</f>
        <v>10</v>
      </c>
      <c r="B57" s="32" t="s">
        <v>43</v>
      </c>
      <c r="C57" s="97"/>
      <c r="D57" s="29"/>
      <c r="E57" s="30"/>
      <c r="F57" s="28"/>
    </row>
    <row r="58" spans="1:6" ht="25.5" x14ac:dyDescent="0.2">
      <c r="A58" s="78"/>
      <c r="B58" s="76" t="s">
        <v>128</v>
      </c>
      <c r="C58" s="97"/>
      <c r="D58" s="29"/>
      <c r="E58" s="30"/>
      <c r="F58" s="28"/>
    </row>
    <row r="59" spans="1:6" x14ac:dyDescent="0.2">
      <c r="A59" s="78"/>
      <c r="B59" s="76"/>
      <c r="C59" s="97">
        <v>23</v>
      </c>
      <c r="D59" s="42" t="s">
        <v>44</v>
      </c>
      <c r="E59" s="110"/>
      <c r="F59" s="30">
        <f>C59*E59</f>
        <v>0</v>
      </c>
    </row>
    <row r="60" spans="1:6" x14ac:dyDescent="0.2">
      <c r="A60" s="90"/>
      <c r="B60" s="81"/>
      <c r="C60" s="94"/>
      <c r="D60" s="109"/>
      <c r="E60" s="113"/>
      <c r="F60" s="86"/>
    </row>
    <row r="61" spans="1:6" x14ac:dyDescent="0.2">
      <c r="A61" s="104"/>
      <c r="B61" s="85"/>
      <c r="C61" s="98"/>
      <c r="D61" s="83"/>
      <c r="E61" s="82"/>
      <c r="F61" s="84"/>
    </row>
    <row r="62" spans="1:6" x14ac:dyDescent="0.2">
      <c r="A62" s="78">
        <f>COUNT($A$12:A61)+1</f>
        <v>11</v>
      </c>
      <c r="B62" s="108" t="s">
        <v>127</v>
      </c>
      <c r="C62" s="97"/>
      <c r="D62" s="106"/>
      <c r="E62" s="105"/>
      <c r="F62" s="107"/>
    </row>
    <row r="63" spans="1:6" ht="51" x14ac:dyDescent="0.2">
      <c r="A63" s="78"/>
      <c r="B63" s="76" t="s">
        <v>126</v>
      </c>
      <c r="C63" s="97"/>
      <c r="D63" s="106"/>
      <c r="E63" s="105"/>
      <c r="F63" s="105"/>
    </row>
    <row r="64" spans="1:6" ht="14.25" x14ac:dyDescent="0.2">
      <c r="A64" s="78"/>
      <c r="B64" s="76"/>
      <c r="C64" s="97">
        <v>20</v>
      </c>
      <c r="D64" s="29" t="s">
        <v>31</v>
      </c>
      <c r="E64" s="96"/>
      <c r="F64" s="30">
        <f>E64*C64</f>
        <v>0</v>
      </c>
    </row>
    <row r="65" spans="1:6" x14ac:dyDescent="0.2">
      <c r="A65" s="90"/>
      <c r="B65" s="81"/>
      <c r="C65" s="94"/>
      <c r="D65" s="80"/>
      <c r="E65" s="86"/>
      <c r="F65" s="86"/>
    </row>
    <row r="66" spans="1:6" x14ac:dyDescent="0.2">
      <c r="A66" s="104"/>
      <c r="B66" s="85"/>
      <c r="C66" s="98"/>
      <c r="D66" s="83"/>
      <c r="E66" s="82"/>
      <c r="F66" s="84"/>
    </row>
    <row r="67" spans="1:6" x14ac:dyDescent="0.2">
      <c r="A67" s="78">
        <f>COUNT($A$12:A66)+1</f>
        <v>12</v>
      </c>
      <c r="B67" s="103" t="s">
        <v>125</v>
      </c>
      <c r="C67" s="97"/>
      <c r="D67" s="29"/>
      <c r="E67" s="30"/>
      <c r="F67" s="28"/>
    </row>
    <row r="68" spans="1:6" ht="63.75" x14ac:dyDescent="0.2">
      <c r="A68" s="78"/>
      <c r="B68" s="76" t="s">
        <v>124</v>
      </c>
      <c r="C68" s="97"/>
      <c r="D68" s="29"/>
      <c r="E68" s="30"/>
      <c r="F68" s="28"/>
    </row>
    <row r="69" spans="1:6" ht="14.25" x14ac:dyDescent="0.2">
      <c r="A69" s="78"/>
      <c r="B69" s="102"/>
      <c r="C69" s="97">
        <v>12</v>
      </c>
      <c r="D69" s="29" t="s">
        <v>31</v>
      </c>
      <c r="E69" s="96"/>
      <c r="F69" s="30">
        <f>E69*C69</f>
        <v>0</v>
      </c>
    </row>
    <row r="70" spans="1:6" x14ac:dyDescent="0.2">
      <c r="A70" s="90"/>
      <c r="B70" s="101"/>
      <c r="C70" s="94"/>
      <c r="D70" s="80"/>
      <c r="E70" s="86"/>
      <c r="F70" s="86"/>
    </row>
    <row r="71" spans="1:6" x14ac:dyDescent="0.2">
      <c r="A71" s="93"/>
      <c r="B71" s="85"/>
      <c r="C71" s="98"/>
      <c r="D71" s="83"/>
      <c r="E71" s="82"/>
      <c r="F71" s="84"/>
    </row>
    <row r="72" spans="1:6" x14ac:dyDescent="0.2">
      <c r="A72" s="78">
        <f>COUNT($A$12:A71)+1</f>
        <v>13</v>
      </c>
      <c r="B72" s="32" t="s">
        <v>123</v>
      </c>
      <c r="C72" s="97"/>
      <c r="D72" s="29"/>
      <c r="E72" s="30"/>
      <c r="F72" s="30"/>
    </row>
    <row r="73" spans="1:6" ht="51" x14ac:dyDescent="0.2">
      <c r="A73" s="33"/>
      <c r="B73" s="76" t="s">
        <v>122</v>
      </c>
      <c r="C73" s="97"/>
      <c r="D73" s="29"/>
      <c r="E73" s="30"/>
      <c r="F73" s="28"/>
    </row>
    <row r="74" spans="1:6" ht="14.25" x14ac:dyDescent="0.2">
      <c r="A74" s="33"/>
      <c r="B74" s="76"/>
      <c r="C74" s="97">
        <v>8</v>
      </c>
      <c r="D74" s="29" t="s">
        <v>31</v>
      </c>
      <c r="E74" s="96"/>
      <c r="F74" s="30">
        <f>C74*E74</f>
        <v>0</v>
      </c>
    </row>
    <row r="75" spans="1:6" x14ac:dyDescent="0.2">
      <c r="A75" s="95"/>
      <c r="B75" s="81"/>
      <c r="C75" s="94"/>
      <c r="D75" s="80"/>
      <c r="E75" s="86"/>
      <c r="F75" s="86"/>
    </row>
    <row r="76" spans="1:6" x14ac:dyDescent="0.2">
      <c r="A76" s="93"/>
      <c r="B76" s="85"/>
      <c r="C76" s="98"/>
      <c r="D76" s="83"/>
      <c r="E76" s="82"/>
      <c r="F76" s="82"/>
    </row>
    <row r="77" spans="1:6" x14ac:dyDescent="0.2">
      <c r="A77" s="78">
        <f>COUNT($A$12:A76)+1</f>
        <v>14</v>
      </c>
      <c r="B77" s="32" t="s">
        <v>121</v>
      </c>
      <c r="C77" s="97"/>
      <c r="D77" s="29"/>
      <c r="E77" s="30"/>
      <c r="F77" s="30"/>
    </row>
    <row r="78" spans="1:6" ht="63.75" x14ac:dyDescent="0.2">
      <c r="A78" s="33"/>
      <c r="B78" s="76" t="s">
        <v>120</v>
      </c>
      <c r="C78" s="97"/>
      <c r="D78" s="29"/>
      <c r="E78" s="30"/>
      <c r="F78" s="28"/>
    </row>
    <row r="79" spans="1:6" ht="14.25" x14ac:dyDescent="0.2">
      <c r="A79" s="33"/>
      <c r="B79" s="76"/>
      <c r="C79" s="97">
        <v>2</v>
      </c>
      <c r="D79" s="29" t="s">
        <v>31</v>
      </c>
      <c r="E79" s="96"/>
      <c r="F79" s="30">
        <f>C79*E79</f>
        <v>0</v>
      </c>
    </row>
    <row r="80" spans="1:6" x14ac:dyDescent="0.2">
      <c r="A80" s="95"/>
      <c r="B80" s="81"/>
      <c r="C80" s="94"/>
      <c r="D80" s="80"/>
      <c r="E80" s="86"/>
      <c r="F80" s="86"/>
    </row>
    <row r="81" spans="1:6" x14ac:dyDescent="0.2">
      <c r="A81" s="93"/>
      <c r="B81" s="92"/>
      <c r="C81" s="98"/>
      <c r="D81" s="83"/>
      <c r="E81" s="82"/>
      <c r="F81" s="82"/>
    </row>
    <row r="82" spans="1:6" x14ac:dyDescent="0.2">
      <c r="A82" s="78">
        <f>COUNT($A$12:A81)+1</f>
        <v>15</v>
      </c>
      <c r="B82" s="32" t="s">
        <v>15</v>
      </c>
      <c r="C82" s="97"/>
      <c r="D82" s="29"/>
      <c r="E82" s="30"/>
      <c r="F82" s="30"/>
    </row>
    <row r="83" spans="1:6" x14ac:dyDescent="0.2">
      <c r="A83" s="33"/>
      <c r="B83" s="76" t="s">
        <v>14</v>
      </c>
      <c r="C83" s="97"/>
      <c r="D83" s="29"/>
      <c r="E83" s="30"/>
      <c r="F83" s="28"/>
    </row>
    <row r="84" spans="1:6" ht="14.25" x14ac:dyDescent="0.2">
      <c r="A84" s="33"/>
      <c r="B84" s="76"/>
      <c r="C84" s="97">
        <v>19</v>
      </c>
      <c r="D84" s="29" t="s">
        <v>37</v>
      </c>
      <c r="E84" s="96"/>
      <c r="F84" s="30">
        <f>C84*E84</f>
        <v>0</v>
      </c>
    </row>
    <row r="85" spans="1:6" x14ac:dyDescent="0.2">
      <c r="A85" s="95"/>
      <c r="B85" s="81"/>
      <c r="C85" s="94"/>
      <c r="D85" s="80"/>
      <c r="E85" s="86"/>
      <c r="F85" s="86"/>
    </row>
    <row r="86" spans="1:6" x14ac:dyDescent="0.2">
      <c r="A86" s="93"/>
      <c r="B86" s="85"/>
      <c r="C86" s="98"/>
      <c r="D86" s="83"/>
      <c r="E86" s="82"/>
      <c r="F86" s="82"/>
    </row>
    <row r="87" spans="1:6" x14ac:dyDescent="0.2">
      <c r="A87" s="78">
        <f>COUNT($A$12:A86)+1</f>
        <v>16</v>
      </c>
      <c r="B87" s="32" t="s">
        <v>52</v>
      </c>
      <c r="C87" s="97"/>
      <c r="D87" s="29"/>
      <c r="E87" s="30"/>
      <c r="F87" s="28"/>
    </row>
    <row r="88" spans="1:6" ht="38.25" x14ac:dyDescent="0.2">
      <c r="A88" s="33"/>
      <c r="B88" s="76" t="s">
        <v>63</v>
      </c>
      <c r="C88" s="97"/>
      <c r="D88" s="29"/>
      <c r="E88" s="30"/>
      <c r="F88" s="28"/>
    </row>
    <row r="89" spans="1:6" ht="14.25" x14ac:dyDescent="0.2">
      <c r="A89" s="33"/>
      <c r="B89" s="76" t="s">
        <v>26</v>
      </c>
      <c r="C89" s="97">
        <v>33</v>
      </c>
      <c r="D89" s="29" t="s">
        <v>36</v>
      </c>
      <c r="E89" s="96"/>
      <c r="F89" s="30">
        <f>C89*E89</f>
        <v>0</v>
      </c>
    </row>
    <row r="90" spans="1:6" ht="14.25" x14ac:dyDescent="0.2">
      <c r="A90" s="33"/>
      <c r="B90" s="76" t="s">
        <v>27</v>
      </c>
      <c r="C90" s="97">
        <v>15</v>
      </c>
      <c r="D90" s="29" t="s">
        <v>36</v>
      </c>
      <c r="E90" s="96"/>
      <c r="F90" s="30">
        <f>C90*E90</f>
        <v>0</v>
      </c>
    </row>
    <row r="91" spans="1:6" x14ac:dyDescent="0.2">
      <c r="A91" s="95"/>
      <c r="B91" s="81"/>
      <c r="C91" s="94"/>
      <c r="D91" s="80"/>
      <c r="E91" s="86"/>
      <c r="F91" s="86"/>
    </row>
    <row r="92" spans="1:6" x14ac:dyDescent="0.2">
      <c r="A92" s="93"/>
      <c r="B92" s="85"/>
      <c r="C92" s="98"/>
      <c r="D92" s="83"/>
      <c r="E92" s="82"/>
      <c r="F92" s="82"/>
    </row>
    <row r="93" spans="1:6" x14ac:dyDescent="0.2">
      <c r="A93" s="78">
        <f>COUNT($A$12:A92)+1</f>
        <v>17</v>
      </c>
      <c r="B93" s="32" t="s">
        <v>119</v>
      </c>
      <c r="C93" s="97"/>
      <c r="D93" s="29"/>
      <c r="E93" s="30"/>
      <c r="F93" s="30"/>
    </row>
    <row r="94" spans="1:6" ht="38.25" x14ac:dyDescent="0.2">
      <c r="A94" s="33"/>
      <c r="B94" s="76" t="s">
        <v>118</v>
      </c>
      <c r="C94" s="97"/>
      <c r="D94" s="29"/>
      <c r="E94" s="30"/>
      <c r="F94" s="30"/>
    </row>
    <row r="95" spans="1:6" ht="14.25" x14ac:dyDescent="0.2">
      <c r="A95" s="33"/>
      <c r="B95" s="76"/>
      <c r="C95" s="97">
        <v>10</v>
      </c>
      <c r="D95" s="29" t="s">
        <v>36</v>
      </c>
      <c r="E95" s="96"/>
      <c r="F95" s="30">
        <f>C95*E95</f>
        <v>0</v>
      </c>
    </row>
    <row r="96" spans="1:6" x14ac:dyDescent="0.2">
      <c r="A96" s="95"/>
      <c r="B96" s="81"/>
      <c r="C96" s="94"/>
      <c r="D96" s="80"/>
      <c r="E96" s="86"/>
      <c r="F96" s="86"/>
    </row>
    <row r="97" spans="1:6" x14ac:dyDescent="0.2">
      <c r="A97" s="93"/>
      <c r="B97" s="85"/>
      <c r="C97" s="98"/>
      <c r="D97" s="83"/>
      <c r="E97" s="82"/>
      <c r="F97" s="82"/>
    </row>
    <row r="98" spans="1:6" x14ac:dyDescent="0.2">
      <c r="A98" s="78">
        <f>COUNT($A$12:A97)+1</f>
        <v>18</v>
      </c>
      <c r="B98" s="32" t="s">
        <v>56</v>
      </c>
      <c r="C98" s="97"/>
      <c r="D98" s="29"/>
      <c r="E98" s="30"/>
      <c r="F98" s="30"/>
    </row>
    <row r="99" spans="1:6" ht="63.75" x14ac:dyDescent="0.2">
      <c r="A99" s="33"/>
      <c r="B99" s="76" t="s">
        <v>117</v>
      </c>
      <c r="C99" s="97"/>
      <c r="D99" s="29"/>
      <c r="E99" s="30"/>
      <c r="F99" s="30"/>
    </row>
    <row r="100" spans="1:6" ht="14.25" x14ac:dyDescent="0.2">
      <c r="A100" s="33"/>
      <c r="B100" s="76"/>
      <c r="C100" s="97">
        <v>22</v>
      </c>
      <c r="D100" s="29" t="s">
        <v>36</v>
      </c>
      <c r="E100" s="96"/>
      <c r="F100" s="30">
        <f>C100*E100</f>
        <v>0</v>
      </c>
    </row>
    <row r="101" spans="1:6" x14ac:dyDescent="0.2">
      <c r="A101" s="95"/>
      <c r="B101" s="81"/>
      <c r="C101" s="94"/>
      <c r="D101" s="80"/>
      <c r="E101" s="86"/>
      <c r="F101" s="86"/>
    </row>
    <row r="102" spans="1:6" x14ac:dyDescent="0.2">
      <c r="A102" s="93"/>
      <c r="B102" s="85"/>
      <c r="C102" s="98"/>
      <c r="D102" s="83"/>
      <c r="E102" s="82"/>
      <c r="F102" s="82"/>
    </row>
    <row r="103" spans="1:6" x14ac:dyDescent="0.2">
      <c r="A103" s="78">
        <f>COUNT($A$12:A102)+1</f>
        <v>19</v>
      </c>
      <c r="B103" s="32" t="s">
        <v>57</v>
      </c>
      <c r="C103" s="97"/>
      <c r="D103" s="29"/>
      <c r="E103" s="30"/>
      <c r="F103" s="28"/>
    </row>
    <row r="104" spans="1:6" ht="51" x14ac:dyDescent="0.2">
      <c r="A104" s="33"/>
      <c r="B104" s="76" t="s">
        <v>116</v>
      </c>
      <c r="C104" s="97"/>
      <c r="D104" s="29"/>
      <c r="E104" s="30"/>
      <c r="F104" s="28"/>
    </row>
    <row r="105" spans="1:6" ht="14.25" x14ac:dyDescent="0.2">
      <c r="A105" s="33"/>
      <c r="B105" s="76"/>
      <c r="C105" s="97">
        <v>16</v>
      </c>
      <c r="D105" s="29" t="s">
        <v>36</v>
      </c>
      <c r="E105" s="96"/>
      <c r="F105" s="30">
        <f>C105*E105</f>
        <v>0</v>
      </c>
    </row>
    <row r="106" spans="1:6" x14ac:dyDescent="0.2">
      <c r="A106" s="95"/>
      <c r="B106" s="81"/>
      <c r="C106" s="94"/>
      <c r="D106" s="80"/>
      <c r="E106" s="86"/>
      <c r="F106" s="86"/>
    </row>
    <row r="107" spans="1:6" x14ac:dyDescent="0.2">
      <c r="A107" s="93"/>
      <c r="B107" s="92"/>
      <c r="C107" s="98"/>
      <c r="D107" s="100"/>
      <c r="E107" s="99"/>
      <c r="F107" s="99"/>
    </row>
    <row r="108" spans="1:6" x14ac:dyDescent="0.2">
      <c r="A108" s="78">
        <f>COUNT($A$12:A107)+1</f>
        <v>20</v>
      </c>
      <c r="B108" s="32" t="s">
        <v>17</v>
      </c>
      <c r="C108" s="97"/>
      <c r="D108" s="29"/>
      <c r="E108" s="30"/>
      <c r="F108" s="30"/>
    </row>
    <row r="109" spans="1:6" ht="25.5" x14ac:dyDescent="0.2">
      <c r="A109" s="33"/>
      <c r="B109" s="76" t="s">
        <v>16</v>
      </c>
      <c r="C109" s="97"/>
      <c r="D109" s="29"/>
      <c r="E109" s="30"/>
      <c r="F109" s="28"/>
    </row>
    <row r="110" spans="1:6" ht="14.25" x14ac:dyDescent="0.2">
      <c r="A110" s="33"/>
      <c r="B110" s="76"/>
      <c r="C110" s="97">
        <v>60</v>
      </c>
      <c r="D110" s="29" t="s">
        <v>36</v>
      </c>
      <c r="E110" s="96"/>
      <c r="F110" s="30">
        <f>C110*E110</f>
        <v>0</v>
      </c>
    </row>
    <row r="111" spans="1:6" x14ac:dyDescent="0.2">
      <c r="A111" s="95"/>
      <c r="B111" s="81"/>
      <c r="C111" s="94"/>
      <c r="D111" s="80"/>
      <c r="E111" s="86"/>
      <c r="F111" s="86"/>
    </row>
    <row r="112" spans="1:6" x14ac:dyDescent="0.2">
      <c r="A112" s="93"/>
      <c r="B112" s="85"/>
      <c r="C112" s="98"/>
      <c r="D112" s="83"/>
      <c r="E112" s="82"/>
      <c r="F112" s="82"/>
    </row>
    <row r="113" spans="1:6" x14ac:dyDescent="0.2">
      <c r="A113" s="78">
        <f>COUNT($A$12:A112)+1</f>
        <v>21</v>
      </c>
      <c r="B113" s="32" t="s">
        <v>19</v>
      </c>
      <c r="C113" s="97"/>
      <c r="D113" s="29"/>
      <c r="E113" s="30"/>
      <c r="F113" s="30"/>
    </row>
    <row r="114" spans="1:6" x14ac:dyDescent="0.2">
      <c r="A114" s="33"/>
      <c r="B114" s="76" t="s">
        <v>115</v>
      </c>
      <c r="C114" s="97"/>
      <c r="D114" s="29"/>
      <c r="E114" s="30"/>
      <c r="F114" s="28"/>
    </row>
    <row r="115" spans="1:6" ht="14.25" x14ac:dyDescent="0.2">
      <c r="A115" s="33"/>
      <c r="B115" s="76"/>
      <c r="C115" s="97">
        <v>46</v>
      </c>
      <c r="D115" s="29" t="s">
        <v>31</v>
      </c>
      <c r="E115" s="96"/>
      <c r="F115" s="30">
        <f>C115*E115</f>
        <v>0</v>
      </c>
    </row>
    <row r="116" spans="1:6" x14ac:dyDescent="0.2">
      <c r="A116" s="95"/>
      <c r="B116" s="81"/>
      <c r="C116" s="94"/>
      <c r="D116" s="80"/>
      <c r="E116" s="86"/>
      <c r="F116" s="86"/>
    </row>
    <row r="117" spans="1:6" x14ac:dyDescent="0.2">
      <c r="A117" s="93"/>
      <c r="B117" s="85"/>
      <c r="C117" s="98"/>
      <c r="D117" s="83"/>
      <c r="E117" s="82"/>
      <c r="F117" s="82"/>
    </row>
    <row r="118" spans="1:6" x14ac:dyDescent="0.2">
      <c r="A118" s="78">
        <f>COUNT($A$10:A116)+1</f>
        <v>22</v>
      </c>
      <c r="B118" s="32" t="s">
        <v>114</v>
      </c>
      <c r="C118" s="97"/>
      <c r="D118" s="29"/>
      <c r="E118" s="30"/>
      <c r="F118" s="30"/>
    </row>
    <row r="119" spans="1:6" ht="25.5" x14ac:dyDescent="0.2">
      <c r="A119" s="33"/>
      <c r="B119" s="76" t="s">
        <v>113</v>
      </c>
      <c r="C119" s="97"/>
      <c r="D119" s="29"/>
      <c r="E119" s="30"/>
      <c r="F119" s="30"/>
    </row>
    <row r="120" spans="1:6" x14ac:dyDescent="0.2">
      <c r="A120" s="33"/>
      <c r="B120" s="32"/>
      <c r="C120" s="97">
        <v>8</v>
      </c>
      <c r="D120" s="29" t="s">
        <v>1</v>
      </c>
      <c r="E120" s="96"/>
      <c r="F120" s="30">
        <f>C120*E120</f>
        <v>0</v>
      </c>
    </row>
    <row r="121" spans="1:6" x14ac:dyDescent="0.2">
      <c r="A121" s="95"/>
      <c r="B121" s="81"/>
      <c r="C121" s="94"/>
      <c r="D121" s="80"/>
      <c r="E121" s="86"/>
      <c r="F121" s="86"/>
    </row>
    <row r="122" spans="1:6" x14ac:dyDescent="0.2">
      <c r="A122" s="93"/>
      <c r="B122" s="85"/>
      <c r="C122" s="98"/>
      <c r="D122" s="83"/>
      <c r="E122" s="82"/>
      <c r="F122" s="84"/>
    </row>
    <row r="123" spans="1:6" x14ac:dyDescent="0.2">
      <c r="A123" s="78">
        <f>COUNT($A$12:A122)+1</f>
        <v>23</v>
      </c>
      <c r="B123" s="32" t="s">
        <v>112</v>
      </c>
      <c r="C123" s="97"/>
      <c r="D123" s="29"/>
      <c r="E123" s="30"/>
      <c r="F123" s="28"/>
    </row>
    <row r="124" spans="1:6" ht="38.25" x14ac:dyDescent="0.2">
      <c r="A124" s="33"/>
      <c r="B124" s="76" t="s">
        <v>111</v>
      </c>
      <c r="C124" s="97"/>
      <c r="D124" s="29"/>
      <c r="E124" s="30"/>
      <c r="F124" s="28"/>
    </row>
    <row r="125" spans="1:6" x14ac:dyDescent="0.2">
      <c r="A125" s="33"/>
      <c r="B125" s="76"/>
      <c r="C125" s="97">
        <v>1</v>
      </c>
      <c r="D125" s="29" t="s">
        <v>1</v>
      </c>
      <c r="E125" s="96"/>
      <c r="F125" s="30">
        <f>C125*E125</f>
        <v>0</v>
      </c>
    </row>
    <row r="126" spans="1:6" x14ac:dyDescent="0.2">
      <c r="A126" s="95"/>
      <c r="B126" s="81"/>
      <c r="C126" s="94"/>
      <c r="D126" s="80"/>
      <c r="E126" s="86"/>
      <c r="F126" s="86"/>
    </row>
    <row r="127" spans="1:6" x14ac:dyDescent="0.2">
      <c r="A127" s="93"/>
      <c r="B127" s="92"/>
      <c r="C127" s="21"/>
      <c r="D127" s="22"/>
      <c r="E127" s="23"/>
      <c r="F127" s="21"/>
    </row>
    <row r="128" spans="1:6" x14ac:dyDescent="0.2">
      <c r="A128" s="78">
        <f>COUNT($A$12:A127)+1</f>
        <v>24</v>
      </c>
      <c r="B128" s="32" t="s">
        <v>23</v>
      </c>
      <c r="C128" s="28"/>
      <c r="D128" s="29"/>
      <c r="E128" s="71"/>
      <c r="F128" s="28"/>
    </row>
    <row r="129" spans="1:6" ht="76.5" x14ac:dyDescent="0.2">
      <c r="A129" s="77"/>
      <c r="B129" s="76" t="s">
        <v>59</v>
      </c>
      <c r="C129" s="28"/>
      <c r="D129" s="29"/>
      <c r="E129" s="30"/>
      <c r="F129" s="28"/>
    </row>
    <row r="130" spans="1:6" x14ac:dyDescent="0.2">
      <c r="A130" s="78"/>
      <c r="B130" s="91"/>
      <c r="C130" s="75"/>
      <c r="D130" s="74">
        <v>0.05</v>
      </c>
      <c r="E130" s="28"/>
      <c r="F130" s="30">
        <f>SUM(F14:F129)*D130</f>
        <v>0</v>
      </c>
    </row>
    <row r="131" spans="1:6" x14ac:dyDescent="0.2">
      <c r="A131" s="90"/>
      <c r="B131" s="89"/>
      <c r="C131" s="88"/>
      <c r="D131" s="87"/>
      <c r="E131" s="79"/>
      <c r="F131" s="86"/>
    </row>
    <row r="132" spans="1:6" x14ac:dyDescent="0.2">
      <c r="A132" s="77"/>
      <c r="B132" s="76"/>
      <c r="C132" s="28"/>
      <c r="D132" s="29"/>
      <c r="E132" s="28"/>
      <c r="F132" s="28"/>
    </row>
    <row r="133" spans="1:6" x14ac:dyDescent="0.2">
      <c r="A133" s="78">
        <f>COUNT($A$12:A131)+1</f>
        <v>25</v>
      </c>
      <c r="B133" s="32" t="s">
        <v>60</v>
      </c>
      <c r="C133" s="28"/>
      <c r="D133" s="29"/>
      <c r="E133" s="28"/>
      <c r="F133" s="28"/>
    </row>
    <row r="134" spans="1:6" ht="38.25" x14ac:dyDescent="0.2">
      <c r="A134" s="77"/>
      <c r="B134" s="76" t="s">
        <v>24</v>
      </c>
      <c r="C134" s="75"/>
      <c r="D134" s="74">
        <v>0.1</v>
      </c>
      <c r="E134" s="28"/>
      <c r="F134" s="30">
        <f>SUM(F14:F128)*D134</f>
        <v>0</v>
      </c>
    </row>
    <row r="135" spans="1:6" x14ac:dyDescent="0.2">
      <c r="A135" s="73"/>
      <c r="B135" s="72"/>
      <c r="C135" s="28"/>
      <c r="D135" s="29"/>
      <c r="E135" s="71"/>
      <c r="F135" s="28"/>
    </row>
    <row r="136" spans="1:6" x14ac:dyDescent="0.2">
      <c r="A136" s="70"/>
      <c r="B136" s="69" t="s">
        <v>2</v>
      </c>
      <c r="C136" s="35"/>
      <c r="D136" s="36"/>
      <c r="E136" s="37" t="s">
        <v>35</v>
      </c>
      <c r="F136" s="37">
        <f>SUM(F14:F135)</f>
        <v>0</v>
      </c>
    </row>
    <row r="137" spans="1:6" x14ac:dyDescent="0.2">
      <c r="A137" s="19"/>
      <c r="B137" s="19"/>
      <c r="C137" s="19"/>
      <c r="E137" s="19"/>
      <c r="F137" s="19"/>
    </row>
    <row r="138" spans="1:6" x14ac:dyDescent="0.2">
      <c r="A138" s="19"/>
      <c r="B138" s="19"/>
      <c r="C138" s="19"/>
      <c r="E138" s="19"/>
      <c r="F138" s="19"/>
    </row>
  </sheetData>
  <sheetProtection password="CFA5" sheet="1" objects="1" scenarios="1" selectLockedCells="1"/>
  <mergeCells count="1">
    <mergeCell ref="B8:F9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4" manualBreakCount="4">
    <brk id="35" max="5" man="1"/>
    <brk id="65" max="5" man="1"/>
    <brk id="96" max="5" man="1"/>
    <brk id="12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showZeros="0" view="pageBreakPreview" topLeftCell="A46" zoomScale="115" zoomScaleNormal="100" zoomScaleSheetLayoutView="115" workbookViewId="0">
      <selection activeCell="E125" sqref="E125"/>
    </sheetView>
  </sheetViews>
  <sheetFormatPr defaultColWidth="9.140625" defaultRowHeight="12.75" x14ac:dyDescent="0.2"/>
  <cols>
    <col min="1" max="1" width="5.7109375" style="15" customWidth="1"/>
    <col min="2" max="2" width="50.7109375" style="68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23" t="s">
        <v>73</v>
      </c>
      <c r="B1" s="27" t="s">
        <v>8</v>
      </c>
      <c r="C1" s="15"/>
      <c r="D1" s="16"/>
    </row>
    <row r="2" spans="1:6" x14ac:dyDescent="0.2">
      <c r="A2" s="123" t="s">
        <v>74</v>
      </c>
      <c r="B2" s="27" t="s">
        <v>9</v>
      </c>
      <c r="C2" s="15"/>
      <c r="D2" s="16"/>
    </row>
    <row r="3" spans="1:6" x14ac:dyDescent="0.2">
      <c r="A3" s="123" t="s">
        <v>76</v>
      </c>
      <c r="B3" s="27" t="s">
        <v>163</v>
      </c>
      <c r="C3" s="15"/>
      <c r="D3" s="16"/>
    </row>
    <row r="4" spans="1:6" x14ac:dyDescent="0.2">
      <c r="A4" s="123"/>
      <c r="B4" s="27" t="s">
        <v>162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47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121"/>
      <c r="B7" s="122" t="s">
        <v>64</v>
      </c>
      <c r="C7" s="117"/>
      <c r="D7" s="119"/>
      <c r="E7" s="118"/>
      <c r="F7" s="117"/>
    </row>
    <row r="8" spans="1:6" x14ac:dyDescent="0.2">
      <c r="A8" s="121"/>
      <c r="B8" s="326" t="s">
        <v>146</v>
      </c>
      <c r="C8" s="326"/>
      <c r="D8" s="326"/>
      <c r="E8" s="326"/>
      <c r="F8" s="326"/>
    </row>
    <row r="9" spans="1:6" x14ac:dyDescent="0.2">
      <c r="A9" s="121"/>
      <c r="B9" s="326"/>
      <c r="C9" s="326"/>
      <c r="D9" s="326"/>
      <c r="E9" s="326"/>
      <c r="F9" s="326"/>
    </row>
    <row r="10" spans="1:6" x14ac:dyDescent="0.2">
      <c r="A10" s="121"/>
      <c r="B10" s="120"/>
      <c r="C10" s="117"/>
      <c r="D10" s="119"/>
      <c r="E10" s="118"/>
      <c r="F10" s="117"/>
    </row>
    <row r="11" spans="1:6" x14ac:dyDescent="0.2">
      <c r="A11" s="41"/>
      <c r="B11" s="116"/>
      <c r="C11" s="21"/>
      <c r="D11" s="22"/>
      <c r="E11" s="23"/>
      <c r="F11" s="21"/>
    </row>
    <row r="12" spans="1:6" x14ac:dyDescent="0.2">
      <c r="A12" s="78">
        <f>COUNT(A6+1)</f>
        <v>1</v>
      </c>
      <c r="B12" s="32" t="s">
        <v>12</v>
      </c>
      <c r="C12" s="28"/>
      <c r="D12" s="29"/>
      <c r="E12" s="30"/>
      <c r="F12" s="30"/>
    </row>
    <row r="13" spans="1:6" ht="38.25" x14ac:dyDescent="0.2">
      <c r="A13" s="78"/>
      <c r="B13" s="76" t="s">
        <v>41</v>
      </c>
      <c r="C13" s="28"/>
      <c r="D13" s="29"/>
      <c r="E13" s="30"/>
      <c r="F13" s="30"/>
    </row>
    <row r="14" spans="1:6" ht="14.25" x14ac:dyDescent="0.2">
      <c r="A14" s="78"/>
      <c r="B14" s="76"/>
      <c r="C14" s="97">
        <v>9</v>
      </c>
      <c r="D14" s="29" t="s">
        <v>31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104"/>
      <c r="B16" s="85"/>
      <c r="C16" s="98"/>
      <c r="D16" s="115"/>
      <c r="E16" s="114"/>
      <c r="F16" s="114"/>
    </row>
    <row r="17" spans="1:6" x14ac:dyDescent="0.2">
      <c r="A17" s="78">
        <f>COUNT($A$12:A16)+1</f>
        <v>2</v>
      </c>
      <c r="B17" s="32" t="s">
        <v>161</v>
      </c>
      <c r="C17" s="97"/>
      <c r="D17" s="42"/>
      <c r="E17" s="31"/>
      <c r="F17" s="31"/>
    </row>
    <row r="18" spans="1:6" ht="38.25" x14ac:dyDescent="0.2">
      <c r="A18" s="78"/>
      <c r="B18" s="76" t="s">
        <v>160</v>
      </c>
      <c r="C18" s="97"/>
      <c r="D18" s="42"/>
      <c r="E18" s="31"/>
      <c r="F18" s="31"/>
    </row>
    <row r="19" spans="1:6" x14ac:dyDescent="0.2">
      <c r="A19" s="78"/>
      <c r="B19" s="76"/>
      <c r="C19" s="97">
        <v>1</v>
      </c>
      <c r="D19" s="42" t="s">
        <v>141</v>
      </c>
      <c r="E19" s="110"/>
      <c r="F19" s="31">
        <f>E19*C19</f>
        <v>0</v>
      </c>
    </row>
    <row r="20" spans="1:6" x14ac:dyDescent="0.2">
      <c r="A20" s="90"/>
      <c r="B20" s="81"/>
      <c r="C20" s="94"/>
      <c r="D20" s="109"/>
      <c r="E20" s="113"/>
      <c r="F20" s="113"/>
    </row>
    <row r="21" spans="1:6" x14ac:dyDescent="0.2">
      <c r="A21" s="104"/>
      <c r="B21" s="85"/>
      <c r="C21" s="98"/>
      <c r="D21" s="83"/>
      <c r="E21" s="82"/>
      <c r="F21" s="84"/>
    </row>
    <row r="22" spans="1:6" ht="25.5" x14ac:dyDescent="0.2">
      <c r="A22" s="78">
        <f>COUNT($A$12:A21)+1</f>
        <v>3</v>
      </c>
      <c r="B22" s="32" t="s">
        <v>140</v>
      </c>
      <c r="C22" s="97"/>
      <c r="D22" s="29"/>
      <c r="E22" s="30"/>
      <c r="F22" s="30"/>
    </row>
    <row r="23" spans="1:6" ht="51" x14ac:dyDescent="0.2">
      <c r="A23" s="78"/>
      <c r="B23" s="76" t="s">
        <v>139</v>
      </c>
      <c r="C23" s="97"/>
      <c r="D23" s="29"/>
      <c r="E23" s="30"/>
      <c r="F23" s="28"/>
    </row>
    <row r="24" spans="1:6" ht="14.25" x14ac:dyDescent="0.2">
      <c r="A24" s="78"/>
      <c r="B24" s="76"/>
      <c r="C24" s="97">
        <v>3</v>
      </c>
      <c r="D24" s="29" t="s">
        <v>37</v>
      </c>
      <c r="E24" s="96"/>
      <c r="F24" s="30">
        <f>C24*E24</f>
        <v>0</v>
      </c>
    </row>
    <row r="25" spans="1:6" x14ac:dyDescent="0.2">
      <c r="A25" s="78"/>
      <c r="B25" s="76"/>
      <c r="C25" s="97"/>
      <c r="D25" s="29"/>
      <c r="E25" s="30"/>
      <c r="F25" s="30"/>
    </row>
    <row r="26" spans="1:6" x14ac:dyDescent="0.2">
      <c r="A26" s="104"/>
      <c r="B26" s="112"/>
      <c r="C26" s="98"/>
      <c r="D26" s="83"/>
      <c r="E26" s="82"/>
      <c r="F26" s="82"/>
    </row>
    <row r="27" spans="1:6" x14ac:dyDescent="0.2">
      <c r="A27" s="78">
        <f>COUNT($A$12:A26)+1</f>
        <v>4</v>
      </c>
      <c r="B27" s="32" t="s">
        <v>136</v>
      </c>
      <c r="C27" s="97"/>
      <c r="D27" s="29"/>
      <c r="E27" s="30"/>
      <c r="F27" s="28"/>
    </row>
    <row r="28" spans="1:6" ht="63.75" x14ac:dyDescent="0.2">
      <c r="A28" s="78"/>
      <c r="B28" s="76" t="s">
        <v>135</v>
      </c>
      <c r="C28" s="97"/>
      <c r="D28" s="29"/>
      <c r="E28" s="30"/>
      <c r="F28" s="28"/>
    </row>
    <row r="29" spans="1:6" ht="14.25" x14ac:dyDescent="0.2">
      <c r="A29" s="78"/>
      <c r="B29" s="32"/>
      <c r="C29" s="97">
        <v>4</v>
      </c>
      <c r="D29" s="29" t="s">
        <v>37</v>
      </c>
      <c r="E29" s="96"/>
      <c r="F29" s="30">
        <f>C29*E29</f>
        <v>0</v>
      </c>
    </row>
    <row r="30" spans="1:6" x14ac:dyDescent="0.2">
      <c r="A30" s="90"/>
      <c r="B30" s="111"/>
      <c r="C30" s="94"/>
      <c r="D30" s="80"/>
      <c r="E30" s="86"/>
      <c r="F30" s="86"/>
    </row>
    <row r="31" spans="1:6" x14ac:dyDescent="0.2">
      <c r="A31" s="104"/>
      <c r="B31" s="85"/>
      <c r="C31" s="98"/>
      <c r="D31" s="83"/>
      <c r="E31" s="82"/>
      <c r="F31" s="84"/>
    </row>
    <row r="32" spans="1:6" x14ac:dyDescent="0.2">
      <c r="A32" s="78">
        <f>COUNT($A$12:A31)+1</f>
        <v>5</v>
      </c>
      <c r="B32" s="32" t="s">
        <v>42</v>
      </c>
      <c r="C32" s="97"/>
      <c r="D32" s="29"/>
      <c r="E32" s="30"/>
      <c r="F32" s="28"/>
    </row>
    <row r="33" spans="1:6" ht="76.5" x14ac:dyDescent="0.2">
      <c r="A33" s="78"/>
      <c r="B33" s="76" t="s">
        <v>159</v>
      </c>
      <c r="C33" s="97"/>
      <c r="D33" s="29"/>
      <c r="E33" s="30"/>
      <c r="F33" s="28"/>
    </row>
    <row r="34" spans="1:6" ht="14.25" x14ac:dyDescent="0.2">
      <c r="A34" s="78"/>
      <c r="B34" s="76"/>
      <c r="C34" s="97">
        <v>16</v>
      </c>
      <c r="D34" s="29" t="s">
        <v>37</v>
      </c>
      <c r="E34" s="96"/>
      <c r="F34" s="30">
        <f>C34*E34</f>
        <v>0</v>
      </c>
    </row>
    <row r="35" spans="1:6" x14ac:dyDescent="0.2">
      <c r="A35" s="90"/>
      <c r="B35" s="81"/>
      <c r="C35" s="94"/>
      <c r="D35" s="80"/>
      <c r="E35" s="86"/>
      <c r="F35" s="86"/>
    </row>
    <row r="36" spans="1:6" x14ac:dyDescent="0.2">
      <c r="A36" s="104"/>
      <c r="B36" s="85"/>
      <c r="C36" s="98"/>
      <c r="D36" s="83"/>
      <c r="E36" s="82"/>
      <c r="F36" s="84"/>
    </row>
    <row r="37" spans="1:6" x14ac:dyDescent="0.2">
      <c r="A37" s="78">
        <f>COUNT($A$12:A36)+1</f>
        <v>6</v>
      </c>
      <c r="B37" s="32" t="s">
        <v>132</v>
      </c>
      <c r="C37" s="97"/>
      <c r="D37" s="29"/>
      <c r="E37" s="30"/>
      <c r="F37" s="28"/>
    </row>
    <row r="38" spans="1:6" ht="38.25" x14ac:dyDescent="0.2">
      <c r="A38" s="78"/>
      <c r="B38" s="76" t="s">
        <v>131</v>
      </c>
      <c r="C38" s="97"/>
      <c r="D38" s="29"/>
      <c r="E38" s="30"/>
      <c r="F38" s="28"/>
    </row>
    <row r="39" spans="1:6" ht="14.25" x14ac:dyDescent="0.2">
      <c r="A39" s="78"/>
      <c r="B39" s="76"/>
      <c r="C39" s="97">
        <v>5</v>
      </c>
      <c r="D39" s="29" t="s">
        <v>31</v>
      </c>
      <c r="E39" s="96"/>
      <c r="F39" s="30">
        <f>C39*E39</f>
        <v>0</v>
      </c>
    </row>
    <row r="40" spans="1:6" x14ac:dyDescent="0.2">
      <c r="A40" s="90"/>
      <c r="B40" s="81"/>
      <c r="C40" s="94"/>
      <c r="D40" s="80"/>
      <c r="E40" s="86"/>
      <c r="F40" s="86"/>
    </row>
    <row r="41" spans="1:6" x14ac:dyDescent="0.2">
      <c r="A41" s="104"/>
      <c r="B41" s="85"/>
      <c r="C41" s="98"/>
      <c r="D41" s="83"/>
      <c r="E41" s="82"/>
      <c r="F41" s="84"/>
    </row>
    <row r="42" spans="1:6" x14ac:dyDescent="0.2">
      <c r="A42" s="78">
        <f>COUNT($A$12:A41)+1</f>
        <v>7</v>
      </c>
      <c r="B42" s="32" t="s">
        <v>43</v>
      </c>
      <c r="C42" s="97"/>
      <c r="D42" s="29"/>
      <c r="E42" s="30"/>
      <c r="F42" s="28"/>
    </row>
    <row r="43" spans="1:6" ht="25.5" x14ac:dyDescent="0.2">
      <c r="A43" s="78"/>
      <c r="B43" s="76" t="s">
        <v>128</v>
      </c>
      <c r="C43" s="97"/>
      <c r="D43" s="29"/>
      <c r="E43" s="30"/>
      <c r="F43" s="28"/>
    </row>
    <row r="44" spans="1:6" x14ac:dyDescent="0.2">
      <c r="A44" s="78"/>
      <c r="B44" s="76"/>
      <c r="C44" s="97">
        <v>9</v>
      </c>
      <c r="D44" s="42" t="s">
        <v>44</v>
      </c>
      <c r="E44" s="110"/>
      <c r="F44" s="30">
        <f>C44*E44</f>
        <v>0</v>
      </c>
    </row>
    <row r="45" spans="1:6" x14ac:dyDescent="0.2">
      <c r="A45" s="90"/>
      <c r="B45" s="81"/>
      <c r="C45" s="94"/>
      <c r="D45" s="109"/>
      <c r="E45" s="113"/>
      <c r="F45" s="86"/>
    </row>
    <row r="46" spans="1:6" x14ac:dyDescent="0.2">
      <c r="A46" s="104"/>
      <c r="B46" s="85"/>
      <c r="C46" s="98"/>
      <c r="D46" s="83"/>
      <c r="E46" s="82"/>
      <c r="F46" s="84"/>
    </row>
    <row r="47" spans="1:6" x14ac:dyDescent="0.2">
      <c r="A47" s="78">
        <f>COUNT($A$12:A46)+1</f>
        <v>8</v>
      </c>
      <c r="B47" s="108" t="s">
        <v>127</v>
      </c>
      <c r="C47" s="97"/>
      <c r="D47" s="106"/>
      <c r="E47" s="105"/>
      <c r="F47" s="107"/>
    </row>
    <row r="48" spans="1:6" ht="51" x14ac:dyDescent="0.2">
      <c r="A48" s="78"/>
      <c r="B48" s="76" t="s">
        <v>126</v>
      </c>
      <c r="C48" s="97"/>
      <c r="D48" s="106"/>
      <c r="E48" s="105"/>
      <c r="F48" s="105"/>
    </row>
    <row r="49" spans="1:6" ht="14.25" x14ac:dyDescent="0.2">
      <c r="A49" s="78"/>
      <c r="B49" s="76"/>
      <c r="C49" s="97">
        <v>6</v>
      </c>
      <c r="D49" s="29" t="s">
        <v>31</v>
      </c>
      <c r="E49" s="96"/>
      <c r="F49" s="30">
        <f>E49*C49</f>
        <v>0</v>
      </c>
    </row>
    <row r="50" spans="1:6" x14ac:dyDescent="0.2">
      <c r="A50" s="90"/>
      <c r="B50" s="81"/>
      <c r="C50" s="94"/>
      <c r="D50" s="80"/>
      <c r="E50" s="86"/>
      <c r="F50" s="86"/>
    </row>
    <row r="51" spans="1:6" x14ac:dyDescent="0.2">
      <c r="A51" s="104"/>
      <c r="B51" s="85"/>
      <c r="C51" s="98"/>
      <c r="D51" s="83"/>
      <c r="E51" s="82"/>
      <c r="F51" s="84"/>
    </row>
    <row r="52" spans="1:6" x14ac:dyDescent="0.2">
      <c r="A52" s="78">
        <f>COUNT($A$12:A51)+1</f>
        <v>9</v>
      </c>
      <c r="B52" s="103" t="s">
        <v>125</v>
      </c>
      <c r="C52" s="97"/>
      <c r="D52" s="29"/>
      <c r="E52" s="30"/>
      <c r="F52" s="28"/>
    </row>
    <row r="53" spans="1:6" ht="63.75" x14ac:dyDescent="0.2">
      <c r="A53" s="78"/>
      <c r="B53" s="76" t="s">
        <v>124</v>
      </c>
      <c r="C53" s="97"/>
      <c r="D53" s="29"/>
      <c r="E53" s="30"/>
      <c r="F53" s="28"/>
    </row>
    <row r="54" spans="1:6" ht="14.25" x14ac:dyDescent="0.2">
      <c r="A54" s="78"/>
      <c r="B54" s="102"/>
      <c r="C54" s="97">
        <v>3</v>
      </c>
      <c r="D54" s="29" t="s">
        <v>31</v>
      </c>
      <c r="E54" s="96"/>
      <c r="F54" s="30">
        <f>E54*C54</f>
        <v>0</v>
      </c>
    </row>
    <row r="55" spans="1:6" x14ac:dyDescent="0.2">
      <c r="A55" s="90"/>
      <c r="B55" s="101"/>
      <c r="C55" s="94"/>
      <c r="D55" s="80"/>
      <c r="E55" s="86"/>
      <c r="F55" s="86"/>
    </row>
    <row r="56" spans="1:6" x14ac:dyDescent="0.2">
      <c r="A56" s="93"/>
      <c r="B56" s="92"/>
      <c r="C56" s="98"/>
      <c r="D56" s="83"/>
      <c r="E56" s="82"/>
      <c r="F56" s="82"/>
    </row>
    <row r="57" spans="1:6" x14ac:dyDescent="0.2">
      <c r="A57" s="78">
        <f>COUNT($A$12:A56)+1</f>
        <v>10</v>
      </c>
      <c r="B57" s="131" t="s">
        <v>158</v>
      </c>
      <c r="C57" s="97"/>
      <c r="D57" s="29"/>
      <c r="E57" s="30"/>
      <c r="F57" s="30"/>
    </row>
    <row r="58" spans="1:6" ht="38.25" x14ac:dyDescent="0.2">
      <c r="A58" s="33"/>
      <c r="B58" s="130" t="s">
        <v>157</v>
      </c>
      <c r="C58" s="97"/>
      <c r="D58" s="29"/>
      <c r="E58" s="30"/>
      <c r="F58" s="30"/>
    </row>
    <row r="59" spans="1:6" x14ac:dyDescent="0.2">
      <c r="A59" s="33"/>
      <c r="B59" s="72"/>
      <c r="C59" s="97">
        <v>1</v>
      </c>
      <c r="D59" s="29" t="s">
        <v>1</v>
      </c>
      <c r="E59" s="96"/>
      <c r="F59" s="30">
        <f>C59*E59</f>
        <v>0</v>
      </c>
    </row>
    <row r="60" spans="1:6" x14ac:dyDescent="0.2">
      <c r="A60" s="95"/>
      <c r="B60" s="129"/>
      <c r="C60" s="94"/>
      <c r="D60" s="80"/>
      <c r="E60" s="86"/>
      <c r="F60" s="86"/>
    </row>
    <row r="61" spans="1:6" x14ac:dyDescent="0.2">
      <c r="A61" s="93"/>
      <c r="B61" s="92"/>
      <c r="C61" s="98"/>
      <c r="D61" s="83"/>
      <c r="E61" s="82"/>
      <c r="F61" s="82"/>
    </row>
    <row r="62" spans="1:6" x14ac:dyDescent="0.2">
      <c r="A62" s="78">
        <f>COUNT($A$12:A61)+1</f>
        <v>11</v>
      </c>
      <c r="B62" s="32" t="s">
        <v>15</v>
      </c>
      <c r="C62" s="97"/>
      <c r="D62" s="29"/>
      <c r="E62" s="30"/>
      <c r="F62" s="30"/>
    </row>
    <row r="63" spans="1:6" x14ac:dyDescent="0.2">
      <c r="A63" s="33"/>
      <c r="B63" s="76" t="s">
        <v>14</v>
      </c>
      <c r="C63" s="97"/>
      <c r="D63" s="29"/>
      <c r="E63" s="30"/>
      <c r="F63" s="28"/>
    </row>
    <row r="64" spans="1:6" ht="14.25" x14ac:dyDescent="0.2">
      <c r="A64" s="33"/>
      <c r="B64" s="76"/>
      <c r="C64" s="97">
        <v>8</v>
      </c>
      <c r="D64" s="29" t="s">
        <v>37</v>
      </c>
      <c r="E64" s="96"/>
      <c r="F64" s="30">
        <f>C64*E64</f>
        <v>0</v>
      </c>
    </row>
    <row r="65" spans="1:6" x14ac:dyDescent="0.2">
      <c r="A65" s="95"/>
      <c r="B65" s="81"/>
      <c r="C65" s="94"/>
      <c r="D65" s="80"/>
      <c r="E65" s="86"/>
      <c r="F65" s="86"/>
    </row>
    <row r="66" spans="1:6" x14ac:dyDescent="0.2">
      <c r="A66" s="93"/>
      <c r="B66" s="85"/>
      <c r="C66" s="98"/>
      <c r="D66" s="83"/>
      <c r="E66" s="82"/>
      <c r="F66" s="82"/>
    </row>
    <row r="67" spans="1:6" x14ac:dyDescent="0.2">
      <c r="A67" s="78">
        <f>COUNT($A$12:A66)+1</f>
        <v>12</v>
      </c>
      <c r="B67" s="32" t="s">
        <v>52</v>
      </c>
      <c r="C67" s="97"/>
      <c r="D67" s="29"/>
      <c r="E67" s="30"/>
      <c r="F67" s="28"/>
    </row>
    <row r="68" spans="1:6" ht="38.25" x14ac:dyDescent="0.2">
      <c r="A68" s="33"/>
      <c r="B68" s="76" t="s">
        <v>63</v>
      </c>
      <c r="C68" s="97"/>
      <c r="D68" s="29"/>
      <c r="E68" s="30"/>
      <c r="F68" s="28"/>
    </row>
    <row r="69" spans="1:6" ht="14.25" x14ac:dyDescent="0.2">
      <c r="A69" s="33"/>
      <c r="B69" s="76" t="s">
        <v>26</v>
      </c>
      <c r="C69" s="97">
        <v>10</v>
      </c>
      <c r="D69" s="29" t="s">
        <v>36</v>
      </c>
      <c r="E69" s="96"/>
      <c r="F69" s="30">
        <f>C69*E69</f>
        <v>0</v>
      </c>
    </row>
    <row r="70" spans="1:6" ht="14.25" x14ac:dyDescent="0.2">
      <c r="A70" s="33"/>
      <c r="B70" s="76" t="s">
        <v>27</v>
      </c>
      <c r="C70" s="97">
        <v>4</v>
      </c>
      <c r="D70" s="29" t="s">
        <v>36</v>
      </c>
      <c r="E70" s="96"/>
      <c r="F70" s="30">
        <f>C70*E70</f>
        <v>0</v>
      </c>
    </row>
    <row r="71" spans="1:6" x14ac:dyDescent="0.2">
      <c r="A71" s="95"/>
      <c r="B71" s="81"/>
      <c r="C71" s="94"/>
      <c r="D71" s="80"/>
      <c r="E71" s="86"/>
      <c r="F71" s="86"/>
    </row>
    <row r="72" spans="1:6" x14ac:dyDescent="0.2">
      <c r="A72" s="93"/>
      <c r="B72" s="85"/>
      <c r="C72" s="98"/>
      <c r="D72" s="83"/>
      <c r="E72" s="82"/>
      <c r="F72" s="82"/>
    </row>
    <row r="73" spans="1:6" x14ac:dyDescent="0.2">
      <c r="A73" s="78">
        <f>COUNT($A$12:A72)+1</f>
        <v>13</v>
      </c>
      <c r="B73" s="32" t="s">
        <v>156</v>
      </c>
      <c r="C73" s="97"/>
      <c r="D73" s="29"/>
      <c r="E73" s="30"/>
      <c r="F73" s="28"/>
    </row>
    <row r="74" spans="1:6" ht="38.25" x14ac:dyDescent="0.2">
      <c r="A74" s="33"/>
      <c r="B74" s="76" t="s">
        <v>155</v>
      </c>
      <c r="C74" s="97"/>
      <c r="D74" s="29"/>
      <c r="E74" s="30"/>
      <c r="F74" s="28"/>
    </row>
    <row r="75" spans="1:6" ht="14.25" x14ac:dyDescent="0.2">
      <c r="A75" s="33"/>
      <c r="B75" s="76"/>
      <c r="C75" s="97">
        <v>0.5</v>
      </c>
      <c r="D75" s="29" t="s">
        <v>36</v>
      </c>
      <c r="E75" s="96"/>
      <c r="F75" s="30">
        <f>C75*E75</f>
        <v>0</v>
      </c>
    </row>
    <row r="76" spans="1:6" x14ac:dyDescent="0.2">
      <c r="A76" s="95"/>
      <c r="B76" s="81"/>
      <c r="C76" s="94"/>
      <c r="D76" s="80"/>
      <c r="E76" s="86"/>
      <c r="F76" s="86"/>
    </row>
    <row r="77" spans="1:6" x14ac:dyDescent="0.2">
      <c r="A77" s="93"/>
      <c r="B77" s="85"/>
      <c r="C77" s="98"/>
      <c r="D77" s="83"/>
      <c r="E77" s="82"/>
      <c r="F77" s="82"/>
    </row>
    <row r="78" spans="1:6" x14ac:dyDescent="0.2">
      <c r="A78" s="78">
        <f>COUNT($A$12:A77)+1</f>
        <v>14</v>
      </c>
      <c r="B78" s="32" t="s">
        <v>154</v>
      </c>
      <c r="C78" s="97"/>
      <c r="D78" s="29"/>
      <c r="E78" s="30"/>
      <c r="F78" s="30"/>
    </row>
    <row r="79" spans="1:6" ht="38.25" x14ac:dyDescent="0.2">
      <c r="A79" s="33"/>
      <c r="B79" s="76" t="s">
        <v>153</v>
      </c>
      <c r="C79" s="97"/>
      <c r="D79" s="29"/>
      <c r="E79" s="30"/>
      <c r="F79" s="30"/>
    </row>
    <row r="80" spans="1:6" ht="14.25" x14ac:dyDescent="0.2">
      <c r="A80" s="33"/>
      <c r="B80" s="76"/>
      <c r="C80" s="97">
        <v>3</v>
      </c>
      <c r="D80" s="29" t="s">
        <v>36</v>
      </c>
      <c r="E80" s="96"/>
      <c r="F80" s="30">
        <f>C80*E80</f>
        <v>0</v>
      </c>
    </row>
    <row r="81" spans="1:6" x14ac:dyDescent="0.2">
      <c r="A81" s="95"/>
      <c r="B81" s="81"/>
      <c r="C81" s="94"/>
      <c r="D81" s="80"/>
      <c r="E81" s="86"/>
      <c r="F81" s="86"/>
    </row>
    <row r="82" spans="1:6" x14ac:dyDescent="0.2">
      <c r="A82" s="93"/>
      <c r="B82" s="85"/>
      <c r="C82" s="98"/>
      <c r="D82" s="83"/>
      <c r="E82" s="82"/>
      <c r="F82" s="82"/>
    </row>
    <row r="83" spans="1:6" x14ac:dyDescent="0.2">
      <c r="A83" s="78">
        <f>COUNT($A$12:A82)+1</f>
        <v>15</v>
      </c>
      <c r="B83" s="125" t="s">
        <v>152</v>
      </c>
      <c r="C83" s="97"/>
      <c r="D83" s="128"/>
      <c r="E83" s="127"/>
      <c r="F83" s="30"/>
    </row>
    <row r="84" spans="1:6" ht="38.25" x14ac:dyDescent="0.2">
      <c r="A84" s="33"/>
      <c r="B84" s="124" t="s">
        <v>151</v>
      </c>
      <c r="C84" s="97"/>
      <c r="D84" s="119"/>
      <c r="E84" s="118"/>
      <c r="F84" s="117"/>
    </row>
    <row r="85" spans="1:6" ht="14.25" x14ac:dyDescent="0.2">
      <c r="A85" s="33"/>
      <c r="B85" s="124"/>
      <c r="C85" s="97">
        <v>3</v>
      </c>
      <c r="D85" s="29" t="s">
        <v>36</v>
      </c>
      <c r="E85" s="96"/>
      <c r="F85" s="30">
        <f>C85*E85</f>
        <v>0</v>
      </c>
    </row>
    <row r="86" spans="1:6" x14ac:dyDescent="0.2">
      <c r="A86" s="95"/>
      <c r="B86" s="126"/>
      <c r="C86" s="94"/>
      <c r="D86" s="80"/>
      <c r="E86" s="86"/>
      <c r="F86" s="86"/>
    </row>
    <row r="87" spans="1:6" x14ac:dyDescent="0.2">
      <c r="A87" s="93"/>
      <c r="B87" s="85"/>
      <c r="C87" s="98"/>
      <c r="D87" s="83"/>
      <c r="E87" s="82"/>
      <c r="F87" s="82"/>
    </row>
    <row r="88" spans="1:6" x14ac:dyDescent="0.2">
      <c r="A88" s="78">
        <f>COUNT($A$12:A87)+1</f>
        <v>16</v>
      </c>
      <c r="B88" s="125" t="s">
        <v>53</v>
      </c>
      <c r="C88" s="97"/>
      <c r="D88" s="29"/>
      <c r="E88" s="30"/>
      <c r="F88" s="30"/>
    </row>
    <row r="89" spans="1:6" ht="25.5" x14ac:dyDescent="0.2">
      <c r="A89" s="33"/>
      <c r="B89" s="76" t="s">
        <v>54</v>
      </c>
      <c r="C89" s="97"/>
      <c r="D89" s="29"/>
      <c r="E89" s="30"/>
      <c r="F89" s="30"/>
    </row>
    <row r="90" spans="1:6" ht="14.25" x14ac:dyDescent="0.2">
      <c r="A90" s="33"/>
      <c r="B90" s="76"/>
      <c r="C90" s="97">
        <v>3</v>
      </c>
      <c r="D90" s="29" t="s">
        <v>36</v>
      </c>
      <c r="E90" s="96"/>
      <c r="F90" s="30">
        <f>C90*E90</f>
        <v>0</v>
      </c>
    </row>
    <row r="91" spans="1:6" x14ac:dyDescent="0.2">
      <c r="A91" s="95"/>
      <c r="B91" s="81"/>
      <c r="C91" s="94"/>
      <c r="D91" s="80"/>
      <c r="E91" s="86"/>
      <c r="F91" s="86"/>
    </row>
    <row r="92" spans="1:6" x14ac:dyDescent="0.2">
      <c r="A92" s="93"/>
      <c r="B92" s="85"/>
      <c r="C92" s="98"/>
      <c r="D92" s="83"/>
      <c r="E92" s="82"/>
      <c r="F92" s="82"/>
    </row>
    <row r="93" spans="1:6" x14ac:dyDescent="0.2">
      <c r="A93" s="78">
        <f>COUNT($A$12:A92)+1</f>
        <v>17</v>
      </c>
      <c r="B93" s="125" t="s">
        <v>150</v>
      </c>
      <c r="C93" s="97"/>
      <c r="D93" s="29"/>
      <c r="E93" s="30"/>
      <c r="F93" s="30"/>
    </row>
    <row r="94" spans="1:6" ht="38.25" x14ac:dyDescent="0.2">
      <c r="A94" s="33"/>
      <c r="B94" s="124" t="s">
        <v>149</v>
      </c>
      <c r="C94" s="97"/>
      <c r="D94" s="29"/>
      <c r="E94" s="30"/>
      <c r="F94" s="30"/>
    </row>
    <row r="95" spans="1:6" ht="14.25" x14ac:dyDescent="0.2">
      <c r="A95" s="33"/>
      <c r="B95" s="76"/>
      <c r="C95" s="97">
        <v>3</v>
      </c>
      <c r="D95" s="29" t="s">
        <v>36</v>
      </c>
      <c r="E95" s="96"/>
      <c r="F95" s="30">
        <f>C95*E95</f>
        <v>0</v>
      </c>
    </row>
    <row r="96" spans="1:6" x14ac:dyDescent="0.2">
      <c r="A96" s="95"/>
      <c r="B96" s="81"/>
      <c r="C96" s="94"/>
      <c r="D96" s="80"/>
      <c r="E96" s="86"/>
      <c r="F96" s="86"/>
    </row>
    <row r="97" spans="1:6" x14ac:dyDescent="0.2">
      <c r="A97" s="93"/>
      <c r="B97" s="85"/>
      <c r="C97" s="98"/>
      <c r="D97" s="83"/>
      <c r="E97" s="82"/>
      <c r="F97" s="82"/>
    </row>
    <row r="98" spans="1:6" x14ac:dyDescent="0.2">
      <c r="A98" s="78">
        <f>COUNT($A$12:A97)+1</f>
        <v>18</v>
      </c>
      <c r="B98" s="32" t="s">
        <v>119</v>
      </c>
      <c r="C98" s="97"/>
      <c r="D98" s="29"/>
      <c r="E98" s="30"/>
      <c r="F98" s="30"/>
    </row>
    <row r="99" spans="1:6" ht="38.25" x14ac:dyDescent="0.2">
      <c r="A99" s="33"/>
      <c r="B99" s="76" t="s">
        <v>118</v>
      </c>
      <c r="C99" s="97"/>
      <c r="D99" s="29"/>
      <c r="E99" s="30"/>
      <c r="F99" s="30"/>
    </row>
    <row r="100" spans="1:6" ht="14.25" x14ac:dyDescent="0.2">
      <c r="A100" s="33"/>
      <c r="B100" s="76"/>
      <c r="C100" s="97">
        <v>4</v>
      </c>
      <c r="D100" s="29" t="s">
        <v>36</v>
      </c>
      <c r="E100" s="96"/>
      <c r="F100" s="30">
        <f>C100*E100</f>
        <v>0</v>
      </c>
    </row>
    <row r="101" spans="1:6" x14ac:dyDescent="0.2">
      <c r="A101" s="95"/>
      <c r="B101" s="81"/>
      <c r="C101" s="94"/>
      <c r="D101" s="80"/>
      <c r="E101" s="86"/>
      <c r="F101" s="86"/>
    </row>
    <row r="102" spans="1:6" x14ac:dyDescent="0.2">
      <c r="A102" s="93"/>
      <c r="B102" s="85"/>
      <c r="C102" s="98"/>
      <c r="D102" s="83"/>
      <c r="E102" s="82"/>
      <c r="F102" s="82"/>
    </row>
    <row r="103" spans="1:6" x14ac:dyDescent="0.2">
      <c r="A103" s="78">
        <f>COUNT($A$12:A102)+1</f>
        <v>19</v>
      </c>
      <c r="B103" s="32" t="s">
        <v>56</v>
      </c>
      <c r="C103" s="97"/>
      <c r="D103" s="29"/>
      <c r="E103" s="30"/>
      <c r="F103" s="30"/>
    </row>
    <row r="104" spans="1:6" ht="63.75" x14ac:dyDescent="0.2">
      <c r="A104" s="33"/>
      <c r="B104" s="76" t="s">
        <v>117</v>
      </c>
      <c r="C104" s="97"/>
      <c r="D104" s="29"/>
      <c r="E104" s="30"/>
      <c r="F104" s="30"/>
    </row>
    <row r="105" spans="1:6" ht="14.25" x14ac:dyDescent="0.2">
      <c r="A105" s="33"/>
      <c r="B105" s="76"/>
      <c r="C105" s="97">
        <v>7</v>
      </c>
      <c r="D105" s="29" t="s">
        <v>36</v>
      </c>
      <c r="E105" s="96"/>
      <c r="F105" s="30">
        <f>C105*E105</f>
        <v>0</v>
      </c>
    </row>
    <row r="106" spans="1:6" x14ac:dyDescent="0.2">
      <c r="A106" s="95"/>
      <c r="B106" s="81"/>
      <c r="C106" s="94"/>
      <c r="D106" s="80"/>
      <c r="E106" s="86"/>
      <c r="F106" s="86"/>
    </row>
    <row r="107" spans="1:6" x14ac:dyDescent="0.2">
      <c r="A107" s="93"/>
      <c r="B107" s="85"/>
      <c r="C107" s="98"/>
      <c r="D107" s="83"/>
      <c r="E107" s="82"/>
      <c r="F107" s="82"/>
    </row>
    <row r="108" spans="1:6" x14ac:dyDescent="0.2">
      <c r="A108" s="78">
        <f>COUNT($A$12:A107)+1</f>
        <v>20</v>
      </c>
      <c r="B108" s="32" t="s">
        <v>57</v>
      </c>
      <c r="C108" s="97"/>
      <c r="D108" s="29"/>
      <c r="E108" s="30"/>
      <c r="F108" s="28"/>
    </row>
    <row r="109" spans="1:6" ht="51" x14ac:dyDescent="0.2">
      <c r="A109" s="33"/>
      <c r="B109" s="76" t="s">
        <v>116</v>
      </c>
      <c r="C109" s="97"/>
      <c r="D109" s="29"/>
      <c r="E109" s="30"/>
      <c r="F109" s="28"/>
    </row>
    <row r="110" spans="1:6" ht="14.25" x14ac:dyDescent="0.2">
      <c r="A110" s="33"/>
      <c r="B110" s="76"/>
      <c r="C110" s="97">
        <v>3</v>
      </c>
      <c r="D110" s="29" t="s">
        <v>36</v>
      </c>
      <c r="E110" s="96"/>
      <c r="F110" s="30">
        <f>C110*E110</f>
        <v>0</v>
      </c>
    </row>
    <row r="111" spans="1:6" x14ac:dyDescent="0.2">
      <c r="A111" s="95"/>
      <c r="B111" s="81"/>
      <c r="C111" s="94"/>
      <c r="D111" s="80"/>
      <c r="E111" s="86"/>
      <c r="F111" s="86"/>
    </row>
    <row r="112" spans="1:6" x14ac:dyDescent="0.2">
      <c r="A112" s="93"/>
      <c r="B112" s="92"/>
      <c r="C112" s="98"/>
      <c r="D112" s="100"/>
      <c r="E112" s="99"/>
      <c r="F112" s="99"/>
    </row>
    <row r="113" spans="1:6" x14ac:dyDescent="0.2">
      <c r="A113" s="78">
        <f>COUNT($A$12:A112)+1</f>
        <v>21</v>
      </c>
      <c r="B113" s="32" t="s">
        <v>17</v>
      </c>
      <c r="C113" s="97"/>
      <c r="D113" s="29"/>
      <c r="E113" s="30"/>
      <c r="F113" s="30"/>
    </row>
    <row r="114" spans="1:6" ht="25.5" x14ac:dyDescent="0.2">
      <c r="A114" s="33"/>
      <c r="B114" s="76" t="s">
        <v>16</v>
      </c>
      <c r="C114" s="97"/>
      <c r="D114" s="29"/>
      <c r="E114" s="30"/>
      <c r="F114" s="28"/>
    </row>
    <row r="115" spans="1:6" ht="14.25" x14ac:dyDescent="0.2">
      <c r="A115" s="33"/>
      <c r="B115" s="76"/>
      <c r="C115" s="97">
        <v>19</v>
      </c>
      <c r="D115" s="29" t="s">
        <v>36</v>
      </c>
      <c r="E115" s="96"/>
      <c r="F115" s="30">
        <f>C115*E115</f>
        <v>0</v>
      </c>
    </row>
    <row r="116" spans="1:6" x14ac:dyDescent="0.2">
      <c r="A116" s="95"/>
      <c r="B116" s="81"/>
      <c r="C116" s="94"/>
      <c r="D116" s="80"/>
      <c r="E116" s="86"/>
      <c r="F116" s="86"/>
    </row>
    <row r="117" spans="1:6" x14ac:dyDescent="0.2">
      <c r="A117" s="93"/>
      <c r="B117" s="85"/>
      <c r="C117" s="98"/>
      <c r="D117" s="83"/>
      <c r="E117" s="82"/>
      <c r="F117" s="82"/>
    </row>
    <row r="118" spans="1:6" x14ac:dyDescent="0.2">
      <c r="A118" s="78">
        <f>COUNT($A$12:A117)+1</f>
        <v>22</v>
      </c>
      <c r="B118" s="32" t="s">
        <v>19</v>
      </c>
      <c r="C118" s="97"/>
      <c r="D118" s="29"/>
      <c r="E118" s="30"/>
      <c r="F118" s="30"/>
    </row>
    <row r="119" spans="1:6" x14ac:dyDescent="0.2">
      <c r="A119" s="33"/>
      <c r="B119" s="76" t="s">
        <v>115</v>
      </c>
      <c r="C119" s="97"/>
      <c r="D119" s="29"/>
      <c r="E119" s="30"/>
      <c r="F119" s="28"/>
    </row>
    <row r="120" spans="1:6" ht="14.25" x14ac:dyDescent="0.2">
      <c r="A120" s="33"/>
      <c r="B120" s="76"/>
      <c r="C120" s="97">
        <v>9</v>
      </c>
      <c r="D120" s="29" t="s">
        <v>31</v>
      </c>
      <c r="E120" s="96"/>
      <c r="F120" s="30">
        <f>C120*E120</f>
        <v>0</v>
      </c>
    </row>
    <row r="121" spans="1:6" x14ac:dyDescent="0.2">
      <c r="A121" s="95"/>
      <c r="B121" s="81"/>
      <c r="C121" s="94"/>
      <c r="D121" s="80"/>
      <c r="E121" s="86"/>
      <c r="F121" s="86"/>
    </row>
    <row r="122" spans="1:6" x14ac:dyDescent="0.2">
      <c r="A122" s="93"/>
      <c r="B122" s="85"/>
      <c r="C122" s="98"/>
      <c r="D122" s="83"/>
      <c r="E122" s="82"/>
      <c r="F122" s="82"/>
    </row>
    <row r="123" spans="1:6" x14ac:dyDescent="0.2">
      <c r="A123" s="78">
        <f>COUNT($A$10:A121)+1</f>
        <v>23</v>
      </c>
      <c r="B123" s="32" t="s">
        <v>114</v>
      </c>
      <c r="C123" s="97"/>
      <c r="D123" s="29"/>
      <c r="E123" s="30"/>
      <c r="F123" s="30"/>
    </row>
    <row r="124" spans="1:6" ht="25.5" x14ac:dyDescent="0.2">
      <c r="A124" s="33"/>
      <c r="B124" s="76" t="s">
        <v>113</v>
      </c>
      <c r="C124" s="97"/>
      <c r="D124" s="29"/>
      <c r="E124" s="30"/>
      <c r="F124" s="30"/>
    </row>
    <row r="125" spans="1:6" x14ac:dyDescent="0.2">
      <c r="A125" s="33"/>
      <c r="B125" s="32"/>
      <c r="C125" s="97">
        <v>3</v>
      </c>
      <c r="D125" s="29" t="s">
        <v>1</v>
      </c>
      <c r="E125" s="96"/>
      <c r="F125" s="30">
        <f>C125*E125</f>
        <v>0</v>
      </c>
    </row>
    <row r="126" spans="1:6" x14ac:dyDescent="0.2">
      <c r="A126" s="95"/>
      <c r="B126" s="81"/>
      <c r="C126" s="94"/>
      <c r="D126" s="80"/>
      <c r="E126" s="86"/>
      <c r="F126" s="86"/>
    </row>
    <row r="127" spans="1:6" x14ac:dyDescent="0.2">
      <c r="A127" s="93"/>
      <c r="B127" s="85"/>
      <c r="C127" s="98"/>
      <c r="D127" s="83"/>
      <c r="E127" s="82"/>
      <c r="F127" s="84"/>
    </row>
    <row r="128" spans="1:6" x14ac:dyDescent="0.2">
      <c r="A128" s="78">
        <f>COUNT($A$12:A127)+1</f>
        <v>24</v>
      </c>
      <c r="B128" s="32" t="s">
        <v>112</v>
      </c>
      <c r="C128" s="97"/>
      <c r="D128" s="29"/>
      <c r="E128" s="30"/>
      <c r="F128" s="28"/>
    </row>
    <row r="129" spans="1:6" ht="38.25" x14ac:dyDescent="0.2">
      <c r="A129" s="33"/>
      <c r="B129" s="76" t="s">
        <v>111</v>
      </c>
      <c r="C129" s="97"/>
      <c r="D129" s="29"/>
      <c r="E129" s="30"/>
      <c r="F129" s="28"/>
    </row>
    <row r="130" spans="1:6" x14ac:dyDescent="0.2">
      <c r="A130" s="33"/>
      <c r="B130" s="76"/>
      <c r="C130" s="97">
        <v>1</v>
      </c>
      <c r="D130" s="29" t="s">
        <v>1</v>
      </c>
      <c r="E130" s="96"/>
      <c r="F130" s="30">
        <f>C130*E130</f>
        <v>0</v>
      </c>
    </row>
    <row r="131" spans="1:6" x14ac:dyDescent="0.2">
      <c r="A131" s="95"/>
      <c r="B131" s="81"/>
      <c r="C131" s="94"/>
      <c r="D131" s="80"/>
      <c r="E131" s="86"/>
      <c r="F131" s="86"/>
    </row>
    <row r="132" spans="1:6" x14ac:dyDescent="0.2">
      <c r="A132" s="93"/>
      <c r="B132" s="92"/>
      <c r="C132" s="21"/>
      <c r="D132" s="22"/>
      <c r="E132" s="23"/>
      <c r="F132" s="21"/>
    </row>
    <row r="133" spans="1:6" x14ac:dyDescent="0.2">
      <c r="A133" s="78">
        <f>COUNT($A$12:A132)+1</f>
        <v>25</v>
      </c>
      <c r="B133" s="32" t="s">
        <v>23</v>
      </c>
      <c r="C133" s="28"/>
      <c r="D133" s="29"/>
      <c r="E133" s="71"/>
      <c r="F133" s="28"/>
    </row>
    <row r="134" spans="1:6" ht="76.5" x14ac:dyDescent="0.2">
      <c r="A134" s="77"/>
      <c r="B134" s="76" t="s">
        <v>59</v>
      </c>
      <c r="C134" s="28"/>
      <c r="D134" s="29"/>
      <c r="E134" s="30"/>
      <c r="F134" s="28"/>
    </row>
    <row r="135" spans="1:6" x14ac:dyDescent="0.2">
      <c r="A135" s="78"/>
      <c r="B135" s="91"/>
      <c r="C135" s="75"/>
      <c r="D135" s="74">
        <v>0.05</v>
      </c>
      <c r="E135" s="28"/>
      <c r="F135" s="30">
        <f>SUM(F14:F134)*D135</f>
        <v>0</v>
      </c>
    </row>
    <row r="136" spans="1:6" x14ac:dyDescent="0.2">
      <c r="A136" s="90"/>
      <c r="B136" s="89"/>
      <c r="C136" s="88"/>
      <c r="D136" s="87"/>
      <c r="E136" s="79"/>
      <c r="F136" s="86"/>
    </row>
    <row r="137" spans="1:6" x14ac:dyDescent="0.2">
      <c r="A137" s="77"/>
      <c r="B137" s="76"/>
      <c r="C137" s="28"/>
      <c r="D137" s="29"/>
      <c r="E137" s="28"/>
      <c r="F137" s="28"/>
    </row>
    <row r="138" spans="1:6" x14ac:dyDescent="0.2">
      <c r="A138" s="78">
        <f>COUNT($A$12:A136)+1</f>
        <v>26</v>
      </c>
      <c r="B138" s="32" t="s">
        <v>60</v>
      </c>
      <c r="C138" s="28"/>
      <c r="D138" s="29"/>
      <c r="E138" s="28"/>
      <c r="F138" s="28"/>
    </row>
    <row r="139" spans="1:6" ht="38.25" x14ac:dyDescent="0.2">
      <c r="A139" s="77"/>
      <c r="B139" s="76" t="s">
        <v>24</v>
      </c>
      <c r="C139" s="75"/>
      <c r="D139" s="74">
        <v>0.1</v>
      </c>
      <c r="E139" s="28"/>
      <c r="F139" s="30">
        <f>SUM(F14:F133)*D139</f>
        <v>0</v>
      </c>
    </row>
    <row r="140" spans="1:6" x14ac:dyDescent="0.2">
      <c r="A140" s="73"/>
      <c r="B140" s="72"/>
      <c r="C140" s="28"/>
      <c r="D140" s="29"/>
      <c r="E140" s="71"/>
      <c r="F140" s="28"/>
    </row>
    <row r="141" spans="1:6" x14ac:dyDescent="0.2">
      <c r="A141" s="70"/>
      <c r="B141" s="69" t="s">
        <v>2</v>
      </c>
      <c r="C141" s="35"/>
      <c r="D141" s="36"/>
      <c r="E141" s="37" t="s">
        <v>35</v>
      </c>
      <c r="F141" s="37">
        <f>SUM(F14:F140)</f>
        <v>0</v>
      </c>
    </row>
    <row r="142" spans="1:6" x14ac:dyDescent="0.2">
      <c r="A142" s="19"/>
      <c r="B142" s="19"/>
      <c r="C142" s="19"/>
      <c r="E142" s="19"/>
      <c r="F142" s="19"/>
    </row>
    <row r="143" spans="1:6" x14ac:dyDescent="0.2">
      <c r="A143" s="19"/>
      <c r="B143" s="19"/>
      <c r="C143" s="19"/>
      <c r="E143" s="19"/>
      <c r="F143" s="19"/>
    </row>
  </sheetData>
  <sheetProtection password="CFA5" sheet="1" objects="1" scenarios="1" selectLockedCells="1"/>
  <mergeCells count="1">
    <mergeCell ref="B8:F9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4" manualBreakCount="4">
    <brk id="35" max="5" man="1"/>
    <brk id="71" max="5" man="1"/>
    <brk id="106" max="5" man="1"/>
    <brk id="1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showZeros="0" view="pageBreakPreview" zoomScale="115" zoomScaleNormal="100" zoomScaleSheetLayoutView="115" workbookViewId="0">
      <selection activeCell="E125" sqref="E125"/>
    </sheetView>
  </sheetViews>
  <sheetFormatPr defaultColWidth="9.140625" defaultRowHeight="12.75" x14ac:dyDescent="0.2"/>
  <cols>
    <col min="1" max="1" width="5.7109375" style="15" customWidth="1"/>
    <col min="2" max="2" width="50.7109375" style="68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s="43" customFormat="1" x14ac:dyDescent="0.2">
      <c r="A1" s="136" t="s">
        <v>73</v>
      </c>
      <c r="B1" s="135" t="s">
        <v>8</v>
      </c>
      <c r="C1" s="134"/>
      <c r="D1" s="133"/>
      <c r="E1" s="39"/>
      <c r="F1" s="38"/>
    </row>
    <row r="2" spans="1:6" s="43" customFormat="1" x14ac:dyDescent="0.2">
      <c r="A2" s="136" t="s">
        <v>74</v>
      </c>
      <c r="B2" s="135" t="s">
        <v>9</v>
      </c>
      <c r="C2" s="134"/>
      <c r="D2" s="133"/>
      <c r="E2" s="39"/>
      <c r="F2" s="38"/>
    </row>
    <row r="3" spans="1:6" s="43" customFormat="1" x14ac:dyDescent="0.2">
      <c r="A3" s="136" t="s">
        <v>179</v>
      </c>
      <c r="B3" s="135" t="s">
        <v>170</v>
      </c>
      <c r="C3" s="134"/>
      <c r="D3" s="133"/>
      <c r="E3" s="39"/>
      <c r="F3" s="38"/>
    </row>
    <row r="4" spans="1:6" x14ac:dyDescent="0.2">
      <c r="A4" s="123"/>
      <c r="B4" s="27" t="s">
        <v>162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47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121"/>
      <c r="B7" s="122" t="s">
        <v>64</v>
      </c>
      <c r="C7" s="117"/>
      <c r="D7" s="119"/>
      <c r="E7" s="118"/>
      <c r="F7" s="117"/>
    </row>
    <row r="8" spans="1:6" x14ac:dyDescent="0.2">
      <c r="A8" s="121"/>
      <c r="B8" s="326" t="s">
        <v>146</v>
      </c>
      <c r="C8" s="326"/>
      <c r="D8" s="326"/>
      <c r="E8" s="326"/>
      <c r="F8" s="326"/>
    </row>
    <row r="9" spans="1:6" x14ac:dyDescent="0.2">
      <c r="A9" s="121"/>
      <c r="B9" s="326"/>
      <c r="C9" s="326"/>
      <c r="D9" s="326"/>
      <c r="E9" s="326"/>
      <c r="F9" s="326"/>
    </row>
    <row r="10" spans="1:6" x14ac:dyDescent="0.2">
      <c r="A10" s="121"/>
      <c r="B10" s="120"/>
      <c r="C10" s="117"/>
      <c r="D10" s="119"/>
      <c r="E10" s="118"/>
      <c r="F10" s="117"/>
    </row>
    <row r="11" spans="1:6" x14ac:dyDescent="0.2">
      <c r="A11" s="41"/>
      <c r="B11" s="116"/>
      <c r="C11" s="21"/>
      <c r="D11" s="22"/>
      <c r="E11" s="23"/>
      <c r="F11" s="21"/>
    </row>
    <row r="12" spans="1:6" x14ac:dyDescent="0.2">
      <c r="A12" s="78">
        <f>COUNT(A6+1)</f>
        <v>1</v>
      </c>
      <c r="B12" s="32" t="s">
        <v>12</v>
      </c>
      <c r="C12" s="28"/>
      <c r="D12" s="29"/>
      <c r="E12" s="30"/>
      <c r="F12" s="30"/>
    </row>
    <row r="13" spans="1:6" ht="38.25" x14ac:dyDescent="0.2">
      <c r="A13" s="78"/>
      <c r="B13" s="76" t="s">
        <v>41</v>
      </c>
      <c r="C13" s="28"/>
      <c r="D13" s="29"/>
      <c r="E13" s="30"/>
      <c r="F13" s="30"/>
    </row>
    <row r="14" spans="1:6" ht="14.25" x14ac:dyDescent="0.2">
      <c r="A14" s="78"/>
      <c r="B14" s="76"/>
      <c r="C14" s="97">
        <v>2</v>
      </c>
      <c r="D14" s="29" t="s">
        <v>31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104"/>
      <c r="B16" s="112"/>
      <c r="C16" s="98"/>
      <c r="D16" s="83"/>
      <c r="E16" s="82"/>
      <c r="F16" s="82"/>
    </row>
    <row r="17" spans="1:6" x14ac:dyDescent="0.2">
      <c r="A17" s="78">
        <f>COUNT($A$12:A16)+1</f>
        <v>2</v>
      </c>
      <c r="B17" s="32" t="s">
        <v>136</v>
      </c>
      <c r="C17" s="97"/>
      <c r="D17" s="29"/>
      <c r="E17" s="30"/>
      <c r="F17" s="28"/>
    </row>
    <row r="18" spans="1:6" ht="63.75" x14ac:dyDescent="0.2">
      <c r="A18" s="78"/>
      <c r="B18" s="76" t="s">
        <v>135</v>
      </c>
      <c r="C18" s="97"/>
      <c r="D18" s="29"/>
      <c r="E18" s="30"/>
      <c r="F18" s="28"/>
    </row>
    <row r="19" spans="1:6" ht="14.25" x14ac:dyDescent="0.2">
      <c r="A19" s="78"/>
      <c r="B19" s="32"/>
      <c r="C19" s="97">
        <v>4</v>
      </c>
      <c r="D19" s="29" t="s">
        <v>37</v>
      </c>
      <c r="E19" s="96"/>
      <c r="F19" s="30">
        <f>C19*E19</f>
        <v>0</v>
      </c>
    </row>
    <row r="20" spans="1:6" x14ac:dyDescent="0.2">
      <c r="A20" s="90"/>
      <c r="B20" s="111"/>
      <c r="C20" s="94"/>
      <c r="D20" s="80"/>
      <c r="E20" s="86"/>
      <c r="F20" s="86"/>
    </row>
    <row r="21" spans="1:6" x14ac:dyDescent="0.2">
      <c r="A21" s="93"/>
      <c r="B21" s="92"/>
      <c r="C21" s="98"/>
      <c r="D21" s="83"/>
      <c r="E21" s="82"/>
      <c r="F21" s="82"/>
    </row>
    <row r="22" spans="1:6" x14ac:dyDescent="0.2">
      <c r="A22" s="78">
        <f>COUNT($A$12:A21)+1</f>
        <v>3</v>
      </c>
      <c r="B22" s="32" t="s">
        <v>15</v>
      </c>
      <c r="C22" s="97"/>
      <c r="D22" s="29"/>
      <c r="E22" s="30"/>
      <c r="F22" s="30"/>
    </row>
    <row r="23" spans="1:6" x14ac:dyDescent="0.2">
      <c r="A23" s="33"/>
      <c r="B23" s="76" t="s">
        <v>14</v>
      </c>
      <c r="C23" s="97"/>
      <c r="D23" s="29"/>
      <c r="E23" s="30"/>
      <c r="F23" s="28"/>
    </row>
    <row r="24" spans="1:6" ht="14.25" x14ac:dyDescent="0.2">
      <c r="A24" s="33"/>
      <c r="B24" s="76"/>
      <c r="C24" s="97">
        <v>2</v>
      </c>
      <c r="D24" s="29" t="s">
        <v>37</v>
      </c>
      <c r="E24" s="96"/>
      <c r="F24" s="30">
        <f>C24*E24</f>
        <v>0</v>
      </c>
    </row>
    <row r="25" spans="1:6" x14ac:dyDescent="0.2">
      <c r="A25" s="95"/>
      <c r="B25" s="81"/>
      <c r="C25" s="94"/>
      <c r="D25" s="80"/>
      <c r="E25" s="86"/>
      <c r="F25" s="86"/>
    </row>
    <row r="26" spans="1:6" x14ac:dyDescent="0.2">
      <c r="A26" s="93"/>
      <c r="B26" s="85"/>
      <c r="C26" s="98"/>
      <c r="D26" s="83"/>
      <c r="E26" s="82"/>
      <c r="F26" s="82"/>
    </row>
    <row r="27" spans="1:6" x14ac:dyDescent="0.2">
      <c r="A27" s="78">
        <f>COUNT($A$12:A26)+1</f>
        <v>4</v>
      </c>
      <c r="B27" s="32" t="s">
        <v>52</v>
      </c>
      <c r="C27" s="97"/>
      <c r="D27" s="29"/>
      <c r="E27" s="30"/>
      <c r="F27" s="28"/>
    </row>
    <row r="28" spans="1:6" ht="38.25" x14ac:dyDescent="0.2">
      <c r="A28" s="33"/>
      <c r="B28" s="76" t="s">
        <v>63</v>
      </c>
      <c r="C28" s="97"/>
      <c r="D28" s="29"/>
      <c r="E28" s="30"/>
      <c r="F28" s="28"/>
    </row>
    <row r="29" spans="1:6" ht="14.25" x14ac:dyDescent="0.2">
      <c r="A29" s="33"/>
      <c r="B29" s="76" t="s">
        <v>26</v>
      </c>
      <c r="C29" s="97">
        <v>1</v>
      </c>
      <c r="D29" s="29" t="s">
        <v>36</v>
      </c>
      <c r="E29" s="96"/>
      <c r="F29" s="30">
        <f>C29*E29</f>
        <v>0</v>
      </c>
    </row>
    <row r="30" spans="1:6" ht="14.25" x14ac:dyDescent="0.2">
      <c r="A30" s="33"/>
      <c r="B30" s="76" t="s">
        <v>27</v>
      </c>
      <c r="C30" s="97">
        <v>3</v>
      </c>
      <c r="D30" s="29" t="s">
        <v>36</v>
      </c>
      <c r="E30" s="96"/>
      <c r="F30" s="30">
        <f>C30*E30</f>
        <v>0</v>
      </c>
    </row>
    <row r="31" spans="1:6" x14ac:dyDescent="0.2">
      <c r="A31" s="95"/>
      <c r="B31" s="81"/>
      <c r="C31" s="94"/>
      <c r="D31" s="80"/>
      <c r="E31" s="86"/>
      <c r="F31" s="86"/>
    </row>
    <row r="32" spans="1:6" x14ac:dyDescent="0.2">
      <c r="A32" s="93"/>
      <c r="B32" s="85"/>
      <c r="C32" s="98"/>
      <c r="D32" s="83"/>
      <c r="E32" s="82"/>
      <c r="F32" s="82"/>
    </row>
    <row r="33" spans="1:6" x14ac:dyDescent="0.2">
      <c r="A33" s="78">
        <f>COUNT($A$12:A32)+1</f>
        <v>5</v>
      </c>
      <c r="B33" s="32" t="s">
        <v>156</v>
      </c>
      <c r="C33" s="97"/>
      <c r="D33" s="29"/>
      <c r="E33" s="30"/>
      <c r="F33" s="28"/>
    </row>
    <row r="34" spans="1:6" ht="38.25" x14ac:dyDescent="0.2">
      <c r="A34" s="33"/>
      <c r="B34" s="76" t="s">
        <v>155</v>
      </c>
      <c r="C34" s="97"/>
      <c r="D34" s="29"/>
      <c r="E34" s="30"/>
      <c r="F34" s="28"/>
    </row>
    <row r="35" spans="1:6" ht="14.25" x14ac:dyDescent="0.2">
      <c r="A35" s="33"/>
      <c r="B35" s="76"/>
      <c r="C35" s="97">
        <v>0.2</v>
      </c>
      <c r="D35" s="29" t="s">
        <v>36</v>
      </c>
      <c r="E35" s="96"/>
      <c r="F35" s="30">
        <f>C35*E35</f>
        <v>0</v>
      </c>
    </row>
    <row r="36" spans="1:6" x14ac:dyDescent="0.2">
      <c r="A36" s="95"/>
      <c r="B36" s="81"/>
      <c r="C36" s="94"/>
      <c r="D36" s="80"/>
      <c r="E36" s="86"/>
      <c r="F36" s="86"/>
    </row>
    <row r="37" spans="1:6" x14ac:dyDescent="0.2">
      <c r="A37" s="93"/>
      <c r="B37" s="85"/>
      <c r="C37" s="98"/>
      <c r="D37" s="83"/>
      <c r="E37" s="82"/>
      <c r="F37" s="82"/>
    </row>
    <row r="38" spans="1:6" x14ac:dyDescent="0.2">
      <c r="A38" s="78">
        <f>COUNT($A$12:A37)+1</f>
        <v>6</v>
      </c>
      <c r="B38" s="32" t="s">
        <v>154</v>
      </c>
      <c r="C38" s="97"/>
      <c r="D38" s="29"/>
      <c r="E38" s="30"/>
      <c r="F38" s="30"/>
    </row>
    <row r="39" spans="1:6" ht="38.25" x14ac:dyDescent="0.2">
      <c r="A39" s="33"/>
      <c r="B39" s="76" t="s">
        <v>153</v>
      </c>
      <c r="C39" s="97"/>
      <c r="D39" s="29"/>
      <c r="E39" s="30"/>
      <c r="F39" s="30"/>
    </row>
    <row r="40" spans="1:6" ht="14.25" x14ac:dyDescent="0.2">
      <c r="A40" s="33"/>
      <c r="B40" s="76"/>
      <c r="C40" s="97">
        <v>2</v>
      </c>
      <c r="D40" s="29" t="s">
        <v>36</v>
      </c>
      <c r="E40" s="96"/>
      <c r="F40" s="30">
        <f>C40*E40</f>
        <v>0</v>
      </c>
    </row>
    <row r="41" spans="1:6" x14ac:dyDescent="0.2">
      <c r="A41" s="95"/>
      <c r="B41" s="81"/>
      <c r="C41" s="94"/>
      <c r="D41" s="80"/>
      <c r="E41" s="86"/>
      <c r="F41" s="86"/>
    </row>
    <row r="42" spans="1:6" x14ac:dyDescent="0.2">
      <c r="A42" s="93"/>
      <c r="B42" s="85"/>
      <c r="C42" s="98"/>
      <c r="D42" s="83"/>
      <c r="E42" s="82"/>
      <c r="F42" s="82"/>
    </row>
    <row r="43" spans="1:6" x14ac:dyDescent="0.2">
      <c r="A43" s="78">
        <f>COUNT($A$12:A42)+1</f>
        <v>7</v>
      </c>
      <c r="B43" s="125" t="s">
        <v>152</v>
      </c>
      <c r="C43" s="97"/>
      <c r="D43" s="128"/>
      <c r="E43" s="127"/>
      <c r="F43" s="30"/>
    </row>
    <row r="44" spans="1:6" ht="38.25" x14ac:dyDescent="0.2">
      <c r="A44" s="33"/>
      <c r="B44" s="124" t="s">
        <v>151</v>
      </c>
      <c r="C44" s="97"/>
      <c r="D44" s="119"/>
      <c r="E44" s="118"/>
      <c r="F44" s="117"/>
    </row>
    <row r="45" spans="1:6" ht="14.25" x14ac:dyDescent="0.2">
      <c r="A45" s="33"/>
      <c r="B45" s="124"/>
      <c r="C45" s="97">
        <v>2</v>
      </c>
      <c r="D45" s="29" t="s">
        <v>36</v>
      </c>
      <c r="E45" s="96"/>
      <c r="F45" s="30">
        <f>C45*E45</f>
        <v>0</v>
      </c>
    </row>
    <row r="46" spans="1:6" x14ac:dyDescent="0.2">
      <c r="A46" s="95"/>
      <c r="B46" s="126"/>
      <c r="C46" s="94"/>
      <c r="D46" s="80"/>
      <c r="E46" s="86"/>
      <c r="F46" s="86"/>
    </row>
    <row r="47" spans="1:6" x14ac:dyDescent="0.2">
      <c r="A47" s="93"/>
      <c r="B47" s="85"/>
      <c r="C47" s="98"/>
      <c r="D47" s="83"/>
      <c r="E47" s="82"/>
      <c r="F47" s="82"/>
    </row>
    <row r="48" spans="1:6" x14ac:dyDescent="0.2">
      <c r="A48" s="78">
        <f>COUNT($A$12:A47)+1</f>
        <v>8</v>
      </c>
      <c r="B48" s="125" t="s">
        <v>53</v>
      </c>
      <c r="C48" s="97"/>
      <c r="D48" s="29"/>
      <c r="E48" s="30"/>
      <c r="F48" s="30"/>
    </row>
    <row r="49" spans="1:6" ht="25.5" x14ac:dyDescent="0.2">
      <c r="A49" s="33"/>
      <c r="B49" s="76" t="s">
        <v>54</v>
      </c>
      <c r="C49" s="97"/>
      <c r="D49" s="29"/>
      <c r="E49" s="30"/>
      <c r="F49" s="30"/>
    </row>
    <row r="50" spans="1:6" ht="14.25" x14ac:dyDescent="0.2">
      <c r="A50" s="33"/>
      <c r="B50" s="76"/>
      <c r="C50" s="97">
        <v>2</v>
      </c>
      <c r="D50" s="29" t="s">
        <v>36</v>
      </c>
      <c r="E50" s="96"/>
      <c r="F50" s="30">
        <f>C50*E50</f>
        <v>0</v>
      </c>
    </row>
    <row r="51" spans="1:6" x14ac:dyDescent="0.2">
      <c r="A51" s="95"/>
      <c r="B51" s="81"/>
      <c r="C51" s="94"/>
      <c r="D51" s="80"/>
      <c r="E51" s="86"/>
      <c r="F51" s="86"/>
    </row>
    <row r="52" spans="1:6" x14ac:dyDescent="0.2">
      <c r="A52" s="93"/>
      <c r="B52" s="85"/>
      <c r="C52" s="98"/>
      <c r="D52" s="83"/>
      <c r="E52" s="82"/>
      <c r="F52" s="82"/>
    </row>
    <row r="53" spans="1:6" x14ac:dyDescent="0.2">
      <c r="A53" s="78">
        <f>COUNT($A$12:A52)+1</f>
        <v>9</v>
      </c>
      <c r="B53" s="125" t="s">
        <v>150</v>
      </c>
      <c r="C53" s="97"/>
      <c r="D53" s="29"/>
      <c r="E53" s="30"/>
      <c r="F53" s="30"/>
    </row>
    <row r="54" spans="1:6" ht="38.25" x14ac:dyDescent="0.2">
      <c r="A54" s="33"/>
      <c r="B54" s="124" t="s">
        <v>149</v>
      </c>
      <c r="C54" s="97"/>
      <c r="D54" s="29"/>
      <c r="E54" s="30"/>
      <c r="F54" s="30"/>
    </row>
    <row r="55" spans="1:6" ht="14.25" x14ac:dyDescent="0.2">
      <c r="A55" s="33"/>
      <c r="B55" s="76"/>
      <c r="C55" s="97">
        <v>2</v>
      </c>
      <c r="D55" s="29" t="s">
        <v>36</v>
      </c>
      <c r="E55" s="96"/>
      <c r="F55" s="30">
        <f>C55*E55</f>
        <v>0</v>
      </c>
    </row>
    <row r="56" spans="1:6" x14ac:dyDescent="0.2">
      <c r="A56" s="95"/>
      <c r="B56" s="81"/>
      <c r="C56" s="94"/>
      <c r="D56" s="80"/>
      <c r="E56" s="86"/>
      <c r="F56" s="86"/>
    </row>
    <row r="57" spans="1:6" x14ac:dyDescent="0.2">
      <c r="A57" s="93"/>
      <c r="B57" s="85"/>
      <c r="C57" s="98"/>
      <c r="D57" s="83"/>
      <c r="E57" s="82"/>
      <c r="F57" s="82"/>
    </row>
    <row r="58" spans="1:6" x14ac:dyDescent="0.2">
      <c r="A58" s="78">
        <f>COUNT($A$12:A57)+1</f>
        <v>10</v>
      </c>
      <c r="B58" s="32" t="s">
        <v>119</v>
      </c>
      <c r="C58" s="97"/>
      <c r="D58" s="29"/>
      <c r="E58" s="30"/>
      <c r="F58" s="30"/>
    </row>
    <row r="59" spans="1:6" ht="38.25" x14ac:dyDescent="0.2">
      <c r="A59" s="33"/>
      <c r="B59" s="76" t="s">
        <v>118</v>
      </c>
      <c r="C59" s="97"/>
      <c r="D59" s="29"/>
      <c r="E59" s="30"/>
      <c r="F59" s="30"/>
    </row>
    <row r="60" spans="1:6" ht="14.25" x14ac:dyDescent="0.2">
      <c r="A60" s="33"/>
      <c r="B60" s="76"/>
      <c r="C60" s="97">
        <v>1</v>
      </c>
      <c r="D60" s="29" t="s">
        <v>36</v>
      </c>
      <c r="E60" s="96"/>
      <c r="F60" s="30">
        <f>C60*E60</f>
        <v>0</v>
      </c>
    </row>
    <row r="61" spans="1:6" x14ac:dyDescent="0.2">
      <c r="A61" s="95"/>
      <c r="B61" s="81"/>
      <c r="C61" s="94"/>
      <c r="D61" s="80"/>
      <c r="E61" s="86"/>
      <c r="F61" s="86"/>
    </row>
    <row r="62" spans="1:6" x14ac:dyDescent="0.2">
      <c r="A62" s="93"/>
      <c r="B62" s="85"/>
      <c r="C62" s="98"/>
      <c r="D62" s="83"/>
      <c r="E62" s="82"/>
      <c r="F62" s="82"/>
    </row>
    <row r="63" spans="1:6" x14ac:dyDescent="0.2">
      <c r="A63" s="78">
        <f>COUNT($A$12:A62)+1</f>
        <v>11</v>
      </c>
      <c r="B63" s="32" t="s">
        <v>56</v>
      </c>
      <c r="C63" s="97"/>
      <c r="D63" s="29"/>
      <c r="E63" s="30"/>
      <c r="F63" s="30"/>
    </row>
    <row r="64" spans="1:6" ht="53.25" customHeight="1" x14ac:dyDescent="0.2">
      <c r="A64" s="33"/>
      <c r="B64" s="76" t="s">
        <v>117</v>
      </c>
      <c r="C64" s="97"/>
      <c r="D64" s="29"/>
      <c r="E64" s="30"/>
      <c r="F64" s="30"/>
    </row>
    <row r="65" spans="1:6" ht="14.25" x14ac:dyDescent="0.2">
      <c r="A65" s="33"/>
      <c r="B65" s="76"/>
      <c r="C65" s="97">
        <v>1.8</v>
      </c>
      <c r="D65" s="29" t="s">
        <v>36</v>
      </c>
      <c r="E65" s="96"/>
      <c r="F65" s="30">
        <f>C65*E65</f>
        <v>0</v>
      </c>
    </row>
    <row r="66" spans="1:6" x14ac:dyDescent="0.2">
      <c r="A66" s="95"/>
      <c r="B66" s="81"/>
      <c r="C66" s="94"/>
      <c r="D66" s="80"/>
      <c r="E66" s="86"/>
      <c r="F66" s="86"/>
    </row>
    <row r="67" spans="1:6" x14ac:dyDescent="0.2">
      <c r="A67" s="93"/>
      <c r="B67" s="85"/>
      <c r="C67" s="98"/>
      <c r="D67" s="83"/>
      <c r="E67" s="82"/>
      <c r="F67" s="82"/>
    </row>
    <row r="68" spans="1:6" x14ac:dyDescent="0.2">
      <c r="A68" s="78">
        <f>COUNT($A$12:A67)+1</f>
        <v>12</v>
      </c>
      <c r="B68" s="32" t="s">
        <v>57</v>
      </c>
      <c r="C68" s="97"/>
      <c r="D68" s="29"/>
      <c r="E68" s="30"/>
      <c r="F68" s="28"/>
    </row>
    <row r="69" spans="1:6" ht="51" x14ac:dyDescent="0.2">
      <c r="A69" s="33"/>
      <c r="B69" s="76" t="s">
        <v>116</v>
      </c>
      <c r="C69" s="97"/>
      <c r="D69" s="29"/>
      <c r="E69" s="30"/>
      <c r="F69" s="28"/>
    </row>
    <row r="70" spans="1:6" ht="14.25" x14ac:dyDescent="0.2">
      <c r="A70" s="33"/>
      <c r="B70" s="76"/>
      <c r="C70" s="97">
        <v>1.2</v>
      </c>
      <c r="D70" s="29" t="s">
        <v>36</v>
      </c>
      <c r="E70" s="96"/>
      <c r="F70" s="30">
        <f>C70*E70</f>
        <v>0</v>
      </c>
    </row>
    <row r="71" spans="1:6" x14ac:dyDescent="0.2">
      <c r="A71" s="95"/>
      <c r="B71" s="81"/>
      <c r="C71" s="94"/>
      <c r="D71" s="80"/>
      <c r="E71" s="86"/>
      <c r="F71" s="86"/>
    </row>
    <row r="72" spans="1:6" x14ac:dyDescent="0.2">
      <c r="A72" s="93"/>
      <c r="B72" s="92"/>
      <c r="C72" s="98"/>
      <c r="D72" s="100"/>
      <c r="E72" s="99"/>
      <c r="F72" s="99"/>
    </row>
    <row r="73" spans="1:6" x14ac:dyDescent="0.2">
      <c r="A73" s="78">
        <f>COUNT($A$12:A72)+1</f>
        <v>13</v>
      </c>
      <c r="B73" s="32" t="s">
        <v>17</v>
      </c>
      <c r="C73" s="97"/>
      <c r="D73" s="29"/>
      <c r="E73" s="30"/>
      <c r="F73" s="30"/>
    </row>
    <row r="74" spans="1:6" ht="25.5" x14ac:dyDescent="0.2">
      <c r="A74" s="33"/>
      <c r="B74" s="76" t="s">
        <v>16</v>
      </c>
      <c r="C74" s="97"/>
      <c r="D74" s="29"/>
      <c r="E74" s="30"/>
      <c r="F74" s="28"/>
    </row>
    <row r="75" spans="1:6" ht="14.25" x14ac:dyDescent="0.2">
      <c r="A75" s="33"/>
      <c r="B75" s="76"/>
      <c r="C75" s="97">
        <v>5</v>
      </c>
      <c r="D75" s="29" t="s">
        <v>36</v>
      </c>
      <c r="E75" s="96"/>
      <c r="F75" s="30">
        <f>C75*E75</f>
        <v>0</v>
      </c>
    </row>
    <row r="76" spans="1:6" x14ac:dyDescent="0.2">
      <c r="A76" s="95"/>
      <c r="B76" s="81"/>
      <c r="C76" s="94"/>
      <c r="D76" s="80"/>
      <c r="E76" s="86"/>
      <c r="F76" s="86"/>
    </row>
    <row r="77" spans="1:6" x14ac:dyDescent="0.2">
      <c r="A77" s="93"/>
      <c r="B77" s="85"/>
      <c r="C77" s="98"/>
      <c r="D77" s="83"/>
      <c r="E77" s="82"/>
      <c r="F77" s="82"/>
    </row>
    <row r="78" spans="1:6" x14ac:dyDescent="0.2">
      <c r="A78" s="78">
        <f>COUNT($A$12:A77)+1</f>
        <v>14</v>
      </c>
      <c r="B78" s="32" t="s">
        <v>19</v>
      </c>
      <c r="C78" s="97"/>
      <c r="D78" s="29"/>
      <c r="E78" s="30"/>
      <c r="F78" s="30"/>
    </row>
    <row r="79" spans="1:6" x14ac:dyDescent="0.2">
      <c r="A79" s="33"/>
      <c r="B79" s="76" t="s">
        <v>115</v>
      </c>
      <c r="C79" s="97"/>
      <c r="D79" s="29"/>
      <c r="E79" s="30"/>
      <c r="F79" s="28"/>
    </row>
    <row r="80" spans="1:6" ht="14.25" x14ac:dyDescent="0.2">
      <c r="A80" s="33"/>
      <c r="B80" s="76"/>
      <c r="C80" s="97">
        <v>4</v>
      </c>
      <c r="D80" s="29" t="s">
        <v>31</v>
      </c>
      <c r="E80" s="96"/>
      <c r="F80" s="30">
        <f>C80*E80</f>
        <v>0</v>
      </c>
    </row>
    <row r="81" spans="1:6" x14ac:dyDescent="0.2">
      <c r="A81" s="95"/>
      <c r="B81" s="81"/>
      <c r="C81" s="94"/>
      <c r="D81" s="80"/>
      <c r="E81" s="86"/>
      <c r="F81" s="86"/>
    </row>
    <row r="82" spans="1:6" s="148" customFormat="1" x14ac:dyDescent="0.2">
      <c r="A82" s="93"/>
      <c r="B82" s="85"/>
      <c r="C82" s="98"/>
      <c r="D82" s="83"/>
      <c r="E82" s="82"/>
      <c r="F82" s="82"/>
    </row>
    <row r="83" spans="1:6" x14ac:dyDescent="0.2">
      <c r="A83" s="78">
        <f>COUNT($A$10:A81)+1</f>
        <v>15</v>
      </c>
      <c r="B83" s="32" t="s">
        <v>114</v>
      </c>
      <c r="C83" s="97"/>
      <c r="D83" s="29"/>
      <c r="E83" s="30"/>
      <c r="F83" s="30"/>
    </row>
    <row r="84" spans="1:6" ht="25.5" x14ac:dyDescent="0.2">
      <c r="A84" s="33"/>
      <c r="B84" s="76" t="s">
        <v>113</v>
      </c>
      <c r="C84" s="97"/>
      <c r="D84" s="29"/>
      <c r="E84" s="30"/>
      <c r="F84" s="30"/>
    </row>
    <row r="85" spans="1:6" x14ac:dyDescent="0.2">
      <c r="A85" s="33"/>
      <c r="B85" s="32"/>
      <c r="C85" s="97">
        <v>1</v>
      </c>
      <c r="D85" s="29" t="s">
        <v>1</v>
      </c>
      <c r="E85" s="96"/>
      <c r="F85" s="30">
        <f>C85*E85</f>
        <v>0</v>
      </c>
    </row>
    <row r="86" spans="1:6" x14ac:dyDescent="0.2">
      <c r="A86" s="95"/>
      <c r="B86" s="81"/>
      <c r="C86" s="94"/>
      <c r="D86" s="80"/>
      <c r="E86" s="86"/>
      <c r="F86" s="86"/>
    </row>
    <row r="87" spans="1:6" x14ac:dyDescent="0.2">
      <c r="A87" s="93"/>
      <c r="B87" s="85"/>
      <c r="C87" s="98"/>
      <c r="D87" s="83"/>
      <c r="E87" s="82"/>
      <c r="F87" s="82"/>
    </row>
    <row r="88" spans="1:6" x14ac:dyDescent="0.2">
      <c r="A88" s="78">
        <v>17</v>
      </c>
      <c r="B88" s="32" t="s">
        <v>169</v>
      </c>
      <c r="C88" s="97"/>
      <c r="D88" s="29"/>
      <c r="E88" s="30"/>
      <c r="F88" s="30"/>
    </row>
    <row r="89" spans="1:6" ht="76.5" x14ac:dyDescent="0.2">
      <c r="A89" s="33"/>
      <c r="B89" s="76" t="s">
        <v>168</v>
      </c>
      <c r="C89" s="97"/>
      <c r="D89" s="29"/>
      <c r="E89" s="30"/>
      <c r="F89" s="30"/>
    </row>
    <row r="90" spans="1:6" x14ac:dyDescent="0.2">
      <c r="A90" s="33"/>
      <c r="B90" s="76" t="s">
        <v>167</v>
      </c>
      <c r="C90" s="97">
        <v>2</v>
      </c>
      <c r="D90" s="29" t="s">
        <v>1</v>
      </c>
      <c r="E90" s="96"/>
      <c r="F90" s="30">
        <f>C90*E90</f>
        <v>0</v>
      </c>
    </row>
    <row r="91" spans="1:6" x14ac:dyDescent="0.2">
      <c r="A91" s="95"/>
      <c r="B91" s="81"/>
      <c r="C91" s="94"/>
      <c r="D91" s="149"/>
      <c r="E91" s="86"/>
      <c r="F91" s="86"/>
    </row>
    <row r="92" spans="1:6" x14ac:dyDescent="0.2">
      <c r="A92" s="93"/>
      <c r="B92" s="85"/>
      <c r="C92" s="98"/>
      <c r="D92" s="83"/>
      <c r="E92" s="82"/>
      <c r="F92" s="82"/>
    </row>
    <row r="93" spans="1:6" x14ac:dyDescent="0.2">
      <c r="A93" s="78">
        <f>COUNT($A$10:A92)+1</f>
        <v>17</v>
      </c>
      <c r="B93" s="32" t="s">
        <v>166</v>
      </c>
      <c r="C93" s="97"/>
      <c r="D93" s="29"/>
      <c r="E93" s="30"/>
      <c r="F93" s="30"/>
    </row>
    <row r="94" spans="1:6" ht="76.5" x14ac:dyDescent="0.2">
      <c r="A94" s="33"/>
      <c r="B94" s="76" t="s">
        <v>165</v>
      </c>
      <c r="C94" s="97"/>
      <c r="D94" s="29"/>
      <c r="E94" s="30"/>
      <c r="F94" s="30"/>
    </row>
    <row r="95" spans="1:6" x14ac:dyDescent="0.2">
      <c r="A95" s="33"/>
      <c r="B95" s="32" t="s">
        <v>164</v>
      </c>
      <c r="C95" s="97">
        <v>1</v>
      </c>
      <c r="D95" s="132" t="s">
        <v>1</v>
      </c>
      <c r="E95" s="96"/>
      <c r="F95" s="30">
        <f>C95*E95</f>
        <v>0</v>
      </c>
    </row>
    <row r="96" spans="1:6" x14ac:dyDescent="0.2">
      <c r="A96" s="95"/>
      <c r="B96" s="81"/>
      <c r="C96" s="94"/>
      <c r="E96" s="86"/>
      <c r="F96" s="86"/>
    </row>
    <row r="97" spans="1:6" x14ac:dyDescent="0.2">
      <c r="A97" s="93"/>
      <c r="B97" s="92"/>
      <c r="C97" s="21"/>
      <c r="D97" s="22"/>
      <c r="E97" s="23"/>
      <c r="F97" s="21"/>
    </row>
    <row r="98" spans="1:6" x14ac:dyDescent="0.2">
      <c r="A98" s="78">
        <f>COUNT($A$12:A97)+1</f>
        <v>18</v>
      </c>
      <c r="B98" s="32" t="s">
        <v>23</v>
      </c>
      <c r="C98" s="28"/>
      <c r="D98" s="29"/>
      <c r="E98" s="71"/>
      <c r="F98" s="28"/>
    </row>
    <row r="99" spans="1:6" ht="76.5" x14ac:dyDescent="0.2">
      <c r="A99" s="77"/>
      <c r="B99" s="76" t="s">
        <v>59</v>
      </c>
      <c r="C99" s="28"/>
      <c r="D99" s="29"/>
      <c r="E99" s="30"/>
      <c r="F99" s="28"/>
    </row>
    <row r="100" spans="1:6" x14ac:dyDescent="0.2">
      <c r="A100" s="78"/>
      <c r="B100" s="91"/>
      <c r="C100" s="75"/>
      <c r="D100" s="74">
        <v>0.02</v>
      </c>
      <c r="E100" s="28"/>
      <c r="F100" s="30">
        <f>SUM(F14:F99)*D100</f>
        <v>0</v>
      </c>
    </row>
    <row r="101" spans="1:6" x14ac:dyDescent="0.2">
      <c r="A101" s="90"/>
      <c r="B101" s="89"/>
      <c r="C101" s="88"/>
      <c r="D101" s="87"/>
      <c r="E101" s="79"/>
      <c r="F101" s="86"/>
    </row>
    <row r="102" spans="1:6" x14ac:dyDescent="0.2">
      <c r="A102" s="77"/>
      <c r="B102" s="76"/>
      <c r="C102" s="28"/>
      <c r="D102" s="29"/>
      <c r="E102" s="28"/>
      <c r="F102" s="28"/>
    </row>
    <row r="103" spans="1:6" x14ac:dyDescent="0.2">
      <c r="A103" s="78">
        <f>COUNT($A$12:A101)+1</f>
        <v>19</v>
      </c>
      <c r="B103" s="32" t="s">
        <v>60</v>
      </c>
      <c r="C103" s="28"/>
      <c r="D103" s="29"/>
      <c r="E103" s="28"/>
      <c r="F103" s="28"/>
    </row>
    <row r="104" spans="1:6" ht="38.25" x14ac:dyDescent="0.2">
      <c r="A104" s="77"/>
      <c r="B104" s="76" t="s">
        <v>24</v>
      </c>
      <c r="C104" s="75"/>
      <c r="D104" s="74">
        <v>0.1</v>
      </c>
      <c r="E104" s="28"/>
      <c r="F104" s="30">
        <f>SUM(F14:F98)*D104</f>
        <v>0</v>
      </c>
    </row>
    <row r="105" spans="1:6" x14ac:dyDescent="0.2">
      <c r="A105" s="73"/>
      <c r="B105" s="72"/>
      <c r="C105" s="28"/>
      <c r="D105" s="29"/>
      <c r="E105" s="71"/>
      <c r="F105" s="28"/>
    </row>
    <row r="106" spans="1:6" x14ac:dyDescent="0.2">
      <c r="A106" s="70"/>
      <c r="B106" s="69" t="s">
        <v>2</v>
      </c>
      <c r="C106" s="35"/>
      <c r="D106" s="36"/>
      <c r="E106" s="37" t="s">
        <v>35</v>
      </c>
      <c r="F106" s="37">
        <f>SUM(F14:F105)</f>
        <v>0</v>
      </c>
    </row>
  </sheetData>
  <sheetProtection password="CFA5" sheet="1" objects="1" scenarios="1" selectLockedCells="1"/>
  <mergeCells count="1">
    <mergeCell ref="B8:F9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2" manualBreakCount="2">
    <brk id="41" max="5" man="1"/>
    <brk id="80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showZeros="0" view="pageBreakPreview" zoomScale="115" zoomScaleNormal="100" zoomScaleSheetLayoutView="115" workbookViewId="0">
      <selection activeCell="E24" sqref="E24"/>
    </sheetView>
  </sheetViews>
  <sheetFormatPr defaultColWidth="9.140625" defaultRowHeight="12.75" x14ac:dyDescent="0.2"/>
  <cols>
    <col min="1" max="1" width="5.7109375" style="15" customWidth="1"/>
    <col min="2" max="2" width="50.7109375" style="68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23" t="s">
        <v>73</v>
      </c>
      <c r="B1" s="27" t="s">
        <v>8</v>
      </c>
      <c r="C1" s="15"/>
      <c r="D1" s="16"/>
    </row>
    <row r="2" spans="1:6" x14ac:dyDescent="0.2">
      <c r="A2" s="123" t="s">
        <v>74</v>
      </c>
      <c r="B2" s="27" t="s">
        <v>9</v>
      </c>
      <c r="C2" s="15"/>
      <c r="D2" s="16"/>
    </row>
    <row r="3" spans="1:6" x14ac:dyDescent="0.2">
      <c r="A3" s="123" t="s">
        <v>180</v>
      </c>
      <c r="B3" s="27" t="s">
        <v>275</v>
      </c>
      <c r="C3" s="15"/>
      <c r="D3" s="16"/>
    </row>
    <row r="4" spans="1:6" x14ac:dyDescent="0.2">
      <c r="A4" s="123"/>
      <c r="B4" s="27" t="s">
        <v>174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47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121"/>
      <c r="B7" s="122" t="s">
        <v>64</v>
      </c>
      <c r="C7" s="117"/>
      <c r="D7" s="119"/>
      <c r="E7" s="118"/>
      <c r="F7" s="117"/>
    </row>
    <row r="8" spans="1:6" x14ac:dyDescent="0.2">
      <c r="A8" s="121"/>
      <c r="B8" s="326" t="s">
        <v>146</v>
      </c>
      <c r="C8" s="326"/>
      <c r="D8" s="326"/>
      <c r="E8" s="326"/>
      <c r="F8" s="326"/>
    </row>
    <row r="9" spans="1:6" x14ac:dyDescent="0.2">
      <c r="A9" s="121"/>
      <c r="B9" s="326"/>
      <c r="C9" s="326"/>
      <c r="D9" s="326"/>
      <c r="E9" s="326"/>
      <c r="F9" s="326"/>
    </row>
    <row r="10" spans="1:6" x14ac:dyDescent="0.2">
      <c r="A10" s="121"/>
      <c r="B10" s="120"/>
      <c r="C10" s="117"/>
      <c r="D10" s="119"/>
      <c r="E10" s="118"/>
      <c r="F10" s="117"/>
    </row>
    <row r="11" spans="1:6" x14ac:dyDescent="0.2">
      <c r="A11" s="41"/>
      <c r="B11" s="116"/>
      <c r="C11" s="21"/>
      <c r="D11" s="22"/>
      <c r="E11" s="23"/>
      <c r="F11" s="21"/>
    </row>
    <row r="12" spans="1:6" x14ac:dyDescent="0.2">
      <c r="A12" s="78">
        <f>COUNT(A6+1)</f>
        <v>1</v>
      </c>
      <c r="B12" s="32" t="s">
        <v>12</v>
      </c>
      <c r="C12" s="28"/>
      <c r="D12" s="29"/>
      <c r="E12" s="30"/>
      <c r="F12" s="30"/>
    </row>
    <row r="13" spans="1:6" ht="38.25" x14ac:dyDescent="0.2">
      <c r="A13" s="78"/>
      <c r="B13" s="76" t="s">
        <v>41</v>
      </c>
      <c r="C13" s="28"/>
      <c r="D13" s="29"/>
      <c r="E13" s="30"/>
      <c r="F13" s="30"/>
    </row>
    <row r="14" spans="1:6" ht="14.25" x14ac:dyDescent="0.2">
      <c r="A14" s="78"/>
      <c r="B14" s="76"/>
      <c r="C14" s="97">
        <v>6</v>
      </c>
      <c r="D14" s="29" t="s">
        <v>31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104"/>
      <c r="B16" s="85"/>
      <c r="C16" s="98"/>
      <c r="D16" s="83"/>
      <c r="E16" s="82"/>
      <c r="F16" s="84"/>
    </row>
    <row r="17" spans="1:6" ht="25.5" x14ac:dyDescent="0.2">
      <c r="A17" s="78">
        <f>COUNT($A$12:A16)+1</f>
        <v>2</v>
      </c>
      <c r="B17" s="32" t="s">
        <v>140</v>
      </c>
      <c r="C17" s="97"/>
      <c r="D17" s="29"/>
      <c r="E17" s="30"/>
      <c r="F17" s="30"/>
    </row>
    <row r="18" spans="1:6" ht="51" x14ac:dyDescent="0.2">
      <c r="A18" s="78"/>
      <c r="B18" s="76" t="s">
        <v>139</v>
      </c>
      <c r="C18" s="97"/>
      <c r="D18" s="29"/>
      <c r="E18" s="30"/>
      <c r="F18" s="28"/>
    </row>
    <row r="19" spans="1:6" ht="14.25" x14ac:dyDescent="0.2">
      <c r="A19" s="78"/>
      <c r="B19" s="76"/>
      <c r="C19" s="97">
        <v>7</v>
      </c>
      <c r="D19" s="29" t="s">
        <v>37</v>
      </c>
      <c r="E19" s="96"/>
      <c r="F19" s="30">
        <f>C19*E19</f>
        <v>0</v>
      </c>
    </row>
    <row r="20" spans="1:6" x14ac:dyDescent="0.2">
      <c r="A20" s="78"/>
      <c r="B20" s="76"/>
      <c r="C20" s="97"/>
      <c r="D20" s="29"/>
      <c r="E20" s="30"/>
      <c r="F20" s="30"/>
    </row>
    <row r="21" spans="1:6" x14ac:dyDescent="0.2">
      <c r="A21" s="104"/>
      <c r="B21" s="85"/>
      <c r="C21" s="98"/>
      <c r="D21" s="83"/>
      <c r="E21" s="82"/>
      <c r="F21" s="84"/>
    </row>
    <row r="22" spans="1:6" x14ac:dyDescent="0.2">
      <c r="A22" s="78">
        <f>COUNT($A$12:A21)+1</f>
        <v>3</v>
      </c>
      <c r="B22" s="32" t="s">
        <v>138</v>
      </c>
      <c r="C22" s="97"/>
      <c r="D22" s="29"/>
      <c r="E22" s="30"/>
      <c r="F22" s="30"/>
    </row>
    <row r="23" spans="1:6" ht="51" x14ac:dyDescent="0.2">
      <c r="A23" s="78"/>
      <c r="B23" s="76" t="s">
        <v>137</v>
      </c>
      <c r="C23" s="97"/>
      <c r="D23" s="29"/>
      <c r="E23" s="30"/>
      <c r="F23" s="28"/>
    </row>
    <row r="24" spans="1:6" ht="14.25" x14ac:dyDescent="0.2">
      <c r="A24" s="78"/>
      <c r="B24" s="76"/>
      <c r="C24" s="97">
        <v>1</v>
      </c>
      <c r="D24" s="29" t="s">
        <v>37</v>
      </c>
      <c r="E24" s="96"/>
      <c r="F24" s="30">
        <f>C24*E24</f>
        <v>0</v>
      </c>
    </row>
    <row r="25" spans="1:6" x14ac:dyDescent="0.2">
      <c r="A25" s="90"/>
      <c r="B25" s="81"/>
      <c r="C25" s="94"/>
      <c r="D25" s="80"/>
      <c r="E25" s="86"/>
      <c r="F25" s="86"/>
    </row>
    <row r="26" spans="1:6" x14ac:dyDescent="0.2">
      <c r="A26" s="104"/>
      <c r="B26" s="85"/>
      <c r="C26" s="98"/>
      <c r="D26" s="83"/>
      <c r="E26" s="82"/>
      <c r="F26" s="84"/>
    </row>
    <row r="27" spans="1:6" x14ac:dyDescent="0.2">
      <c r="A27" s="78">
        <f>COUNT($A$12:A26)+1</f>
        <v>4</v>
      </c>
      <c r="B27" s="32" t="s">
        <v>43</v>
      </c>
      <c r="C27" s="97"/>
      <c r="D27" s="29"/>
      <c r="E27" s="30"/>
      <c r="F27" s="28"/>
    </row>
    <row r="28" spans="1:6" ht="25.5" x14ac:dyDescent="0.2">
      <c r="A28" s="78"/>
      <c r="B28" s="76" t="s">
        <v>128</v>
      </c>
      <c r="C28" s="97"/>
      <c r="D28" s="29"/>
      <c r="E28" s="30"/>
      <c r="F28" s="28"/>
    </row>
    <row r="29" spans="1:6" x14ac:dyDescent="0.2">
      <c r="A29" s="78"/>
      <c r="B29" s="76"/>
      <c r="C29" s="97">
        <v>6</v>
      </c>
      <c r="D29" s="42" t="s">
        <v>44</v>
      </c>
      <c r="E29" s="110"/>
      <c r="F29" s="30">
        <f>C29*E29</f>
        <v>0</v>
      </c>
    </row>
    <row r="30" spans="1:6" x14ac:dyDescent="0.2">
      <c r="A30" s="90"/>
      <c r="B30" s="81"/>
      <c r="C30" s="94"/>
      <c r="D30" s="109"/>
      <c r="E30" s="113"/>
      <c r="F30" s="86"/>
    </row>
    <row r="31" spans="1:6" x14ac:dyDescent="0.2">
      <c r="A31" s="104"/>
      <c r="B31" s="85"/>
      <c r="C31" s="98"/>
      <c r="D31" s="83"/>
      <c r="E31" s="82"/>
      <c r="F31" s="84"/>
    </row>
    <row r="32" spans="1:6" x14ac:dyDescent="0.2">
      <c r="A32" s="78">
        <f>COUNT($A$12:A31)+1</f>
        <v>5</v>
      </c>
      <c r="B32" s="108" t="s">
        <v>127</v>
      </c>
      <c r="C32" s="97"/>
      <c r="D32" s="106"/>
      <c r="E32" s="105"/>
      <c r="F32" s="107"/>
    </row>
    <row r="33" spans="1:6" ht="51" x14ac:dyDescent="0.2">
      <c r="A33" s="78"/>
      <c r="B33" s="76" t="s">
        <v>126</v>
      </c>
      <c r="C33" s="97"/>
      <c r="D33" s="106"/>
      <c r="E33" s="105"/>
      <c r="F33" s="105"/>
    </row>
    <row r="34" spans="1:6" ht="14.25" x14ac:dyDescent="0.2">
      <c r="A34" s="78"/>
      <c r="B34" s="76"/>
      <c r="C34" s="97">
        <v>2</v>
      </c>
      <c r="D34" s="29" t="s">
        <v>31</v>
      </c>
      <c r="E34" s="96"/>
      <c r="F34" s="30">
        <f>E34*C34</f>
        <v>0</v>
      </c>
    </row>
    <row r="35" spans="1:6" x14ac:dyDescent="0.2">
      <c r="A35" s="90"/>
      <c r="B35" s="81"/>
      <c r="C35" s="94"/>
      <c r="D35" s="80"/>
      <c r="E35" s="86"/>
      <c r="F35" s="86"/>
    </row>
    <row r="36" spans="1:6" x14ac:dyDescent="0.2">
      <c r="A36" s="104"/>
      <c r="B36" s="85"/>
      <c r="C36" s="98"/>
      <c r="D36" s="83"/>
      <c r="E36" s="82"/>
      <c r="F36" s="84"/>
    </row>
    <row r="37" spans="1:6" x14ac:dyDescent="0.2">
      <c r="A37" s="78">
        <f>COUNT($A$12:A36)+1</f>
        <v>6</v>
      </c>
      <c r="B37" s="103" t="s">
        <v>125</v>
      </c>
      <c r="C37" s="97"/>
      <c r="D37" s="29"/>
      <c r="E37" s="30"/>
      <c r="F37" s="28"/>
    </row>
    <row r="38" spans="1:6" ht="63.75" x14ac:dyDescent="0.2">
      <c r="A38" s="78"/>
      <c r="B38" s="76" t="s">
        <v>124</v>
      </c>
      <c r="C38" s="97"/>
      <c r="D38" s="29"/>
      <c r="E38" s="30"/>
      <c r="F38" s="28"/>
    </row>
    <row r="39" spans="1:6" ht="14.25" x14ac:dyDescent="0.2">
      <c r="A39" s="78"/>
      <c r="B39" s="102"/>
      <c r="C39" s="97">
        <v>3</v>
      </c>
      <c r="D39" s="29" t="s">
        <v>31</v>
      </c>
      <c r="E39" s="96"/>
      <c r="F39" s="30">
        <f>E39*C39</f>
        <v>0</v>
      </c>
    </row>
    <row r="40" spans="1:6" x14ac:dyDescent="0.2">
      <c r="A40" s="90"/>
      <c r="B40" s="101"/>
      <c r="C40" s="94"/>
      <c r="D40" s="80"/>
      <c r="E40" s="86"/>
      <c r="F40" s="86"/>
    </row>
    <row r="41" spans="1:6" x14ac:dyDescent="0.2">
      <c r="A41" s="93"/>
      <c r="B41" s="85"/>
      <c r="C41" s="98"/>
      <c r="D41" s="83"/>
      <c r="E41" s="82"/>
      <c r="F41" s="82"/>
    </row>
    <row r="42" spans="1:6" x14ac:dyDescent="0.2">
      <c r="A42" s="78">
        <f>COUNT($A$12:A41)+1</f>
        <v>7</v>
      </c>
      <c r="B42" s="139" t="s">
        <v>173</v>
      </c>
      <c r="C42" s="97"/>
      <c r="D42" s="29"/>
      <c r="E42" s="30"/>
      <c r="F42" s="30"/>
    </row>
    <row r="43" spans="1:6" ht="25.5" x14ac:dyDescent="0.2">
      <c r="A43" s="33"/>
      <c r="B43" s="76" t="s">
        <v>172</v>
      </c>
      <c r="C43" s="97"/>
      <c r="D43" s="29"/>
      <c r="E43" s="30"/>
      <c r="F43" s="30"/>
    </row>
    <row r="44" spans="1:6" x14ac:dyDescent="0.2">
      <c r="A44" s="33"/>
      <c r="B44" s="138"/>
      <c r="C44" s="97">
        <v>2</v>
      </c>
      <c r="D44" s="29" t="s">
        <v>1</v>
      </c>
      <c r="E44" s="96"/>
      <c r="F44" s="30">
        <f>+E44*C44</f>
        <v>0</v>
      </c>
    </row>
    <row r="45" spans="1:6" x14ac:dyDescent="0.2">
      <c r="A45" s="95"/>
      <c r="B45" s="137"/>
      <c r="C45" s="94"/>
      <c r="D45" s="80"/>
      <c r="E45" s="86"/>
      <c r="F45" s="86"/>
    </row>
    <row r="46" spans="1:6" x14ac:dyDescent="0.2">
      <c r="A46" s="93"/>
      <c r="B46" s="92"/>
      <c r="C46" s="98"/>
      <c r="D46" s="83"/>
      <c r="E46" s="82"/>
      <c r="F46" s="82"/>
    </row>
    <row r="47" spans="1:6" x14ac:dyDescent="0.2">
      <c r="A47" s="78">
        <f>COUNT($A$12:A46)+1</f>
        <v>8</v>
      </c>
      <c r="B47" s="32" t="s">
        <v>15</v>
      </c>
      <c r="C47" s="97"/>
      <c r="D47" s="29"/>
      <c r="E47" s="30"/>
      <c r="F47" s="30"/>
    </row>
    <row r="48" spans="1:6" x14ac:dyDescent="0.2">
      <c r="A48" s="33"/>
      <c r="B48" s="76" t="s">
        <v>14</v>
      </c>
      <c r="C48" s="97"/>
      <c r="D48" s="29"/>
      <c r="E48" s="30"/>
      <c r="F48" s="28"/>
    </row>
    <row r="49" spans="1:6" ht="14.25" x14ac:dyDescent="0.2">
      <c r="A49" s="33"/>
      <c r="B49" s="76"/>
      <c r="C49" s="97">
        <v>5</v>
      </c>
      <c r="D49" s="29" t="s">
        <v>37</v>
      </c>
      <c r="E49" s="96"/>
      <c r="F49" s="30">
        <f>C49*E49</f>
        <v>0</v>
      </c>
    </row>
    <row r="50" spans="1:6" x14ac:dyDescent="0.2">
      <c r="A50" s="95"/>
      <c r="B50" s="81"/>
      <c r="C50" s="94"/>
      <c r="D50" s="80"/>
      <c r="E50" s="86"/>
      <c r="F50" s="86"/>
    </row>
    <row r="51" spans="1:6" x14ac:dyDescent="0.2">
      <c r="A51" s="93"/>
      <c r="B51" s="85"/>
      <c r="C51" s="98"/>
      <c r="D51" s="83"/>
      <c r="E51" s="82"/>
      <c r="F51" s="82"/>
    </row>
    <row r="52" spans="1:6" x14ac:dyDescent="0.2">
      <c r="A52" s="78">
        <f>COUNT($A$12:A51)+1</f>
        <v>9</v>
      </c>
      <c r="B52" s="32" t="s">
        <v>52</v>
      </c>
      <c r="C52" s="97"/>
      <c r="D52" s="29"/>
      <c r="E52" s="30"/>
      <c r="F52" s="28"/>
    </row>
    <row r="53" spans="1:6" ht="38.25" x14ac:dyDescent="0.2">
      <c r="A53" s="33"/>
      <c r="B53" s="76" t="s">
        <v>63</v>
      </c>
      <c r="C53" s="97"/>
      <c r="D53" s="29"/>
      <c r="E53" s="30"/>
      <c r="F53" s="28"/>
    </row>
    <row r="54" spans="1:6" ht="14.25" x14ac:dyDescent="0.2">
      <c r="A54" s="33"/>
      <c r="B54" s="76" t="s">
        <v>26</v>
      </c>
      <c r="C54" s="97">
        <v>6</v>
      </c>
      <c r="D54" s="29" t="s">
        <v>36</v>
      </c>
      <c r="E54" s="96"/>
      <c r="F54" s="30">
        <f>C54*E54</f>
        <v>0</v>
      </c>
    </row>
    <row r="55" spans="1:6" ht="14.25" x14ac:dyDescent="0.2">
      <c r="A55" s="33"/>
      <c r="B55" s="76" t="s">
        <v>27</v>
      </c>
      <c r="C55" s="97">
        <v>3</v>
      </c>
      <c r="D55" s="29" t="s">
        <v>36</v>
      </c>
      <c r="E55" s="96"/>
      <c r="F55" s="30">
        <f>C55*E55</f>
        <v>0</v>
      </c>
    </row>
    <row r="56" spans="1:6" x14ac:dyDescent="0.2">
      <c r="A56" s="95"/>
      <c r="B56" s="81"/>
      <c r="C56" s="94"/>
      <c r="D56" s="80"/>
      <c r="E56" s="86"/>
      <c r="F56" s="86"/>
    </row>
    <row r="57" spans="1:6" x14ac:dyDescent="0.2">
      <c r="A57" s="93"/>
      <c r="B57" s="85"/>
      <c r="C57" s="98"/>
      <c r="D57" s="83"/>
      <c r="E57" s="82"/>
      <c r="F57" s="82"/>
    </row>
    <row r="58" spans="1:6" x14ac:dyDescent="0.2">
      <c r="A58" s="78">
        <f>COUNT($A$12:A57)+1</f>
        <v>10</v>
      </c>
      <c r="B58" s="32" t="s">
        <v>156</v>
      </c>
      <c r="C58" s="97"/>
      <c r="D58" s="29"/>
      <c r="E58" s="30"/>
      <c r="F58" s="28"/>
    </row>
    <row r="59" spans="1:6" ht="38.25" x14ac:dyDescent="0.2">
      <c r="A59" s="33"/>
      <c r="B59" s="76" t="s">
        <v>155</v>
      </c>
      <c r="C59" s="97"/>
      <c r="D59" s="29"/>
      <c r="E59" s="30"/>
      <c r="F59" s="28"/>
    </row>
    <row r="60" spans="1:6" ht="14.25" x14ac:dyDescent="0.2">
      <c r="A60" s="33"/>
      <c r="B60" s="76"/>
      <c r="C60" s="97">
        <v>0.5</v>
      </c>
      <c r="D60" s="29" t="s">
        <v>36</v>
      </c>
      <c r="E60" s="96"/>
      <c r="F60" s="30">
        <f>C60*E60</f>
        <v>0</v>
      </c>
    </row>
    <row r="61" spans="1:6" x14ac:dyDescent="0.2">
      <c r="A61" s="95"/>
      <c r="B61" s="81"/>
      <c r="C61" s="94"/>
      <c r="D61" s="80"/>
      <c r="E61" s="86"/>
      <c r="F61" s="86"/>
    </row>
    <row r="62" spans="1:6" x14ac:dyDescent="0.2">
      <c r="A62" s="93"/>
      <c r="B62" s="85"/>
      <c r="C62" s="98"/>
      <c r="D62" s="83"/>
      <c r="E62" s="82"/>
      <c r="F62" s="82"/>
    </row>
    <row r="63" spans="1:6" x14ac:dyDescent="0.2">
      <c r="A63" s="78">
        <f>COUNT($A$12:A62)+1</f>
        <v>11</v>
      </c>
      <c r="B63" s="32" t="s">
        <v>119</v>
      </c>
      <c r="C63" s="97"/>
      <c r="D63" s="29"/>
      <c r="E63" s="30"/>
      <c r="F63" s="30"/>
    </row>
    <row r="64" spans="1:6" ht="38.25" x14ac:dyDescent="0.2">
      <c r="A64" s="33"/>
      <c r="B64" s="76" t="s">
        <v>118</v>
      </c>
      <c r="C64" s="97"/>
      <c r="D64" s="29"/>
      <c r="E64" s="30"/>
      <c r="F64" s="30"/>
    </row>
    <row r="65" spans="1:6" ht="14.25" x14ac:dyDescent="0.2">
      <c r="A65" s="33"/>
      <c r="B65" s="76"/>
      <c r="C65" s="97">
        <v>3</v>
      </c>
      <c r="D65" s="29" t="s">
        <v>36</v>
      </c>
      <c r="E65" s="96"/>
      <c r="F65" s="30">
        <f>C65*E65</f>
        <v>0</v>
      </c>
    </row>
    <row r="66" spans="1:6" x14ac:dyDescent="0.2">
      <c r="A66" s="95"/>
      <c r="B66" s="81"/>
      <c r="C66" s="94"/>
      <c r="D66" s="80"/>
      <c r="E66" s="86"/>
      <c r="F66" s="86"/>
    </row>
    <row r="67" spans="1:6" x14ac:dyDescent="0.2">
      <c r="A67" s="93"/>
      <c r="B67" s="85"/>
      <c r="C67" s="98"/>
      <c r="D67" s="83"/>
      <c r="E67" s="82"/>
      <c r="F67" s="82"/>
    </row>
    <row r="68" spans="1:6" x14ac:dyDescent="0.2">
      <c r="A68" s="78">
        <f>COUNT($A$12:A67)+1</f>
        <v>12</v>
      </c>
      <c r="B68" s="32" t="s">
        <v>56</v>
      </c>
      <c r="C68" s="97"/>
      <c r="D68" s="29"/>
      <c r="E68" s="30"/>
      <c r="F68" s="30"/>
    </row>
    <row r="69" spans="1:6" ht="63.75" x14ac:dyDescent="0.2">
      <c r="A69" s="33"/>
      <c r="B69" s="76" t="s">
        <v>117</v>
      </c>
      <c r="C69" s="97"/>
      <c r="D69" s="29"/>
      <c r="E69" s="30"/>
      <c r="F69" s="30"/>
    </row>
    <row r="70" spans="1:6" ht="14.25" x14ac:dyDescent="0.2">
      <c r="A70" s="33"/>
      <c r="B70" s="76"/>
      <c r="C70" s="97">
        <v>4</v>
      </c>
      <c r="D70" s="29" t="s">
        <v>36</v>
      </c>
      <c r="E70" s="96"/>
      <c r="F70" s="30">
        <f>C70*E70</f>
        <v>0</v>
      </c>
    </row>
    <row r="71" spans="1:6" x14ac:dyDescent="0.2">
      <c r="A71" s="95"/>
      <c r="B71" s="81"/>
      <c r="C71" s="94"/>
      <c r="D71" s="80"/>
      <c r="E71" s="86"/>
      <c r="F71" s="86"/>
    </row>
    <row r="72" spans="1:6" x14ac:dyDescent="0.2">
      <c r="A72" s="93"/>
      <c r="B72" s="85"/>
      <c r="C72" s="98"/>
      <c r="D72" s="83"/>
      <c r="E72" s="82"/>
      <c r="F72" s="82"/>
    </row>
    <row r="73" spans="1:6" x14ac:dyDescent="0.2">
      <c r="A73" s="78">
        <f>COUNT($A$12:A72)+1</f>
        <v>13</v>
      </c>
      <c r="B73" s="32" t="s">
        <v>57</v>
      </c>
      <c r="C73" s="97"/>
      <c r="D73" s="29"/>
      <c r="E73" s="30"/>
      <c r="F73" s="28"/>
    </row>
    <row r="74" spans="1:6" ht="51" x14ac:dyDescent="0.2">
      <c r="A74" s="33"/>
      <c r="B74" s="76" t="s">
        <v>116</v>
      </c>
      <c r="C74" s="97"/>
      <c r="D74" s="29"/>
      <c r="E74" s="30"/>
      <c r="F74" s="28"/>
    </row>
    <row r="75" spans="1:6" ht="14.25" x14ac:dyDescent="0.2">
      <c r="A75" s="33"/>
      <c r="B75" s="76"/>
      <c r="C75" s="97">
        <v>2</v>
      </c>
      <c r="D75" s="29" t="s">
        <v>36</v>
      </c>
      <c r="E75" s="96"/>
      <c r="F75" s="30">
        <f>C75*E75</f>
        <v>0</v>
      </c>
    </row>
    <row r="76" spans="1:6" x14ac:dyDescent="0.2">
      <c r="A76" s="95"/>
      <c r="B76" s="81"/>
      <c r="C76" s="94"/>
      <c r="D76" s="80"/>
      <c r="E76" s="86"/>
      <c r="F76" s="86"/>
    </row>
    <row r="77" spans="1:6" x14ac:dyDescent="0.2">
      <c r="A77" s="93"/>
      <c r="B77" s="92"/>
      <c r="C77" s="98"/>
      <c r="D77" s="100"/>
      <c r="E77" s="99"/>
      <c r="F77" s="99"/>
    </row>
    <row r="78" spans="1:6" x14ac:dyDescent="0.2">
      <c r="A78" s="78">
        <f>COUNT($A$12:A77)+1</f>
        <v>14</v>
      </c>
      <c r="B78" s="32" t="s">
        <v>17</v>
      </c>
      <c r="C78" s="97"/>
      <c r="D78" s="29"/>
      <c r="E78" s="30"/>
      <c r="F78" s="30"/>
    </row>
    <row r="79" spans="1:6" ht="25.5" x14ac:dyDescent="0.2">
      <c r="A79" s="33"/>
      <c r="B79" s="76" t="s">
        <v>16</v>
      </c>
      <c r="C79" s="97"/>
      <c r="D79" s="29"/>
      <c r="E79" s="30"/>
      <c r="F79" s="28"/>
    </row>
    <row r="80" spans="1:6" ht="14.25" x14ac:dyDescent="0.2">
      <c r="A80" s="33"/>
      <c r="B80" s="76"/>
      <c r="C80" s="97">
        <v>12</v>
      </c>
      <c r="D80" s="29" t="s">
        <v>36</v>
      </c>
      <c r="E80" s="96"/>
      <c r="F80" s="30">
        <f>C80*E80</f>
        <v>0</v>
      </c>
    </row>
    <row r="81" spans="1:6" x14ac:dyDescent="0.2">
      <c r="A81" s="95"/>
      <c r="B81" s="81"/>
      <c r="C81" s="94"/>
      <c r="D81" s="80"/>
      <c r="E81" s="86"/>
      <c r="F81" s="86"/>
    </row>
    <row r="82" spans="1:6" x14ac:dyDescent="0.2">
      <c r="A82" s="93"/>
      <c r="B82" s="85"/>
      <c r="C82" s="98"/>
      <c r="D82" s="83"/>
      <c r="E82" s="82"/>
      <c r="F82" s="82"/>
    </row>
    <row r="83" spans="1:6" x14ac:dyDescent="0.2">
      <c r="A83" s="78">
        <f>COUNT($A$12:A82)+1</f>
        <v>15</v>
      </c>
      <c r="B83" s="32" t="s">
        <v>19</v>
      </c>
      <c r="C83" s="97"/>
      <c r="D83" s="29"/>
      <c r="E83" s="30"/>
      <c r="F83" s="30"/>
    </row>
    <row r="84" spans="1:6" x14ac:dyDescent="0.2">
      <c r="A84" s="33"/>
      <c r="B84" s="76" t="s">
        <v>115</v>
      </c>
      <c r="C84" s="97"/>
      <c r="D84" s="29"/>
      <c r="E84" s="30"/>
      <c r="F84" s="28"/>
    </row>
    <row r="85" spans="1:6" ht="14.25" x14ac:dyDescent="0.2">
      <c r="A85" s="33"/>
      <c r="B85" s="76"/>
      <c r="C85" s="97">
        <v>12</v>
      </c>
      <c r="D85" s="29" t="s">
        <v>31</v>
      </c>
      <c r="E85" s="96"/>
      <c r="F85" s="30">
        <f>C85*E85</f>
        <v>0</v>
      </c>
    </row>
    <row r="86" spans="1:6" x14ac:dyDescent="0.2">
      <c r="A86" s="95"/>
      <c r="B86" s="81"/>
      <c r="C86" s="94"/>
      <c r="D86" s="80"/>
      <c r="E86" s="86"/>
      <c r="F86" s="86"/>
    </row>
    <row r="87" spans="1:6" s="148" customFormat="1" x14ac:dyDescent="0.2">
      <c r="A87" s="93"/>
      <c r="B87" s="85"/>
      <c r="C87" s="98"/>
      <c r="D87" s="83"/>
      <c r="E87" s="82"/>
      <c r="F87" s="82"/>
    </row>
    <row r="88" spans="1:6" x14ac:dyDescent="0.2">
      <c r="A88" s="78">
        <f>COUNT($A$10:A86)+1</f>
        <v>16</v>
      </c>
      <c r="B88" s="32" t="s">
        <v>114</v>
      </c>
      <c r="C88" s="97"/>
      <c r="D88" s="29"/>
      <c r="E88" s="30"/>
      <c r="F88" s="30"/>
    </row>
    <row r="89" spans="1:6" ht="25.5" x14ac:dyDescent="0.2">
      <c r="A89" s="33"/>
      <c r="B89" s="76" t="s">
        <v>113</v>
      </c>
      <c r="C89" s="97"/>
      <c r="D89" s="29"/>
      <c r="E89" s="30"/>
      <c r="F89" s="30"/>
    </row>
    <row r="90" spans="1:6" x14ac:dyDescent="0.2">
      <c r="A90" s="33"/>
      <c r="B90" s="32"/>
      <c r="C90" s="97">
        <v>3</v>
      </c>
      <c r="D90" s="29" t="s">
        <v>1</v>
      </c>
      <c r="E90" s="96"/>
      <c r="F90" s="30">
        <f>C90*E90</f>
        <v>0</v>
      </c>
    </row>
    <row r="91" spans="1:6" x14ac:dyDescent="0.2">
      <c r="A91" s="95"/>
      <c r="B91" s="81"/>
      <c r="C91" s="94"/>
      <c r="D91" s="80"/>
      <c r="E91" s="86"/>
      <c r="F91" s="86"/>
    </row>
    <row r="92" spans="1:6" x14ac:dyDescent="0.2">
      <c r="A92" s="93"/>
      <c r="B92" s="85"/>
      <c r="C92" s="98"/>
      <c r="D92" s="83"/>
      <c r="E92" s="82"/>
      <c r="F92" s="82"/>
    </row>
    <row r="93" spans="1:6" x14ac:dyDescent="0.2">
      <c r="A93" s="78">
        <f>COUNT($A$10:A92)+1</f>
        <v>17</v>
      </c>
      <c r="B93" s="32" t="s">
        <v>169</v>
      </c>
      <c r="C93" s="97"/>
      <c r="D93" s="29"/>
      <c r="E93" s="30"/>
      <c r="F93" s="30"/>
    </row>
    <row r="94" spans="1:6" ht="81" customHeight="1" x14ac:dyDescent="0.2">
      <c r="A94" s="33"/>
      <c r="B94" s="76" t="s">
        <v>168</v>
      </c>
      <c r="C94" s="97"/>
      <c r="D94" s="29"/>
      <c r="E94" s="30"/>
      <c r="F94" s="30"/>
    </row>
    <row r="95" spans="1:6" x14ac:dyDescent="0.2">
      <c r="A95" s="33"/>
      <c r="B95" s="76" t="s">
        <v>171</v>
      </c>
      <c r="C95" s="97">
        <v>1</v>
      </c>
      <c r="D95" s="29" t="s">
        <v>1</v>
      </c>
      <c r="E95" s="96"/>
      <c r="F95" s="30">
        <f>C95*E95</f>
        <v>0</v>
      </c>
    </row>
    <row r="96" spans="1:6" x14ac:dyDescent="0.2">
      <c r="A96" s="95"/>
      <c r="B96" s="81"/>
      <c r="C96" s="94"/>
      <c r="D96" s="149"/>
      <c r="E96" s="86"/>
      <c r="F96" s="86"/>
    </row>
    <row r="97" spans="1:6" x14ac:dyDescent="0.2">
      <c r="A97" s="93"/>
      <c r="B97" s="92"/>
      <c r="C97" s="21"/>
      <c r="D97" s="22"/>
      <c r="E97" s="23"/>
      <c r="F97" s="21"/>
    </row>
    <row r="98" spans="1:6" x14ac:dyDescent="0.2">
      <c r="A98" s="78">
        <f>COUNT($A$12:A97)+1</f>
        <v>18</v>
      </c>
      <c r="B98" s="32" t="s">
        <v>23</v>
      </c>
      <c r="C98" s="28"/>
      <c r="D98" s="29"/>
      <c r="E98" s="71"/>
      <c r="F98" s="28"/>
    </row>
    <row r="99" spans="1:6" ht="76.5" x14ac:dyDescent="0.2">
      <c r="A99" s="77"/>
      <c r="B99" s="76" t="s">
        <v>59</v>
      </c>
      <c r="C99" s="28"/>
      <c r="D99" s="29"/>
      <c r="E99" s="30"/>
      <c r="F99" s="28"/>
    </row>
    <row r="100" spans="1:6" x14ac:dyDescent="0.2">
      <c r="A100" s="78"/>
      <c r="B100" s="91"/>
      <c r="C100" s="75"/>
      <c r="D100" s="74">
        <v>0.02</v>
      </c>
      <c r="E100" s="28"/>
      <c r="F100" s="30">
        <f>SUM(F14:F99)*D100</f>
        <v>0</v>
      </c>
    </row>
    <row r="101" spans="1:6" x14ac:dyDescent="0.2">
      <c r="A101" s="90"/>
      <c r="B101" s="89"/>
      <c r="C101" s="88"/>
      <c r="D101" s="87"/>
      <c r="E101" s="79"/>
      <c r="F101" s="86"/>
    </row>
    <row r="102" spans="1:6" x14ac:dyDescent="0.2">
      <c r="A102" s="77"/>
      <c r="B102" s="76"/>
      <c r="C102" s="28"/>
      <c r="D102" s="29"/>
      <c r="E102" s="28"/>
      <c r="F102" s="28"/>
    </row>
    <row r="103" spans="1:6" x14ac:dyDescent="0.2">
      <c r="A103" s="78">
        <f>COUNT($A$12:A101)+1</f>
        <v>19</v>
      </c>
      <c r="B103" s="32" t="s">
        <v>60</v>
      </c>
      <c r="C103" s="28"/>
      <c r="D103" s="29"/>
      <c r="E103" s="28"/>
      <c r="F103" s="28"/>
    </row>
    <row r="104" spans="1:6" ht="29.25" customHeight="1" x14ac:dyDescent="0.2">
      <c r="A104" s="77"/>
      <c r="B104" s="76" t="s">
        <v>24</v>
      </c>
      <c r="C104" s="75"/>
      <c r="D104" s="74">
        <v>0.1</v>
      </c>
      <c r="E104" s="28"/>
      <c r="F104" s="30">
        <f>SUM(F14:F98)*D104</f>
        <v>0</v>
      </c>
    </row>
    <row r="105" spans="1:6" x14ac:dyDescent="0.2">
      <c r="A105" s="73"/>
      <c r="B105" s="72"/>
      <c r="C105" s="28"/>
      <c r="D105" s="29"/>
      <c r="E105" s="71"/>
      <c r="F105" s="28"/>
    </row>
    <row r="106" spans="1:6" x14ac:dyDescent="0.2">
      <c r="A106" s="70"/>
      <c r="B106" s="69" t="s">
        <v>2</v>
      </c>
      <c r="C106" s="35"/>
      <c r="D106" s="36"/>
      <c r="E106" s="37" t="s">
        <v>35</v>
      </c>
      <c r="F106" s="37">
        <f>SUM(F14:F105)</f>
        <v>0</v>
      </c>
    </row>
  </sheetData>
  <sheetProtection password="CFA5" sheet="1" objects="1" scenarios="1" selectLockedCells="1"/>
  <mergeCells count="1">
    <mergeCell ref="B8:F9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2" manualBreakCount="2">
    <brk id="35" max="5" man="1"/>
    <brk id="7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showZeros="0" view="pageBreakPreview" zoomScale="120" zoomScaleNormal="100" zoomScaleSheetLayoutView="120" workbookViewId="0">
      <selection activeCell="E19" sqref="E19"/>
    </sheetView>
  </sheetViews>
  <sheetFormatPr defaultColWidth="9.140625" defaultRowHeight="12.75" x14ac:dyDescent="0.2"/>
  <cols>
    <col min="1" max="1" width="5.7109375" style="15" customWidth="1"/>
    <col min="2" max="2" width="50.7109375" style="68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23" t="s">
        <v>73</v>
      </c>
      <c r="B1" s="27" t="s">
        <v>8</v>
      </c>
      <c r="C1" s="15"/>
      <c r="D1" s="16"/>
    </row>
    <row r="2" spans="1:6" x14ac:dyDescent="0.2">
      <c r="A2" s="123" t="s">
        <v>74</v>
      </c>
      <c r="B2" s="27" t="s">
        <v>9</v>
      </c>
      <c r="C2" s="15"/>
      <c r="D2" s="16"/>
    </row>
    <row r="3" spans="1:6" x14ac:dyDescent="0.2">
      <c r="A3" s="123" t="s">
        <v>181</v>
      </c>
      <c r="B3" s="27" t="s">
        <v>176</v>
      </c>
      <c r="C3" s="15"/>
      <c r="D3" s="16"/>
    </row>
    <row r="4" spans="1:6" x14ac:dyDescent="0.2">
      <c r="A4" s="123"/>
      <c r="B4" s="27" t="s">
        <v>175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47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121"/>
      <c r="B7" s="122" t="s">
        <v>64</v>
      </c>
      <c r="C7" s="117"/>
      <c r="D7" s="119"/>
      <c r="E7" s="118"/>
      <c r="F7" s="117"/>
    </row>
    <row r="8" spans="1:6" x14ac:dyDescent="0.2">
      <c r="A8" s="121"/>
      <c r="B8" s="326" t="s">
        <v>146</v>
      </c>
      <c r="C8" s="326"/>
      <c r="D8" s="326"/>
      <c r="E8" s="326"/>
      <c r="F8" s="326"/>
    </row>
    <row r="9" spans="1:6" x14ac:dyDescent="0.2">
      <c r="A9" s="121"/>
      <c r="B9" s="326"/>
      <c r="C9" s="326"/>
      <c r="D9" s="326"/>
      <c r="E9" s="326"/>
      <c r="F9" s="326"/>
    </row>
    <row r="10" spans="1:6" x14ac:dyDescent="0.2">
      <c r="A10" s="121"/>
      <c r="B10" s="120"/>
      <c r="C10" s="117"/>
      <c r="D10" s="119"/>
      <c r="E10" s="118"/>
      <c r="F10" s="117"/>
    </row>
    <row r="11" spans="1:6" x14ac:dyDescent="0.2">
      <c r="A11" s="41"/>
      <c r="B11" s="116"/>
      <c r="C11" s="21"/>
      <c r="D11" s="22"/>
      <c r="E11" s="23"/>
      <c r="F11" s="21"/>
    </row>
    <row r="12" spans="1:6" x14ac:dyDescent="0.2">
      <c r="A12" s="78">
        <f>COUNT(A6+1)</f>
        <v>1</v>
      </c>
      <c r="B12" s="32" t="s">
        <v>12</v>
      </c>
      <c r="C12" s="28"/>
      <c r="D12" s="29"/>
      <c r="E12" s="30"/>
      <c r="F12" s="30"/>
    </row>
    <row r="13" spans="1:6" ht="38.25" x14ac:dyDescent="0.2">
      <c r="A13" s="78"/>
      <c r="B13" s="76" t="s">
        <v>41</v>
      </c>
      <c r="C13" s="28"/>
      <c r="D13" s="29"/>
      <c r="E13" s="30"/>
      <c r="F13" s="30"/>
    </row>
    <row r="14" spans="1:6" ht="14.25" x14ac:dyDescent="0.2">
      <c r="A14" s="78"/>
      <c r="B14" s="76"/>
      <c r="C14" s="97">
        <v>2</v>
      </c>
      <c r="D14" s="29" t="s">
        <v>31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104"/>
      <c r="B16" s="85"/>
      <c r="C16" s="98"/>
      <c r="D16" s="83"/>
      <c r="E16" s="82"/>
      <c r="F16" s="84"/>
    </row>
    <row r="17" spans="1:6" ht="25.5" x14ac:dyDescent="0.2">
      <c r="A17" s="78">
        <f>COUNT($A$12:A16)+1</f>
        <v>2</v>
      </c>
      <c r="B17" s="32" t="s">
        <v>140</v>
      </c>
      <c r="C17" s="97"/>
      <c r="D17" s="29"/>
      <c r="E17" s="30"/>
      <c r="F17" s="30"/>
    </row>
    <row r="18" spans="1:6" ht="51" x14ac:dyDescent="0.2">
      <c r="A18" s="78"/>
      <c r="B18" s="76" t="s">
        <v>139</v>
      </c>
      <c r="C18" s="97"/>
      <c r="D18" s="29"/>
      <c r="E18" s="30"/>
      <c r="F18" s="28"/>
    </row>
    <row r="19" spans="1:6" ht="14.25" x14ac:dyDescent="0.2">
      <c r="A19" s="78"/>
      <c r="B19" s="76"/>
      <c r="C19" s="97">
        <v>4</v>
      </c>
      <c r="D19" s="29" t="s">
        <v>37</v>
      </c>
      <c r="E19" s="96"/>
      <c r="F19" s="30">
        <f>C19*E19</f>
        <v>0</v>
      </c>
    </row>
    <row r="20" spans="1:6" x14ac:dyDescent="0.2">
      <c r="A20" s="78"/>
      <c r="B20" s="76"/>
      <c r="C20" s="97"/>
      <c r="D20" s="29"/>
      <c r="E20" s="30"/>
      <c r="F20" s="30"/>
    </row>
    <row r="21" spans="1:6" x14ac:dyDescent="0.2">
      <c r="A21" s="104"/>
      <c r="B21" s="85"/>
      <c r="C21" s="98"/>
      <c r="D21" s="83"/>
      <c r="E21" s="82"/>
      <c r="F21" s="84"/>
    </row>
    <row r="22" spans="1:6" x14ac:dyDescent="0.2">
      <c r="A22" s="78">
        <f>COUNT($A$12:A21)+1</f>
        <v>3</v>
      </c>
      <c r="B22" s="32" t="s">
        <v>138</v>
      </c>
      <c r="C22" s="97"/>
      <c r="D22" s="29"/>
      <c r="E22" s="30"/>
      <c r="F22" s="30"/>
    </row>
    <row r="23" spans="1:6" ht="51" x14ac:dyDescent="0.2">
      <c r="A23" s="78"/>
      <c r="B23" s="76" t="s">
        <v>137</v>
      </c>
      <c r="C23" s="97"/>
      <c r="D23" s="29"/>
      <c r="E23" s="30"/>
      <c r="F23" s="28"/>
    </row>
    <row r="24" spans="1:6" ht="14.25" x14ac:dyDescent="0.2">
      <c r="A24" s="78"/>
      <c r="B24" s="76"/>
      <c r="C24" s="97">
        <v>1</v>
      </c>
      <c r="D24" s="29" t="s">
        <v>37</v>
      </c>
      <c r="E24" s="96"/>
      <c r="F24" s="30">
        <f>C24*E24</f>
        <v>0</v>
      </c>
    </row>
    <row r="25" spans="1:6" x14ac:dyDescent="0.2">
      <c r="A25" s="90"/>
      <c r="B25" s="81"/>
      <c r="C25" s="94"/>
      <c r="D25" s="80"/>
      <c r="E25" s="86"/>
      <c r="F25" s="86"/>
    </row>
    <row r="26" spans="1:6" x14ac:dyDescent="0.2">
      <c r="A26" s="93"/>
      <c r="B26" s="92"/>
      <c r="C26" s="98"/>
      <c r="D26" s="83"/>
      <c r="E26" s="82"/>
      <c r="F26" s="82"/>
    </row>
    <row r="27" spans="1:6" x14ac:dyDescent="0.2">
      <c r="A27" s="78">
        <f>COUNT($A$12:A26)+1</f>
        <v>4</v>
      </c>
      <c r="B27" s="32" t="s">
        <v>15</v>
      </c>
      <c r="C27" s="97"/>
      <c r="D27" s="29"/>
      <c r="E27" s="30"/>
      <c r="F27" s="30"/>
    </row>
    <row r="28" spans="1:6" x14ac:dyDescent="0.2">
      <c r="A28" s="33"/>
      <c r="B28" s="76" t="s">
        <v>14</v>
      </c>
      <c r="C28" s="97"/>
      <c r="D28" s="29"/>
      <c r="E28" s="30"/>
      <c r="F28" s="28"/>
    </row>
    <row r="29" spans="1:6" ht="14.25" x14ac:dyDescent="0.2">
      <c r="A29" s="33"/>
      <c r="B29" s="76"/>
      <c r="C29" s="97">
        <v>2</v>
      </c>
      <c r="D29" s="29" t="s">
        <v>37</v>
      </c>
      <c r="E29" s="96"/>
      <c r="F29" s="30">
        <f>C29*E29</f>
        <v>0</v>
      </c>
    </row>
    <row r="30" spans="1:6" x14ac:dyDescent="0.2">
      <c r="A30" s="95"/>
      <c r="B30" s="81"/>
      <c r="C30" s="94"/>
      <c r="D30" s="80"/>
      <c r="E30" s="86"/>
      <c r="F30" s="86"/>
    </row>
    <row r="31" spans="1:6" x14ac:dyDescent="0.2">
      <c r="A31" s="93"/>
      <c r="B31" s="85"/>
      <c r="C31" s="98"/>
      <c r="D31" s="83"/>
      <c r="E31" s="82"/>
      <c r="F31" s="82"/>
    </row>
    <row r="32" spans="1:6" x14ac:dyDescent="0.2">
      <c r="A32" s="78">
        <f>COUNT($A$12:A31)+1</f>
        <v>5</v>
      </c>
      <c r="B32" s="32" t="s">
        <v>52</v>
      </c>
      <c r="C32" s="97"/>
      <c r="D32" s="29"/>
      <c r="E32" s="30"/>
      <c r="F32" s="28"/>
    </row>
    <row r="33" spans="1:6" ht="38.25" x14ac:dyDescent="0.2">
      <c r="A33" s="33"/>
      <c r="B33" s="76" t="s">
        <v>63</v>
      </c>
      <c r="C33" s="97"/>
      <c r="D33" s="29"/>
      <c r="E33" s="30"/>
      <c r="F33" s="28"/>
    </row>
    <row r="34" spans="1:6" ht="14.25" x14ac:dyDescent="0.2">
      <c r="A34" s="33"/>
      <c r="B34" s="76" t="s">
        <v>26</v>
      </c>
      <c r="C34" s="97">
        <v>2</v>
      </c>
      <c r="D34" s="29" t="s">
        <v>36</v>
      </c>
      <c r="E34" s="96"/>
      <c r="F34" s="30">
        <f>C34*E34</f>
        <v>0</v>
      </c>
    </row>
    <row r="35" spans="1:6" ht="14.25" x14ac:dyDescent="0.2">
      <c r="A35" s="33"/>
      <c r="B35" s="76" t="s">
        <v>27</v>
      </c>
      <c r="C35" s="97">
        <v>4</v>
      </c>
      <c r="D35" s="29" t="s">
        <v>36</v>
      </c>
      <c r="E35" s="96"/>
      <c r="F35" s="30">
        <f>C35*E35</f>
        <v>0</v>
      </c>
    </row>
    <row r="36" spans="1:6" x14ac:dyDescent="0.2">
      <c r="A36" s="95"/>
      <c r="B36" s="81"/>
      <c r="C36" s="94"/>
      <c r="D36" s="80"/>
      <c r="E36" s="86"/>
      <c r="F36" s="86"/>
    </row>
    <row r="37" spans="1:6" x14ac:dyDescent="0.2">
      <c r="A37" s="93"/>
      <c r="B37" s="85"/>
      <c r="C37" s="98"/>
      <c r="D37" s="83"/>
      <c r="E37" s="82"/>
      <c r="F37" s="82"/>
    </row>
    <row r="38" spans="1:6" x14ac:dyDescent="0.2">
      <c r="A38" s="78">
        <f>COUNT($A$12:A37)+1</f>
        <v>6</v>
      </c>
      <c r="B38" s="32" t="s">
        <v>156</v>
      </c>
      <c r="C38" s="97"/>
      <c r="D38" s="29"/>
      <c r="E38" s="30"/>
      <c r="F38" s="28"/>
    </row>
    <row r="39" spans="1:6" ht="38.25" x14ac:dyDescent="0.2">
      <c r="A39" s="33"/>
      <c r="B39" s="76" t="s">
        <v>155</v>
      </c>
      <c r="C39" s="97"/>
      <c r="D39" s="29"/>
      <c r="E39" s="30"/>
      <c r="F39" s="28"/>
    </row>
    <row r="40" spans="1:6" ht="14.25" x14ac:dyDescent="0.2">
      <c r="A40" s="33"/>
      <c r="B40" s="76"/>
      <c r="C40" s="97">
        <v>0.2</v>
      </c>
      <c r="D40" s="29" t="s">
        <v>36</v>
      </c>
      <c r="E40" s="96"/>
      <c r="F40" s="30">
        <f>C40*E40</f>
        <v>0</v>
      </c>
    </row>
    <row r="41" spans="1:6" x14ac:dyDescent="0.2">
      <c r="A41" s="95"/>
      <c r="B41" s="81"/>
      <c r="C41" s="94"/>
      <c r="D41" s="80"/>
      <c r="E41" s="86"/>
      <c r="F41" s="86"/>
    </row>
    <row r="42" spans="1:6" x14ac:dyDescent="0.2">
      <c r="A42" s="93"/>
      <c r="B42" s="85"/>
      <c r="C42" s="98"/>
      <c r="D42" s="83"/>
      <c r="E42" s="82"/>
      <c r="F42" s="82"/>
    </row>
    <row r="43" spans="1:6" x14ac:dyDescent="0.2">
      <c r="A43" s="78">
        <f>COUNT($A$12:A42)+1</f>
        <v>7</v>
      </c>
      <c r="B43" s="32" t="s">
        <v>119</v>
      </c>
      <c r="C43" s="97"/>
      <c r="D43" s="29"/>
      <c r="E43" s="30"/>
      <c r="F43" s="30"/>
    </row>
    <row r="44" spans="1:6" ht="38.25" x14ac:dyDescent="0.2">
      <c r="A44" s="33"/>
      <c r="B44" s="76" t="s">
        <v>118</v>
      </c>
      <c r="C44" s="97"/>
      <c r="D44" s="29"/>
      <c r="E44" s="30"/>
      <c r="F44" s="30"/>
    </row>
    <row r="45" spans="1:6" ht="14.25" x14ac:dyDescent="0.2">
      <c r="A45" s="33"/>
      <c r="B45" s="76"/>
      <c r="C45" s="97">
        <v>1</v>
      </c>
      <c r="D45" s="29" t="s">
        <v>36</v>
      </c>
      <c r="E45" s="96"/>
      <c r="F45" s="30">
        <f>C45*E45</f>
        <v>0</v>
      </c>
    </row>
    <row r="46" spans="1:6" x14ac:dyDescent="0.2">
      <c r="A46" s="95"/>
      <c r="B46" s="81"/>
      <c r="C46" s="94"/>
      <c r="D46" s="80"/>
      <c r="E46" s="86"/>
      <c r="F46" s="86"/>
    </row>
    <row r="47" spans="1:6" x14ac:dyDescent="0.2">
      <c r="A47" s="93"/>
      <c r="B47" s="85"/>
      <c r="C47" s="98"/>
      <c r="D47" s="83"/>
      <c r="E47" s="82"/>
      <c r="F47" s="82"/>
    </row>
    <row r="48" spans="1:6" x14ac:dyDescent="0.2">
      <c r="A48" s="78">
        <f>COUNT($A$12:A47)+1</f>
        <v>8</v>
      </c>
      <c r="B48" s="32" t="s">
        <v>56</v>
      </c>
      <c r="C48" s="97"/>
      <c r="D48" s="29"/>
      <c r="E48" s="30"/>
      <c r="F48" s="30"/>
    </row>
    <row r="49" spans="1:6" ht="63.75" x14ac:dyDescent="0.2">
      <c r="A49" s="33"/>
      <c r="B49" s="76" t="s">
        <v>117</v>
      </c>
      <c r="C49" s="97"/>
      <c r="D49" s="29"/>
      <c r="E49" s="30"/>
      <c r="F49" s="30"/>
    </row>
    <row r="50" spans="1:6" ht="14.25" x14ac:dyDescent="0.2">
      <c r="A50" s="33"/>
      <c r="B50" s="76"/>
      <c r="C50" s="97">
        <v>1.8</v>
      </c>
      <c r="D50" s="29" t="s">
        <v>36</v>
      </c>
      <c r="E50" s="96"/>
      <c r="F50" s="30">
        <f>C50*E50</f>
        <v>0</v>
      </c>
    </row>
    <row r="51" spans="1:6" x14ac:dyDescent="0.2">
      <c r="A51" s="95"/>
      <c r="B51" s="81"/>
      <c r="C51" s="94"/>
      <c r="D51" s="80"/>
      <c r="E51" s="86"/>
      <c r="F51" s="86"/>
    </row>
    <row r="52" spans="1:6" x14ac:dyDescent="0.2">
      <c r="A52" s="93"/>
      <c r="B52" s="85"/>
      <c r="C52" s="98"/>
      <c r="D52" s="83"/>
      <c r="E52" s="82"/>
      <c r="F52" s="82"/>
    </row>
    <row r="53" spans="1:6" x14ac:dyDescent="0.2">
      <c r="A53" s="78">
        <f>COUNT($A$12:A52)+1</f>
        <v>9</v>
      </c>
      <c r="B53" s="32" t="s">
        <v>57</v>
      </c>
      <c r="C53" s="97"/>
      <c r="D53" s="29"/>
      <c r="E53" s="30"/>
      <c r="F53" s="28"/>
    </row>
    <row r="54" spans="1:6" ht="51" x14ac:dyDescent="0.2">
      <c r="A54" s="33"/>
      <c r="B54" s="76" t="s">
        <v>116</v>
      </c>
      <c r="C54" s="97"/>
      <c r="D54" s="29"/>
      <c r="E54" s="30"/>
      <c r="F54" s="28"/>
    </row>
    <row r="55" spans="1:6" ht="14.25" x14ac:dyDescent="0.2">
      <c r="A55" s="33"/>
      <c r="B55" s="76"/>
      <c r="C55" s="97">
        <v>1.2</v>
      </c>
      <c r="D55" s="29" t="s">
        <v>36</v>
      </c>
      <c r="E55" s="96"/>
      <c r="F55" s="30">
        <f>C55*E55</f>
        <v>0</v>
      </c>
    </row>
    <row r="56" spans="1:6" x14ac:dyDescent="0.2">
      <c r="A56" s="95"/>
      <c r="B56" s="81"/>
      <c r="C56" s="94"/>
      <c r="D56" s="80"/>
      <c r="E56" s="86"/>
      <c r="F56" s="86"/>
    </row>
    <row r="57" spans="1:6" x14ac:dyDescent="0.2">
      <c r="A57" s="93"/>
      <c r="B57" s="92"/>
      <c r="C57" s="98"/>
      <c r="D57" s="100"/>
      <c r="E57" s="99"/>
      <c r="F57" s="99"/>
    </row>
    <row r="58" spans="1:6" x14ac:dyDescent="0.2">
      <c r="A58" s="78">
        <f>COUNT($A$12:A57)+1</f>
        <v>10</v>
      </c>
      <c r="B58" s="32" t="s">
        <v>17</v>
      </c>
      <c r="C58" s="97"/>
      <c r="D58" s="29"/>
      <c r="E58" s="30"/>
      <c r="F58" s="30"/>
    </row>
    <row r="59" spans="1:6" ht="25.5" x14ac:dyDescent="0.2">
      <c r="A59" s="33"/>
      <c r="B59" s="76" t="s">
        <v>16</v>
      </c>
      <c r="C59" s="97"/>
      <c r="D59" s="29"/>
      <c r="E59" s="30"/>
      <c r="F59" s="28"/>
    </row>
    <row r="60" spans="1:6" ht="14.25" x14ac:dyDescent="0.2">
      <c r="A60" s="33"/>
      <c r="B60" s="76"/>
      <c r="C60" s="97">
        <v>5</v>
      </c>
      <c r="D60" s="29" t="s">
        <v>36</v>
      </c>
      <c r="E60" s="96"/>
      <c r="F60" s="30">
        <f>C60*E60</f>
        <v>0</v>
      </c>
    </row>
    <row r="61" spans="1:6" x14ac:dyDescent="0.2">
      <c r="A61" s="95"/>
      <c r="B61" s="81"/>
      <c r="C61" s="94"/>
      <c r="D61" s="80"/>
      <c r="E61" s="86"/>
      <c r="F61" s="86"/>
    </row>
    <row r="62" spans="1:6" x14ac:dyDescent="0.2">
      <c r="A62" s="93"/>
      <c r="B62" s="85"/>
      <c r="C62" s="98"/>
      <c r="D62" s="83"/>
      <c r="E62" s="82"/>
      <c r="F62" s="82"/>
    </row>
    <row r="63" spans="1:6" x14ac:dyDescent="0.2">
      <c r="A63" s="78">
        <f>COUNT($A$12:A62)+1</f>
        <v>11</v>
      </c>
      <c r="B63" s="32" t="s">
        <v>19</v>
      </c>
      <c r="C63" s="97"/>
      <c r="D63" s="29"/>
      <c r="E63" s="30"/>
      <c r="F63" s="30"/>
    </row>
    <row r="64" spans="1:6" x14ac:dyDescent="0.2">
      <c r="A64" s="33"/>
      <c r="B64" s="76" t="s">
        <v>115</v>
      </c>
      <c r="C64" s="97"/>
      <c r="D64" s="29"/>
      <c r="E64" s="30"/>
      <c r="F64" s="28"/>
    </row>
    <row r="65" spans="1:6" ht="14.25" x14ac:dyDescent="0.2">
      <c r="A65" s="33"/>
      <c r="B65" s="76"/>
      <c r="C65" s="97">
        <v>4</v>
      </c>
      <c r="D65" s="29" t="s">
        <v>31</v>
      </c>
      <c r="E65" s="96"/>
      <c r="F65" s="30">
        <f>C65*E65</f>
        <v>0</v>
      </c>
    </row>
    <row r="66" spans="1:6" x14ac:dyDescent="0.2">
      <c r="A66" s="95"/>
      <c r="B66" s="81"/>
      <c r="C66" s="94"/>
      <c r="D66" s="80"/>
      <c r="E66" s="86"/>
      <c r="F66" s="86"/>
    </row>
    <row r="67" spans="1:6" s="148" customFormat="1" x14ac:dyDescent="0.2">
      <c r="A67" s="93"/>
      <c r="B67" s="85"/>
      <c r="C67" s="98"/>
      <c r="D67" s="83"/>
      <c r="E67" s="82"/>
      <c r="F67" s="82"/>
    </row>
    <row r="68" spans="1:6" x14ac:dyDescent="0.2">
      <c r="A68" s="78">
        <f>COUNT($A$10:A66)+1</f>
        <v>12</v>
      </c>
      <c r="B68" s="32" t="s">
        <v>114</v>
      </c>
      <c r="C68" s="97"/>
      <c r="D68" s="29"/>
      <c r="E68" s="30"/>
      <c r="F68" s="30"/>
    </row>
    <row r="69" spans="1:6" ht="25.5" x14ac:dyDescent="0.2">
      <c r="A69" s="33"/>
      <c r="B69" s="76" t="s">
        <v>113</v>
      </c>
      <c r="C69" s="97"/>
      <c r="D69" s="29"/>
      <c r="E69" s="30"/>
      <c r="F69" s="30"/>
    </row>
    <row r="70" spans="1:6" x14ac:dyDescent="0.2">
      <c r="A70" s="33"/>
      <c r="B70" s="32"/>
      <c r="C70" s="97">
        <v>1</v>
      </c>
      <c r="D70" s="29" t="s">
        <v>1</v>
      </c>
      <c r="E70" s="96"/>
      <c r="F70" s="30">
        <f>C70*E70</f>
        <v>0</v>
      </c>
    </row>
    <row r="71" spans="1:6" x14ac:dyDescent="0.2">
      <c r="A71" s="95"/>
      <c r="B71" s="81"/>
      <c r="C71" s="94"/>
      <c r="D71" s="80"/>
      <c r="E71" s="86"/>
      <c r="F71" s="86"/>
    </row>
    <row r="72" spans="1:6" x14ac:dyDescent="0.2">
      <c r="A72" s="93"/>
      <c r="B72" s="85"/>
      <c r="C72" s="98"/>
      <c r="D72" s="83"/>
      <c r="E72" s="82"/>
      <c r="F72" s="82"/>
    </row>
    <row r="73" spans="1:6" x14ac:dyDescent="0.2">
      <c r="A73" s="78">
        <f>COUNT($A$10:A72)+1</f>
        <v>13</v>
      </c>
      <c r="B73" s="32" t="s">
        <v>169</v>
      </c>
      <c r="C73" s="97"/>
      <c r="D73" s="29"/>
      <c r="E73" s="30"/>
      <c r="F73" s="30"/>
    </row>
    <row r="74" spans="1:6" ht="76.5" x14ac:dyDescent="0.2">
      <c r="A74" s="33"/>
      <c r="B74" s="76" t="s">
        <v>168</v>
      </c>
      <c r="C74" s="97"/>
      <c r="D74" s="29"/>
      <c r="E74" s="30"/>
      <c r="F74" s="30"/>
    </row>
    <row r="75" spans="1:6" x14ac:dyDescent="0.2">
      <c r="A75" s="33"/>
      <c r="B75" s="76" t="s">
        <v>171</v>
      </c>
      <c r="C75" s="97">
        <v>2</v>
      </c>
      <c r="D75" s="29" t="s">
        <v>1</v>
      </c>
      <c r="E75" s="96"/>
      <c r="F75" s="30">
        <f>C75*E75</f>
        <v>0</v>
      </c>
    </row>
    <row r="76" spans="1:6" x14ac:dyDescent="0.2">
      <c r="A76" s="95"/>
      <c r="B76" s="81"/>
      <c r="C76" s="94"/>
      <c r="D76" s="149"/>
      <c r="E76" s="86"/>
      <c r="F76" s="86"/>
    </row>
    <row r="77" spans="1:6" x14ac:dyDescent="0.2">
      <c r="A77" s="93"/>
      <c r="B77" s="92"/>
      <c r="C77" s="21"/>
      <c r="D77" s="22"/>
      <c r="E77" s="23"/>
      <c r="F77" s="21"/>
    </row>
    <row r="78" spans="1:6" x14ac:dyDescent="0.2">
      <c r="A78" s="78">
        <f>COUNT($A$12:A77)+1</f>
        <v>14</v>
      </c>
      <c r="B78" s="32" t="s">
        <v>23</v>
      </c>
      <c r="C78" s="28"/>
      <c r="D78" s="29"/>
      <c r="E78" s="71"/>
      <c r="F78" s="28"/>
    </row>
    <row r="79" spans="1:6" ht="76.5" x14ac:dyDescent="0.2">
      <c r="A79" s="77"/>
      <c r="B79" s="76" t="s">
        <v>59</v>
      </c>
      <c r="C79" s="28"/>
      <c r="D79" s="29"/>
      <c r="E79" s="30"/>
      <c r="F79" s="28"/>
    </row>
    <row r="80" spans="1:6" x14ac:dyDescent="0.2">
      <c r="A80" s="78"/>
      <c r="B80" s="91"/>
      <c r="C80" s="75"/>
      <c r="D80" s="74">
        <v>0.02</v>
      </c>
      <c r="E80" s="28"/>
      <c r="F80" s="30">
        <f>SUM(F14:F79)*D80</f>
        <v>0</v>
      </c>
    </row>
    <row r="81" spans="1:6" x14ac:dyDescent="0.2">
      <c r="A81" s="90"/>
      <c r="B81" s="89"/>
      <c r="C81" s="88"/>
      <c r="D81" s="87"/>
      <c r="E81" s="79"/>
      <c r="F81" s="86"/>
    </row>
    <row r="82" spans="1:6" x14ac:dyDescent="0.2">
      <c r="A82" s="77"/>
      <c r="B82" s="76"/>
      <c r="C82" s="28"/>
      <c r="D82" s="29"/>
      <c r="E82" s="28"/>
      <c r="F82" s="28"/>
    </row>
    <row r="83" spans="1:6" x14ac:dyDescent="0.2">
      <c r="A83" s="78">
        <f>COUNT($A$12:A81)+1</f>
        <v>15</v>
      </c>
      <c r="B83" s="32" t="s">
        <v>60</v>
      </c>
      <c r="C83" s="28"/>
      <c r="D83" s="29"/>
      <c r="E83" s="28"/>
      <c r="F83" s="28"/>
    </row>
    <row r="84" spans="1:6" ht="38.25" x14ac:dyDescent="0.2">
      <c r="A84" s="77"/>
      <c r="B84" s="76" t="s">
        <v>24</v>
      </c>
      <c r="C84" s="75"/>
      <c r="D84" s="74">
        <v>0.1</v>
      </c>
      <c r="E84" s="28"/>
      <c r="F84" s="30">
        <f>SUM(F14:F78)*D84</f>
        <v>0</v>
      </c>
    </row>
    <row r="85" spans="1:6" x14ac:dyDescent="0.2">
      <c r="A85" s="73"/>
      <c r="B85" s="72"/>
      <c r="C85" s="28"/>
      <c r="D85" s="29"/>
      <c r="E85" s="71"/>
      <c r="F85" s="28"/>
    </row>
    <row r="86" spans="1:6" x14ac:dyDescent="0.2">
      <c r="A86" s="70"/>
      <c r="B86" s="69" t="s">
        <v>2</v>
      </c>
      <c r="C86" s="35"/>
      <c r="D86" s="36"/>
      <c r="E86" s="37" t="s">
        <v>35</v>
      </c>
      <c r="F86" s="37">
        <f>SUM(F14:F85)</f>
        <v>0</v>
      </c>
    </row>
  </sheetData>
  <sheetProtection password="CFA5" sheet="1" objects="1" scenarios="1" selectLockedCells="1"/>
  <mergeCells count="1">
    <mergeCell ref="B8:F9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2" manualBreakCount="2">
    <brk id="36" max="5" man="1"/>
    <brk id="7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showZeros="0" view="pageBreakPreview" topLeftCell="A100" zoomScale="115" zoomScaleNormal="100" zoomScaleSheetLayoutView="115" workbookViewId="0">
      <selection activeCell="E125" sqref="E125"/>
    </sheetView>
  </sheetViews>
  <sheetFormatPr defaultColWidth="9.140625" defaultRowHeight="12.75" x14ac:dyDescent="0.2"/>
  <cols>
    <col min="1" max="1" width="5.7109375" style="15" customWidth="1"/>
    <col min="2" max="2" width="50.7109375" style="68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23" t="s">
        <v>73</v>
      </c>
      <c r="B1" s="27" t="s">
        <v>8</v>
      </c>
      <c r="C1" s="15"/>
      <c r="D1" s="16"/>
    </row>
    <row r="2" spans="1:6" x14ac:dyDescent="0.2">
      <c r="A2" s="123" t="s">
        <v>74</v>
      </c>
      <c r="B2" s="27" t="s">
        <v>9</v>
      </c>
      <c r="C2" s="15"/>
      <c r="D2" s="16"/>
    </row>
    <row r="3" spans="1:6" x14ac:dyDescent="0.2">
      <c r="A3" s="123" t="s">
        <v>182</v>
      </c>
      <c r="B3" s="27" t="s">
        <v>178</v>
      </c>
      <c r="C3" s="15"/>
      <c r="D3" s="16"/>
    </row>
    <row r="4" spans="1:6" x14ac:dyDescent="0.2">
      <c r="A4" s="123"/>
      <c r="B4" s="27" t="s">
        <v>177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76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121"/>
      <c r="B7" s="122" t="s">
        <v>64</v>
      </c>
      <c r="C7" s="117"/>
      <c r="D7" s="119"/>
      <c r="E7" s="118"/>
      <c r="F7" s="117"/>
    </row>
    <row r="8" spans="1:6" x14ac:dyDescent="0.2">
      <c r="A8" s="121"/>
      <c r="B8" s="326" t="s">
        <v>146</v>
      </c>
      <c r="C8" s="326"/>
      <c r="D8" s="326"/>
      <c r="E8" s="326"/>
      <c r="F8" s="326"/>
    </row>
    <row r="9" spans="1:6" x14ac:dyDescent="0.2">
      <c r="A9" s="121"/>
      <c r="B9" s="326"/>
      <c r="C9" s="326"/>
      <c r="D9" s="326"/>
      <c r="E9" s="326"/>
      <c r="F9" s="326"/>
    </row>
    <row r="10" spans="1:6" x14ac:dyDescent="0.2">
      <c r="A10" s="121"/>
      <c r="B10" s="120"/>
      <c r="C10" s="117"/>
      <c r="D10" s="119"/>
      <c r="E10" s="118"/>
      <c r="F10" s="117"/>
    </row>
    <row r="11" spans="1:6" x14ac:dyDescent="0.2">
      <c r="A11" s="41"/>
      <c r="B11" s="116"/>
      <c r="C11" s="21"/>
      <c r="D11" s="22"/>
      <c r="E11" s="23"/>
      <c r="F11" s="21"/>
    </row>
    <row r="12" spans="1:6" x14ac:dyDescent="0.2">
      <c r="A12" s="78">
        <f>COUNT(A6+1)</f>
        <v>1</v>
      </c>
      <c r="B12" s="32" t="s">
        <v>12</v>
      </c>
      <c r="C12" s="28"/>
      <c r="D12" s="29"/>
      <c r="E12" s="30"/>
      <c r="F12" s="30"/>
    </row>
    <row r="13" spans="1:6" ht="38.25" x14ac:dyDescent="0.2">
      <c r="A13" s="78"/>
      <c r="B13" s="76" t="s">
        <v>41</v>
      </c>
      <c r="C13" s="28"/>
      <c r="D13" s="29"/>
      <c r="E13" s="30"/>
      <c r="F13" s="30"/>
    </row>
    <row r="14" spans="1:6" ht="14.25" x14ac:dyDescent="0.2">
      <c r="A14" s="78"/>
      <c r="B14" s="76"/>
      <c r="C14" s="97">
        <v>3</v>
      </c>
      <c r="D14" s="29" t="s">
        <v>31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104"/>
      <c r="B16" s="112"/>
      <c r="C16" s="98"/>
      <c r="D16" s="83"/>
      <c r="E16" s="82"/>
      <c r="F16" s="82"/>
    </row>
    <row r="17" spans="1:6" x14ac:dyDescent="0.2">
      <c r="A17" s="78">
        <f>COUNT($A$12:A16)+1</f>
        <v>2</v>
      </c>
      <c r="B17" s="32" t="s">
        <v>136</v>
      </c>
      <c r="C17" s="97"/>
      <c r="D17" s="29"/>
      <c r="E17" s="30"/>
      <c r="F17" s="28"/>
    </row>
    <row r="18" spans="1:6" ht="63.75" x14ac:dyDescent="0.2">
      <c r="A18" s="78"/>
      <c r="B18" s="76" t="s">
        <v>135</v>
      </c>
      <c r="C18" s="97"/>
      <c r="D18" s="29"/>
      <c r="E18" s="30"/>
      <c r="F18" s="28"/>
    </row>
    <row r="19" spans="1:6" ht="14.25" x14ac:dyDescent="0.2">
      <c r="A19" s="78"/>
      <c r="B19" s="32"/>
      <c r="C19" s="97">
        <v>4</v>
      </c>
      <c r="D19" s="29" t="s">
        <v>37</v>
      </c>
      <c r="E19" s="96"/>
      <c r="F19" s="30">
        <f>C19*E19</f>
        <v>0</v>
      </c>
    </row>
    <row r="20" spans="1:6" x14ac:dyDescent="0.2">
      <c r="A20" s="90"/>
      <c r="B20" s="111"/>
      <c r="C20" s="94"/>
      <c r="D20" s="80"/>
      <c r="E20" s="86"/>
      <c r="F20" s="86"/>
    </row>
    <row r="21" spans="1:6" x14ac:dyDescent="0.2">
      <c r="A21" s="104"/>
      <c r="B21" s="92"/>
      <c r="C21" s="98"/>
      <c r="D21" s="22"/>
      <c r="E21" s="23"/>
      <c r="F21" s="21"/>
    </row>
    <row r="22" spans="1:6" x14ac:dyDescent="0.2">
      <c r="A22" s="78">
        <f>COUNT($A$12:A21)+1</f>
        <v>3</v>
      </c>
      <c r="B22" s="32" t="s">
        <v>134</v>
      </c>
      <c r="C22" s="97"/>
      <c r="D22" s="29"/>
      <c r="E22" s="30"/>
      <c r="F22" s="28"/>
    </row>
    <row r="23" spans="1:6" ht="63.75" x14ac:dyDescent="0.2">
      <c r="A23" s="78"/>
      <c r="B23" s="76" t="s">
        <v>133</v>
      </c>
      <c r="C23" s="97"/>
      <c r="D23" s="29"/>
      <c r="E23" s="30"/>
      <c r="F23" s="28"/>
    </row>
    <row r="24" spans="1:6" ht="14.25" x14ac:dyDescent="0.2">
      <c r="A24" s="78"/>
      <c r="B24" s="76"/>
      <c r="C24" s="97">
        <v>4</v>
      </c>
      <c r="D24" s="29" t="s">
        <v>37</v>
      </c>
      <c r="E24" s="96"/>
      <c r="F24" s="30">
        <f>C24*E24</f>
        <v>0</v>
      </c>
    </row>
    <row r="25" spans="1:6" x14ac:dyDescent="0.2">
      <c r="A25" s="90"/>
      <c r="B25" s="81"/>
      <c r="C25" s="94"/>
      <c r="D25" s="80"/>
      <c r="E25" s="86"/>
      <c r="F25" s="86"/>
    </row>
    <row r="26" spans="1:6" x14ac:dyDescent="0.2">
      <c r="A26" s="104"/>
      <c r="B26" s="85"/>
      <c r="C26" s="98"/>
      <c r="D26" s="83"/>
      <c r="E26" s="82"/>
      <c r="F26" s="84"/>
    </row>
    <row r="27" spans="1:6" x14ac:dyDescent="0.2">
      <c r="A27" s="78">
        <f>COUNT($A$12:A26)+1</f>
        <v>4</v>
      </c>
      <c r="B27" s="32" t="s">
        <v>132</v>
      </c>
      <c r="C27" s="97"/>
      <c r="D27" s="29"/>
      <c r="E27" s="30"/>
      <c r="F27" s="28"/>
    </row>
    <row r="28" spans="1:6" ht="38.25" x14ac:dyDescent="0.2">
      <c r="A28" s="78"/>
      <c r="B28" s="76" t="s">
        <v>131</v>
      </c>
      <c r="C28" s="97"/>
      <c r="D28" s="29"/>
      <c r="E28" s="30"/>
      <c r="F28" s="28"/>
    </row>
    <row r="29" spans="1:6" ht="14.25" x14ac:dyDescent="0.2">
      <c r="A29" s="78"/>
      <c r="B29" s="76"/>
      <c r="C29" s="97">
        <v>3</v>
      </c>
      <c r="D29" s="29" t="s">
        <v>31</v>
      </c>
      <c r="E29" s="96"/>
      <c r="F29" s="30">
        <f>C29*E29</f>
        <v>0</v>
      </c>
    </row>
    <row r="30" spans="1:6" x14ac:dyDescent="0.2">
      <c r="A30" s="90"/>
      <c r="B30" s="81"/>
      <c r="C30" s="94"/>
      <c r="D30" s="80"/>
      <c r="E30" s="86"/>
      <c r="F30" s="86"/>
    </row>
    <row r="31" spans="1:6" x14ac:dyDescent="0.2">
      <c r="A31" s="104"/>
      <c r="B31" s="85"/>
      <c r="C31" s="98"/>
      <c r="D31" s="83"/>
      <c r="E31" s="82"/>
      <c r="F31" s="84"/>
    </row>
    <row r="32" spans="1:6" x14ac:dyDescent="0.2">
      <c r="A32" s="78">
        <f>COUNT($A$12:A31)+1</f>
        <v>5</v>
      </c>
      <c r="B32" s="32" t="s">
        <v>43</v>
      </c>
      <c r="C32" s="97"/>
      <c r="D32" s="29"/>
      <c r="E32" s="30"/>
      <c r="F32" s="28"/>
    </row>
    <row r="33" spans="1:6" ht="25.5" x14ac:dyDescent="0.2">
      <c r="A33" s="78"/>
      <c r="B33" s="76" t="s">
        <v>128</v>
      </c>
      <c r="C33" s="97"/>
      <c r="D33" s="29"/>
      <c r="E33" s="30"/>
      <c r="F33" s="28"/>
    </row>
    <row r="34" spans="1:6" x14ac:dyDescent="0.2">
      <c r="A34" s="78"/>
      <c r="B34" s="76"/>
      <c r="C34" s="97">
        <v>3</v>
      </c>
      <c r="D34" s="42" t="s">
        <v>44</v>
      </c>
      <c r="E34" s="110"/>
      <c r="F34" s="30">
        <f>C34*E34</f>
        <v>0</v>
      </c>
    </row>
    <row r="35" spans="1:6" x14ac:dyDescent="0.2">
      <c r="A35" s="90"/>
      <c r="B35" s="81"/>
      <c r="C35" s="94"/>
      <c r="D35" s="109"/>
      <c r="E35" s="113"/>
      <c r="F35" s="86"/>
    </row>
    <row r="36" spans="1:6" x14ac:dyDescent="0.2">
      <c r="A36" s="104"/>
      <c r="B36" s="85"/>
      <c r="C36" s="98"/>
      <c r="D36" s="83"/>
      <c r="E36" s="82"/>
      <c r="F36" s="84"/>
    </row>
    <row r="37" spans="1:6" x14ac:dyDescent="0.2">
      <c r="A37" s="78">
        <f>COUNT($A$12:A36)+1</f>
        <v>6</v>
      </c>
      <c r="B37" s="108" t="s">
        <v>127</v>
      </c>
      <c r="C37" s="97"/>
      <c r="D37" s="106"/>
      <c r="E37" s="105"/>
      <c r="F37" s="107"/>
    </row>
    <row r="38" spans="1:6" ht="51" x14ac:dyDescent="0.2">
      <c r="A38" s="78"/>
      <c r="B38" s="76" t="s">
        <v>126</v>
      </c>
      <c r="C38" s="97"/>
      <c r="D38" s="106"/>
      <c r="E38" s="105"/>
      <c r="F38" s="105"/>
    </row>
    <row r="39" spans="1:6" ht="14.25" x14ac:dyDescent="0.2">
      <c r="A39" s="78"/>
      <c r="B39" s="76"/>
      <c r="C39" s="97">
        <v>3</v>
      </c>
      <c r="D39" s="29" t="s">
        <v>31</v>
      </c>
      <c r="E39" s="96"/>
      <c r="F39" s="30">
        <f>E39*C39</f>
        <v>0</v>
      </c>
    </row>
    <row r="40" spans="1:6" x14ac:dyDescent="0.2">
      <c r="A40" s="90"/>
      <c r="B40" s="81"/>
      <c r="C40" s="94"/>
      <c r="D40" s="80"/>
      <c r="E40" s="86"/>
      <c r="F40" s="86"/>
    </row>
    <row r="41" spans="1:6" x14ac:dyDescent="0.2">
      <c r="A41" s="104"/>
      <c r="B41" s="85"/>
      <c r="C41" s="98"/>
      <c r="D41" s="83"/>
      <c r="E41" s="82"/>
      <c r="F41" s="84"/>
    </row>
    <row r="42" spans="1:6" x14ac:dyDescent="0.2">
      <c r="A42" s="78">
        <f>COUNT($A$12:A41)+1</f>
        <v>7</v>
      </c>
      <c r="B42" s="103" t="s">
        <v>125</v>
      </c>
      <c r="C42" s="97"/>
      <c r="D42" s="29"/>
      <c r="E42" s="30"/>
      <c r="F42" s="28"/>
    </row>
    <row r="43" spans="1:6" ht="63.75" x14ac:dyDescent="0.2">
      <c r="A43" s="78"/>
      <c r="B43" s="76" t="s">
        <v>124</v>
      </c>
      <c r="C43" s="97"/>
      <c r="D43" s="29"/>
      <c r="E43" s="30"/>
      <c r="F43" s="28"/>
    </row>
    <row r="44" spans="1:6" ht="14.25" x14ac:dyDescent="0.2">
      <c r="A44" s="78"/>
      <c r="B44" s="102"/>
      <c r="C44" s="97">
        <v>3</v>
      </c>
      <c r="D44" s="29" t="s">
        <v>31</v>
      </c>
      <c r="E44" s="96"/>
      <c r="F44" s="30">
        <f>E44*C44</f>
        <v>0</v>
      </c>
    </row>
    <row r="45" spans="1:6" x14ac:dyDescent="0.2">
      <c r="A45" s="90"/>
      <c r="B45" s="101"/>
      <c r="C45" s="94"/>
      <c r="D45" s="80"/>
      <c r="E45" s="86"/>
      <c r="F45" s="86"/>
    </row>
    <row r="46" spans="1:6" x14ac:dyDescent="0.2">
      <c r="A46" s="93"/>
      <c r="B46" s="92"/>
      <c r="C46" s="98"/>
      <c r="D46" s="83"/>
      <c r="E46" s="82"/>
      <c r="F46" s="82"/>
    </row>
    <row r="47" spans="1:6" x14ac:dyDescent="0.2">
      <c r="A47" s="78">
        <f>COUNT($A$12:A46)+1</f>
        <v>8</v>
      </c>
      <c r="B47" s="32" t="s">
        <v>15</v>
      </c>
      <c r="C47" s="97"/>
      <c r="D47" s="29"/>
      <c r="E47" s="30"/>
      <c r="F47" s="30"/>
    </row>
    <row r="48" spans="1:6" x14ac:dyDescent="0.2">
      <c r="A48" s="33"/>
      <c r="B48" s="76" t="s">
        <v>14</v>
      </c>
      <c r="C48" s="97"/>
      <c r="D48" s="29"/>
      <c r="E48" s="30"/>
      <c r="F48" s="28"/>
    </row>
    <row r="49" spans="1:6" ht="14.25" x14ac:dyDescent="0.2">
      <c r="A49" s="33"/>
      <c r="B49" s="76"/>
      <c r="C49" s="97">
        <v>2.5</v>
      </c>
      <c r="D49" s="29" t="s">
        <v>37</v>
      </c>
      <c r="E49" s="96"/>
      <c r="F49" s="30">
        <f>C49*E49</f>
        <v>0</v>
      </c>
    </row>
    <row r="50" spans="1:6" x14ac:dyDescent="0.2">
      <c r="A50" s="95"/>
      <c r="B50" s="81"/>
      <c r="C50" s="94"/>
      <c r="D50" s="80"/>
      <c r="E50" s="86"/>
      <c r="F50" s="86"/>
    </row>
    <row r="51" spans="1:6" x14ac:dyDescent="0.2">
      <c r="A51" s="93"/>
      <c r="B51" s="85"/>
      <c r="C51" s="98"/>
      <c r="D51" s="83"/>
      <c r="E51" s="82"/>
      <c r="F51" s="82"/>
    </row>
    <row r="52" spans="1:6" x14ac:dyDescent="0.2">
      <c r="A52" s="78">
        <f>COUNT($A$12:A51)+1</f>
        <v>9</v>
      </c>
      <c r="B52" s="32" t="s">
        <v>52</v>
      </c>
      <c r="C52" s="97"/>
      <c r="D52" s="29"/>
      <c r="E52" s="30"/>
      <c r="F52" s="28"/>
    </row>
    <row r="53" spans="1:6" ht="38.25" x14ac:dyDescent="0.2">
      <c r="A53" s="33"/>
      <c r="B53" s="76" t="s">
        <v>63</v>
      </c>
      <c r="C53" s="97"/>
      <c r="D53" s="29"/>
      <c r="E53" s="30"/>
      <c r="F53" s="28"/>
    </row>
    <row r="54" spans="1:6" ht="14.25" x14ac:dyDescent="0.2">
      <c r="A54" s="33"/>
      <c r="B54" s="76" t="s">
        <v>26</v>
      </c>
      <c r="C54" s="97">
        <v>3</v>
      </c>
      <c r="D54" s="29" t="s">
        <v>36</v>
      </c>
      <c r="E54" s="96"/>
      <c r="F54" s="30">
        <f>C54*E54</f>
        <v>0</v>
      </c>
    </row>
    <row r="55" spans="1:6" ht="14.25" x14ac:dyDescent="0.2">
      <c r="A55" s="33"/>
      <c r="B55" s="76" t="s">
        <v>27</v>
      </c>
      <c r="C55" s="97">
        <v>2</v>
      </c>
      <c r="D55" s="29" t="s">
        <v>36</v>
      </c>
      <c r="E55" s="96"/>
      <c r="F55" s="30">
        <f>C55*E55</f>
        <v>0</v>
      </c>
    </row>
    <row r="56" spans="1:6" x14ac:dyDescent="0.2">
      <c r="A56" s="95"/>
      <c r="B56" s="81"/>
      <c r="C56" s="94"/>
      <c r="D56" s="80"/>
      <c r="E56" s="86"/>
      <c r="F56" s="86"/>
    </row>
    <row r="57" spans="1:6" x14ac:dyDescent="0.2">
      <c r="A57" s="93"/>
      <c r="B57" s="85"/>
      <c r="C57" s="98"/>
      <c r="D57" s="83"/>
      <c r="E57" s="82"/>
      <c r="F57" s="82"/>
    </row>
    <row r="58" spans="1:6" x14ac:dyDescent="0.2">
      <c r="A58" s="78">
        <f>COUNT($A$12:A57)+1</f>
        <v>10</v>
      </c>
      <c r="B58" s="32" t="s">
        <v>156</v>
      </c>
      <c r="C58" s="97"/>
      <c r="D58" s="29"/>
      <c r="E58" s="30"/>
      <c r="F58" s="28"/>
    </row>
    <row r="59" spans="1:6" ht="38.25" x14ac:dyDescent="0.2">
      <c r="A59" s="33"/>
      <c r="B59" s="76" t="s">
        <v>155</v>
      </c>
      <c r="C59" s="97"/>
      <c r="D59" s="29"/>
      <c r="E59" s="30"/>
      <c r="F59" s="28"/>
    </row>
    <row r="60" spans="1:6" ht="14.25" x14ac:dyDescent="0.2">
      <c r="A60" s="33"/>
      <c r="B60" s="76"/>
      <c r="C60" s="97">
        <v>1</v>
      </c>
      <c r="D60" s="29" t="s">
        <v>36</v>
      </c>
      <c r="E60" s="96"/>
      <c r="F60" s="30">
        <f>C60*E60</f>
        <v>0</v>
      </c>
    </row>
    <row r="61" spans="1:6" x14ac:dyDescent="0.2">
      <c r="A61" s="95"/>
      <c r="B61" s="81"/>
      <c r="C61" s="94"/>
      <c r="D61" s="80"/>
      <c r="E61" s="86"/>
      <c r="F61" s="86"/>
    </row>
    <row r="62" spans="1:6" x14ac:dyDescent="0.2">
      <c r="A62" s="93"/>
      <c r="B62" s="85"/>
      <c r="C62" s="98"/>
      <c r="D62" s="83"/>
      <c r="E62" s="82"/>
      <c r="F62" s="82"/>
    </row>
    <row r="63" spans="1:6" x14ac:dyDescent="0.2">
      <c r="A63" s="78">
        <f>COUNT($A$12:A62)+1</f>
        <v>11</v>
      </c>
      <c r="B63" s="32" t="s">
        <v>119</v>
      </c>
      <c r="C63" s="97"/>
      <c r="D63" s="29"/>
      <c r="E63" s="30"/>
      <c r="F63" s="30"/>
    </row>
    <row r="64" spans="1:6" ht="38.25" x14ac:dyDescent="0.2">
      <c r="A64" s="33"/>
      <c r="B64" s="76" t="s">
        <v>118</v>
      </c>
      <c r="C64" s="97"/>
      <c r="D64" s="29"/>
      <c r="E64" s="30"/>
      <c r="F64" s="30"/>
    </row>
    <row r="65" spans="1:6" ht="14.25" x14ac:dyDescent="0.2">
      <c r="A65" s="33"/>
      <c r="B65" s="76"/>
      <c r="C65" s="97">
        <v>1.5</v>
      </c>
      <c r="D65" s="29" t="s">
        <v>36</v>
      </c>
      <c r="E65" s="96"/>
      <c r="F65" s="30">
        <f>C65*E65</f>
        <v>0</v>
      </c>
    </row>
    <row r="66" spans="1:6" x14ac:dyDescent="0.2">
      <c r="A66" s="95"/>
      <c r="B66" s="81"/>
      <c r="C66" s="94"/>
      <c r="D66" s="80"/>
      <c r="E66" s="86"/>
      <c r="F66" s="86"/>
    </row>
    <row r="67" spans="1:6" x14ac:dyDescent="0.2">
      <c r="A67" s="93"/>
      <c r="B67" s="85"/>
      <c r="C67" s="98"/>
      <c r="D67" s="83"/>
      <c r="E67" s="82"/>
      <c r="F67" s="82"/>
    </row>
    <row r="68" spans="1:6" x14ac:dyDescent="0.2">
      <c r="A68" s="78">
        <f>COUNT($A$12:A67)+1</f>
        <v>12</v>
      </c>
      <c r="B68" s="32" t="s">
        <v>56</v>
      </c>
      <c r="C68" s="97"/>
      <c r="D68" s="29"/>
      <c r="E68" s="30"/>
      <c r="F68" s="30"/>
    </row>
    <row r="69" spans="1:6" ht="63.75" x14ac:dyDescent="0.2">
      <c r="A69" s="33"/>
      <c r="B69" s="76" t="s">
        <v>117</v>
      </c>
      <c r="C69" s="97"/>
      <c r="D69" s="29"/>
      <c r="E69" s="30"/>
      <c r="F69" s="30"/>
    </row>
    <row r="70" spans="1:6" ht="14.25" x14ac:dyDescent="0.2">
      <c r="A70" s="33"/>
      <c r="B70" s="76"/>
      <c r="C70" s="97">
        <v>2</v>
      </c>
      <c r="D70" s="29" t="s">
        <v>36</v>
      </c>
      <c r="E70" s="96"/>
      <c r="F70" s="30">
        <f>C70*E70</f>
        <v>0</v>
      </c>
    </row>
    <row r="71" spans="1:6" x14ac:dyDescent="0.2">
      <c r="A71" s="95"/>
      <c r="B71" s="81"/>
      <c r="C71" s="94"/>
      <c r="D71" s="80"/>
      <c r="E71" s="86"/>
      <c r="F71" s="86"/>
    </row>
    <row r="72" spans="1:6" x14ac:dyDescent="0.2">
      <c r="A72" s="93"/>
      <c r="B72" s="85"/>
      <c r="C72" s="98"/>
      <c r="D72" s="83"/>
      <c r="E72" s="82"/>
      <c r="F72" s="82"/>
    </row>
    <row r="73" spans="1:6" x14ac:dyDescent="0.2">
      <c r="A73" s="78">
        <f>COUNT($A$12:A72)+1</f>
        <v>13</v>
      </c>
      <c r="B73" s="32" t="s">
        <v>57</v>
      </c>
      <c r="C73" s="97"/>
      <c r="D73" s="29"/>
      <c r="E73" s="30"/>
      <c r="F73" s="28"/>
    </row>
    <row r="74" spans="1:6" ht="51" x14ac:dyDescent="0.2">
      <c r="A74" s="33"/>
      <c r="B74" s="76" t="s">
        <v>116</v>
      </c>
      <c r="C74" s="97"/>
      <c r="D74" s="29"/>
      <c r="E74" s="30"/>
      <c r="F74" s="28"/>
    </row>
    <row r="75" spans="1:6" ht="14.25" x14ac:dyDescent="0.2">
      <c r="A75" s="33"/>
      <c r="B75" s="76"/>
      <c r="C75" s="97">
        <v>1.5</v>
      </c>
      <c r="D75" s="29" t="s">
        <v>36</v>
      </c>
      <c r="E75" s="96"/>
      <c r="F75" s="30">
        <f>C75*E75</f>
        <v>0</v>
      </c>
    </row>
    <row r="76" spans="1:6" x14ac:dyDescent="0.2">
      <c r="A76" s="95"/>
      <c r="B76" s="81"/>
      <c r="C76" s="94"/>
      <c r="D76" s="80"/>
      <c r="E76" s="86"/>
      <c r="F76" s="86"/>
    </row>
    <row r="77" spans="1:6" x14ac:dyDescent="0.2">
      <c r="A77" s="93"/>
      <c r="B77" s="92"/>
      <c r="C77" s="98"/>
      <c r="D77" s="100"/>
      <c r="E77" s="99"/>
      <c r="F77" s="99"/>
    </row>
    <row r="78" spans="1:6" x14ac:dyDescent="0.2">
      <c r="A78" s="78">
        <f>COUNT($A$12:A77)+1</f>
        <v>14</v>
      </c>
      <c r="B78" s="32" t="s">
        <v>17</v>
      </c>
      <c r="C78" s="97"/>
      <c r="D78" s="29"/>
      <c r="E78" s="30"/>
      <c r="F78" s="30"/>
    </row>
    <row r="79" spans="1:6" ht="25.5" x14ac:dyDescent="0.2">
      <c r="A79" s="33"/>
      <c r="B79" s="76" t="s">
        <v>16</v>
      </c>
      <c r="C79" s="97"/>
      <c r="D79" s="29"/>
      <c r="E79" s="30"/>
      <c r="F79" s="28"/>
    </row>
    <row r="80" spans="1:6" ht="14.25" x14ac:dyDescent="0.2">
      <c r="A80" s="33"/>
      <c r="B80" s="76"/>
      <c r="C80" s="97">
        <v>7</v>
      </c>
      <c r="D80" s="29" t="s">
        <v>36</v>
      </c>
      <c r="E80" s="96"/>
      <c r="F80" s="30">
        <f>C80*E80</f>
        <v>0</v>
      </c>
    </row>
    <row r="81" spans="1:6" x14ac:dyDescent="0.2">
      <c r="A81" s="95"/>
      <c r="B81" s="81"/>
      <c r="C81" s="94"/>
      <c r="D81" s="80"/>
      <c r="E81" s="86"/>
      <c r="F81" s="86"/>
    </row>
    <row r="82" spans="1:6" x14ac:dyDescent="0.2">
      <c r="A82" s="93"/>
      <c r="B82" s="85"/>
      <c r="C82" s="98"/>
      <c r="D82" s="83"/>
      <c r="E82" s="82"/>
      <c r="F82" s="82"/>
    </row>
    <row r="83" spans="1:6" x14ac:dyDescent="0.2">
      <c r="A83" s="78">
        <f>COUNT($A$12:A82)+1</f>
        <v>15</v>
      </c>
      <c r="B83" s="32" t="s">
        <v>19</v>
      </c>
      <c r="C83" s="97"/>
      <c r="D83" s="29"/>
      <c r="E83" s="30"/>
      <c r="F83" s="30"/>
    </row>
    <row r="84" spans="1:6" x14ac:dyDescent="0.2">
      <c r="A84" s="33"/>
      <c r="B84" s="76" t="s">
        <v>115</v>
      </c>
      <c r="C84" s="97"/>
      <c r="D84" s="29"/>
      <c r="E84" s="30"/>
      <c r="F84" s="28"/>
    </row>
    <row r="85" spans="1:6" ht="14.25" x14ac:dyDescent="0.2">
      <c r="A85" s="33"/>
      <c r="B85" s="76"/>
      <c r="C85" s="97">
        <v>6</v>
      </c>
      <c r="D85" s="29" t="s">
        <v>31</v>
      </c>
      <c r="E85" s="96"/>
      <c r="F85" s="30">
        <f>C85*E85</f>
        <v>0</v>
      </c>
    </row>
    <row r="86" spans="1:6" x14ac:dyDescent="0.2">
      <c r="A86" s="95"/>
      <c r="B86" s="81"/>
      <c r="C86" s="94"/>
      <c r="D86" s="80"/>
      <c r="E86" s="86"/>
      <c r="F86" s="86"/>
    </row>
    <row r="87" spans="1:6" s="148" customFormat="1" x14ac:dyDescent="0.2">
      <c r="A87" s="93"/>
      <c r="B87" s="85"/>
      <c r="C87" s="98"/>
      <c r="D87" s="83"/>
      <c r="E87" s="82"/>
      <c r="F87" s="82"/>
    </row>
    <row r="88" spans="1:6" x14ac:dyDescent="0.2">
      <c r="A88" s="78">
        <f>COUNT($A$10:A86)+1</f>
        <v>16</v>
      </c>
      <c r="B88" s="32" t="s">
        <v>114</v>
      </c>
      <c r="C88" s="97"/>
      <c r="D88" s="29"/>
      <c r="E88" s="30"/>
      <c r="F88" s="30"/>
    </row>
    <row r="89" spans="1:6" ht="25.5" x14ac:dyDescent="0.2">
      <c r="A89" s="33"/>
      <c r="B89" s="76" t="s">
        <v>113</v>
      </c>
      <c r="C89" s="97"/>
      <c r="D89" s="29"/>
      <c r="E89" s="30"/>
      <c r="F89" s="30"/>
    </row>
    <row r="90" spans="1:6" x14ac:dyDescent="0.2">
      <c r="A90" s="33"/>
      <c r="B90" s="32"/>
      <c r="C90" s="97">
        <v>1</v>
      </c>
      <c r="D90" s="29" t="s">
        <v>1</v>
      </c>
      <c r="E90" s="96"/>
      <c r="F90" s="30">
        <f>C90*E90</f>
        <v>0</v>
      </c>
    </row>
    <row r="91" spans="1:6" x14ac:dyDescent="0.2">
      <c r="A91" s="95"/>
      <c r="B91" s="81"/>
      <c r="C91" s="94"/>
      <c r="D91" s="80"/>
      <c r="E91" s="86"/>
      <c r="F91" s="86"/>
    </row>
    <row r="92" spans="1:6" x14ac:dyDescent="0.2">
      <c r="A92" s="93"/>
      <c r="B92" s="85"/>
      <c r="C92" s="98"/>
      <c r="D92" s="83"/>
      <c r="E92" s="82"/>
      <c r="F92" s="82"/>
    </row>
    <row r="93" spans="1:6" x14ac:dyDescent="0.2">
      <c r="A93" s="78">
        <f>COUNT($A$10:A92)+1</f>
        <v>17</v>
      </c>
      <c r="B93" s="32" t="s">
        <v>169</v>
      </c>
      <c r="C93" s="97"/>
      <c r="D93" s="29"/>
      <c r="E93" s="30"/>
      <c r="F93" s="30"/>
    </row>
    <row r="94" spans="1:6" ht="76.5" x14ac:dyDescent="0.2">
      <c r="A94" s="33"/>
      <c r="B94" s="76" t="s">
        <v>168</v>
      </c>
      <c r="C94" s="97"/>
      <c r="D94" s="29"/>
      <c r="E94" s="30"/>
      <c r="F94" s="30"/>
    </row>
    <row r="95" spans="1:6" x14ac:dyDescent="0.2">
      <c r="A95" s="33"/>
      <c r="B95" s="76" t="s">
        <v>171</v>
      </c>
      <c r="C95" s="97">
        <v>2</v>
      </c>
      <c r="D95" s="29" t="s">
        <v>1</v>
      </c>
      <c r="E95" s="96"/>
      <c r="F95" s="30">
        <f>C95*E95</f>
        <v>0</v>
      </c>
    </row>
    <row r="96" spans="1:6" x14ac:dyDescent="0.2">
      <c r="A96" s="33"/>
      <c r="B96" s="76" t="s">
        <v>167</v>
      </c>
      <c r="C96" s="97">
        <v>2</v>
      </c>
      <c r="D96" s="29" t="s">
        <v>1</v>
      </c>
      <c r="E96" s="96"/>
      <c r="F96" s="30">
        <f>C96*E96</f>
        <v>0</v>
      </c>
    </row>
    <row r="97" spans="1:6" x14ac:dyDescent="0.2">
      <c r="A97" s="95"/>
      <c r="B97" s="81"/>
      <c r="C97" s="94"/>
      <c r="D97" s="149"/>
      <c r="E97" s="86"/>
      <c r="F97" s="86"/>
    </row>
    <row r="98" spans="1:6" x14ac:dyDescent="0.2">
      <c r="A98" s="93"/>
      <c r="B98" s="92"/>
      <c r="C98" s="21"/>
      <c r="D98" s="22"/>
      <c r="E98" s="23"/>
      <c r="F98" s="21"/>
    </row>
    <row r="99" spans="1:6" x14ac:dyDescent="0.2">
      <c r="A99" s="78">
        <f>COUNT($A$12:A98)+1</f>
        <v>18</v>
      </c>
      <c r="B99" s="32" t="s">
        <v>23</v>
      </c>
      <c r="C99" s="28"/>
      <c r="D99" s="29"/>
      <c r="E99" s="71"/>
      <c r="F99" s="28"/>
    </row>
    <row r="100" spans="1:6" ht="76.5" x14ac:dyDescent="0.2">
      <c r="A100" s="77"/>
      <c r="B100" s="76" t="s">
        <v>59</v>
      </c>
      <c r="C100" s="28"/>
      <c r="D100" s="29"/>
      <c r="E100" s="30"/>
      <c r="F100" s="28"/>
    </row>
    <row r="101" spans="1:6" x14ac:dyDescent="0.2">
      <c r="A101" s="78"/>
      <c r="B101" s="91"/>
      <c r="C101" s="75"/>
      <c r="D101" s="74">
        <v>0.02</v>
      </c>
      <c r="E101" s="28"/>
      <c r="F101" s="30">
        <f>SUM(F12:F100)*D101</f>
        <v>0</v>
      </c>
    </row>
    <row r="102" spans="1:6" x14ac:dyDescent="0.2">
      <c r="A102" s="90"/>
      <c r="B102" s="89"/>
      <c r="C102" s="88"/>
      <c r="D102" s="87"/>
      <c r="E102" s="79"/>
      <c r="F102" s="86"/>
    </row>
    <row r="103" spans="1:6" x14ac:dyDescent="0.2">
      <c r="A103" s="77"/>
      <c r="B103" s="76"/>
      <c r="C103" s="28"/>
      <c r="D103" s="29"/>
      <c r="E103" s="28"/>
      <c r="F103" s="28"/>
    </row>
    <row r="104" spans="1:6" x14ac:dyDescent="0.2">
      <c r="A104" s="78">
        <f>COUNT($A$12:A102)+1</f>
        <v>19</v>
      </c>
      <c r="B104" s="32" t="s">
        <v>60</v>
      </c>
      <c r="C104" s="28"/>
      <c r="D104" s="29"/>
      <c r="E104" s="28"/>
      <c r="F104" s="28"/>
    </row>
    <row r="105" spans="1:6" ht="38.25" x14ac:dyDescent="0.2">
      <c r="A105" s="77"/>
      <c r="B105" s="76" t="s">
        <v>24</v>
      </c>
      <c r="C105" s="75"/>
      <c r="D105" s="74">
        <v>0.1</v>
      </c>
      <c r="E105" s="28"/>
      <c r="F105" s="30">
        <f>SUM(F14:F99)*D105</f>
        <v>0</v>
      </c>
    </row>
    <row r="106" spans="1:6" x14ac:dyDescent="0.2">
      <c r="A106" s="73"/>
      <c r="B106" s="72"/>
      <c r="C106" s="28"/>
      <c r="D106" s="29"/>
      <c r="E106" s="71"/>
      <c r="F106" s="28"/>
    </row>
    <row r="107" spans="1:6" x14ac:dyDescent="0.2">
      <c r="A107" s="70"/>
      <c r="B107" s="69" t="s">
        <v>2</v>
      </c>
      <c r="C107" s="35"/>
      <c r="D107" s="36"/>
      <c r="E107" s="37" t="s">
        <v>35</v>
      </c>
      <c r="F107" s="37">
        <f>SUM(F14:F106)</f>
        <v>0</v>
      </c>
    </row>
  </sheetData>
  <sheetProtection password="CFA5" sheet="1" objects="1" scenarios="1" selectLockedCells="1"/>
  <mergeCells count="1">
    <mergeCell ref="B8:F9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3" manualBreakCount="3">
    <brk id="35" max="5" man="1"/>
    <brk id="66" max="5" man="1"/>
    <brk id="9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4"/>
  <sheetViews>
    <sheetView showGridLines="0" showZeros="0" view="pageBreakPreview" zoomScale="110" zoomScaleNormal="100" zoomScaleSheetLayoutView="110" workbookViewId="0">
      <selection activeCell="A3" sqref="A3:G4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44" customWidth="1"/>
    <col min="5" max="5" width="9" style="44" customWidth="1"/>
    <col min="6" max="6" width="10.85546875" style="1" bestFit="1" customWidth="1"/>
    <col min="7" max="7" width="16.42578125" style="25" bestFit="1" customWidth="1"/>
    <col min="8" max="16384" width="8.85546875" style="1"/>
  </cols>
  <sheetData>
    <row r="1" spans="1:7" ht="27" customHeight="1" x14ac:dyDescent="0.2">
      <c r="A1" s="13" t="s">
        <v>273</v>
      </c>
      <c r="B1" s="13"/>
      <c r="C1" s="13"/>
      <c r="D1" s="67"/>
      <c r="E1" s="67"/>
      <c r="F1" s="13"/>
      <c r="G1" s="13"/>
    </row>
    <row r="2" spans="1:7" ht="15" customHeight="1" x14ac:dyDescent="0.2">
      <c r="A2" s="302" t="s">
        <v>110</v>
      </c>
      <c r="B2" s="302"/>
      <c r="C2" s="302"/>
      <c r="D2" s="302"/>
      <c r="E2" s="302"/>
      <c r="F2" s="302"/>
      <c r="G2" s="302"/>
    </row>
    <row r="3" spans="1:7" ht="15" customHeight="1" x14ac:dyDescent="0.2">
      <c r="A3" s="303" t="str">
        <f>+REKAPITULACIJA!B6</f>
        <v>30III-434/108 Gradnja glavnega vročevoda in priključkov za stavbe Porentova 1-3, Adamičeva 2-6, Rašiška 14-20</v>
      </c>
      <c r="B3" s="302"/>
      <c r="C3" s="302"/>
      <c r="D3" s="302"/>
      <c r="E3" s="302"/>
      <c r="F3" s="302"/>
      <c r="G3" s="302"/>
    </row>
    <row r="4" spans="1:7" ht="15" customHeight="1" x14ac:dyDescent="0.2">
      <c r="A4" s="302"/>
      <c r="B4" s="302"/>
      <c r="C4" s="302"/>
      <c r="D4" s="302"/>
      <c r="E4" s="302"/>
      <c r="F4" s="302"/>
      <c r="G4" s="302"/>
    </row>
    <row r="5" spans="1:7" ht="26.25" thickBot="1" x14ac:dyDescent="0.25">
      <c r="A5" s="65" t="s">
        <v>109</v>
      </c>
      <c r="B5" s="311" t="s">
        <v>9</v>
      </c>
      <c r="C5" s="311"/>
      <c r="D5" s="311"/>
      <c r="E5" s="311"/>
      <c r="F5" s="311"/>
      <c r="G5" s="141" t="s">
        <v>70</v>
      </c>
    </row>
    <row r="6" spans="1:7" ht="13.5" thickBot="1" x14ac:dyDescent="0.25">
      <c r="A6" s="64" t="s">
        <v>108</v>
      </c>
      <c r="B6" s="312" t="s">
        <v>107</v>
      </c>
      <c r="C6" s="313"/>
      <c r="D6" s="313"/>
      <c r="E6" s="313"/>
      <c r="F6" s="314"/>
      <c r="G6" s="143">
        <f>SUM(G7:G8)</f>
        <v>0</v>
      </c>
    </row>
    <row r="7" spans="1:7" x14ac:dyDescent="0.2">
      <c r="A7" s="64" t="s">
        <v>106</v>
      </c>
      <c r="B7" s="315" t="s">
        <v>103</v>
      </c>
      <c r="C7" s="315"/>
      <c r="D7" s="315"/>
      <c r="E7" s="315"/>
      <c r="F7" s="315"/>
      <c r="G7" s="142">
        <f>G17</f>
        <v>0</v>
      </c>
    </row>
    <row r="8" spans="1:7" x14ac:dyDescent="0.2">
      <c r="A8" s="63" t="s">
        <v>105</v>
      </c>
      <c r="B8" s="312" t="s">
        <v>98</v>
      </c>
      <c r="C8" s="313"/>
      <c r="D8" s="313"/>
      <c r="E8" s="313"/>
      <c r="F8" s="313"/>
      <c r="G8" s="62">
        <f>G24</f>
        <v>0</v>
      </c>
    </row>
    <row r="9" spans="1:7" ht="13.5" thickBot="1" x14ac:dyDescent="0.25">
      <c r="A9" s="61"/>
      <c r="B9" s="60"/>
      <c r="C9" s="58"/>
      <c r="D9" s="59"/>
      <c r="E9" s="59"/>
      <c r="F9" s="58"/>
      <c r="G9" s="57"/>
    </row>
    <row r="10" spans="1:7" x14ac:dyDescent="0.2">
      <c r="A10" s="55"/>
      <c r="B10" s="55"/>
      <c r="C10" s="55"/>
      <c r="D10" s="56"/>
      <c r="E10" s="56"/>
      <c r="F10" s="55"/>
      <c r="G10" s="55"/>
    </row>
    <row r="11" spans="1:7" ht="15.75" x14ac:dyDescent="0.25">
      <c r="A11" s="54" t="s">
        <v>77</v>
      </c>
      <c r="B11" s="50"/>
      <c r="C11" s="53"/>
      <c r="D11" s="52"/>
      <c r="E11" s="51"/>
      <c r="F11" s="50"/>
      <c r="G11" s="29"/>
    </row>
    <row r="12" spans="1:7" x14ac:dyDescent="0.2">
      <c r="A12" s="304" t="s">
        <v>103</v>
      </c>
      <c r="B12" s="305"/>
      <c r="C12" s="305"/>
      <c r="D12" s="305"/>
      <c r="E12" s="305"/>
      <c r="F12" s="305"/>
      <c r="G12" s="306"/>
    </row>
    <row r="13" spans="1:7" ht="25.5" customHeight="1" x14ac:dyDescent="0.2">
      <c r="A13" s="309" t="s">
        <v>39</v>
      </c>
      <c r="B13" s="318" t="s">
        <v>97</v>
      </c>
      <c r="C13" s="319"/>
      <c r="D13" s="318" t="s">
        <v>96</v>
      </c>
      <c r="E13" s="319"/>
      <c r="F13" s="48" t="s">
        <v>95</v>
      </c>
      <c r="G13" s="48" t="s">
        <v>6</v>
      </c>
    </row>
    <row r="14" spans="1:7" x14ac:dyDescent="0.2">
      <c r="A14" s="310"/>
      <c r="B14" s="320"/>
      <c r="C14" s="321"/>
      <c r="D14" s="320"/>
      <c r="E14" s="321"/>
      <c r="F14" s="3" t="s">
        <v>7</v>
      </c>
      <c r="G14" s="3" t="s">
        <v>34</v>
      </c>
    </row>
    <row r="15" spans="1:7" x14ac:dyDescent="0.2">
      <c r="A15" s="46" t="s">
        <v>69</v>
      </c>
      <c r="B15" s="322" t="s">
        <v>265</v>
      </c>
      <c r="C15" s="323"/>
      <c r="D15" s="316"/>
      <c r="E15" s="317"/>
      <c r="F15" s="14">
        <v>165</v>
      </c>
      <c r="G15" s="45">
        <f>+'GR-TRASA'!F87</f>
        <v>0</v>
      </c>
    </row>
    <row r="16" spans="1:7" ht="13.5" thickBot="1" x14ac:dyDescent="0.25">
      <c r="A16" s="46"/>
      <c r="B16" s="322"/>
      <c r="C16" s="323"/>
      <c r="D16" s="316"/>
      <c r="E16" s="317"/>
      <c r="F16" s="14"/>
      <c r="G16" s="140"/>
    </row>
    <row r="17" spans="1:7" ht="13.5" thickBot="1" x14ac:dyDescent="0.25">
      <c r="A17" s="307" t="s">
        <v>61</v>
      </c>
      <c r="B17" s="307"/>
      <c r="C17" s="307"/>
      <c r="D17" s="307"/>
      <c r="E17" s="307"/>
      <c r="F17" s="308"/>
      <c r="G17" s="12">
        <f>SUM(G15:G16)</f>
        <v>0</v>
      </c>
    </row>
    <row r="18" spans="1:7" x14ac:dyDescent="0.2">
      <c r="A18" s="49"/>
      <c r="B18" s="49"/>
      <c r="C18" s="49"/>
      <c r="D18" s="49"/>
      <c r="E18" s="49"/>
      <c r="F18" s="49"/>
      <c r="G18" s="4"/>
    </row>
    <row r="19" spans="1:7" x14ac:dyDescent="0.2">
      <c r="A19" s="304" t="s">
        <v>98</v>
      </c>
      <c r="B19" s="305"/>
      <c r="C19" s="305"/>
      <c r="D19" s="305"/>
      <c r="E19" s="305"/>
      <c r="F19" s="305"/>
      <c r="G19" s="306"/>
    </row>
    <row r="20" spans="1:7" ht="25.5" customHeight="1" x14ac:dyDescent="0.2">
      <c r="A20" s="309" t="s">
        <v>39</v>
      </c>
      <c r="B20" s="318" t="s">
        <v>97</v>
      </c>
      <c r="C20" s="319"/>
      <c r="D20" s="318" t="s">
        <v>96</v>
      </c>
      <c r="E20" s="319"/>
      <c r="F20" s="48" t="s">
        <v>95</v>
      </c>
      <c r="G20" s="48" t="s">
        <v>6</v>
      </c>
    </row>
    <row r="21" spans="1:7" x14ac:dyDescent="0.2">
      <c r="A21" s="310"/>
      <c r="B21" s="320"/>
      <c r="C21" s="321"/>
      <c r="D21" s="320"/>
      <c r="E21" s="321"/>
      <c r="F21" s="3" t="s">
        <v>7</v>
      </c>
      <c r="G21" s="3" t="s">
        <v>34</v>
      </c>
    </row>
    <row r="22" spans="1:7" x14ac:dyDescent="0.2">
      <c r="A22" s="46" t="s">
        <v>270</v>
      </c>
      <c r="B22" s="322" t="s">
        <v>272</v>
      </c>
      <c r="C22" s="323"/>
      <c r="D22" s="316"/>
      <c r="E22" s="317"/>
      <c r="F22" s="14">
        <v>150</v>
      </c>
      <c r="G22" s="45">
        <f>+'GR-PRIK'!F69</f>
        <v>0</v>
      </c>
    </row>
    <row r="23" spans="1:7" ht="13.5" thickBot="1" x14ac:dyDescent="0.25">
      <c r="A23" s="46"/>
      <c r="B23" s="322"/>
      <c r="C23" s="323"/>
      <c r="D23" s="324"/>
      <c r="E23" s="325"/>
      <c r="F23" s="14"/>
      <c r="G23" s="140"/>
    </row>
    <row r="24" spans="1:7" ht="13.5" thickBot="1" x14ac:dyDescent="0.25">
      <c r="A24" s="307" t="s">
        <v>62</v>
      </c>
      <c r="B24" s="307"/>
      <c r="C24" s="307"/>
      <c r="D24" s="307"/>
      <c r="E24" s="307"/>
      <c r="F24" s="308"/>
      <c r="G24" s="12">
        <f>SUM(G22:G23)</f>
        <v>0</v>
      </c>
    </row>
  </sheetData>
  <sheetProtection password="CFA5" sheet="1" objects="1" scenarios="1"/>
  <mergeCells count="24">
    <mergeCell ref="B8:F8"/>
    <mergeCell ref="A2:G2"/>
    <mergeCell ref="A3:G4"/>
    <mergeCell ref="B5:F5"/>
    <mergeCell ref="B6:F6"/>
    <mergeCell ref="B7:F7"/>
    <mergeCell ref="B16:C16"/>
    <mergeCell ref="D16:E16"/>
    <mergeCell ref="A17:F17"/>
    <mergeCell ref="A19:G19"/>
    <mergeCell ref="A12:G12"/>
    <mergeCell ref="A13:A14"/>
    <mergeCell ref="B13:C14"/>
    <mergeCell ref="D13:E14"/>
    <mergeCell ref="B15:C15"/>
    <mergeCell ref="D15:E15"/>
    <mergeCell ref="A24:F24"/>
    <mergeCell ref="B23:C23"/>
    <mergeCell ref="D23:E23"/>
    <mergeCell ref="A20:A21"/>
    <mergeCell ref="B20:C21"/>
    <mergeCell ref="D20:E21"/>
    <mergeCell ref="B22:C22"/>
    <mergeCell ref="D22:E22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17</vt:i4>
      </vt:variant>
      <vt:variant>
        <vt:lpstr>Imenovani obsegi</vt:lpstr>
      </vt:variant>
      <vt:variant>
        <vt:i4>24</vt:i4>
      </vt:variant>
    </vt:vector>
  </HeadingPairs>
  <TitlesOfParts>
    <vt:vector size="41" baseType="lpstr">
      <vt:lpstr>REKAPITULACIJA</vt:lpstr>
      <vt:lpstr>Rekapitulacija 1. Sklop</vt:lpstr>
      <vt:lpstr>T2011_VO_GD</vt:lpstr>
      <vt:lpstr>T2010_VO_GD</vt:lpstr>
      <vt:lpstr>P2976_P2975_VO_GD</vt:lpstr>
      <vt:lpstr>P4826_VO_GD</vt:lpstr>
      <vt:lpstr>P4790_P4789_VO_GD</vt:lpstr>
      <vt:lpstr>P4791_P4792_VO_GD</vt:lpstr>
      <vt:lpstr>Rekapitulacija 2. Sklop</vt:lpstr>
      <vt:lpstr>GR-TRASA</vt:lpstr>
      <vt:lpstr>GR-PRIK</vt:lpstr>
      <vt:lpstr>Rekapitulacija 3. Sklop</vt:lpstr>
      <vt:lpstr>N-18021_GD</vt:lpstr>
      <vt:lpstr>N-18249_GD</vt:lpstr>
      <vt:lpstr>PRIKLJUCKI-TIP-I_GD</vt:lpstr>
      <vt:lpstr>P-12831_GD</vt:lpstr>
      <vt:lpstr>P-34313_GD</vt:lpstr>
      <vt:lpstr>'N-18021_GD'!Področje_tiskanja</vt:lpstr>
      <vt:lpstr>'N-18249_GD'!Področje_tiskanja</vt:lpstr>
      <vt:lpstr>'P-12831_GD'!Področje_tiskanja</vt:lpstr>
      <vt:lpstr>P2976_P2975_VO_GD!Področje_tiskanja</vt:lpstr>
      <vt:lpstr>'P-34313_GD'!Področje_tiskanja</vt:lpstr>
      <vt:lpstr>P4790_P4789_VO_GD!Področje_tiskanja</vt:lpstr>
      <vt:lpstr>P4791_P4792_VO_GD!Področje_tiskanja</vt:lpstr>
      <vt:lpstr>P4826_VO_GD!Področje_tiskanja</vt:lpstr>
      <vt:lpstr>'Rekapitulacija 3. Sklop'!Področje_tiskanja</vt:lpstr>
      <vt:lpstr>T2010_VO_GD!Področje_tiskanja</vt:lpstr>
      <vt:lpstr>T2011_VO_GD!Področje_tiskanja</vt:lpstr>
      <vt:lpstr>'GR-PRIK'!Tiskanje_naslovov</vt:lpstr>
      <vt:lpstr>'GR-TRASA'!Tiskanje_naslovov</vt:lpstr>
      <vt:lpstr>'N-18021_GD'!Tiskanje_naslovov</vt:lpstr>
      <vt:lpstr>'N-18249_GD'!Tiskanje_naslovov</vt:lpstr>
      <vt:lpstr>'P-12831_GD'!Tiskanje_naslovov</vt:lpstr>
      <vt:lpstr>P2976_P2975_VO_GD!Tiskanje_naslovov</vt:lpstr>
      <vt:lpstr>'P-34313_GD'!Tiskanje_naslovov</vt:lpstr>
      <vt:lpstr>P4790_P4789_VO_GD!Tiskanje_naslovov</vt:lpstr>
      <vt:lpstr>P4791_P4792_VO_GD!Tiskanje_naslovov</vt:lpstr>
      <vt:lpstr>P4826_VO_GD!Tiskanje_naslovov</vt:lpstr>
      <vt:lpstr>'PRIKLJUCKI-TIP-I_GD'!Tiskanje_naslovov</vt:lpstr>
      <vt:lpstr>T2010_VO_GD!Tiskanje_naslovov</vt:lpstr>
      <vt:lpstr>T2011_VO_GD!Tiskanje_naslovov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popisi plin 100mbar</dc:title>
  <dc:creator>gregor redelonghi</dc:creator>
  <dc:description>izdelan: 31/08-2005</dc:description>
  <cp:lastModifiedBy>test</cp:lastModifiedBy>
  <cp:lastPrinted>2019-07-03T12:34:37Z</cp:lastPrinted>
  <dcterms:created xsi:type="dcterms:W3CDTF">1999-05-03T05:58:28Z</dcterms:created>
  <dcterms:modified xsi:type="dcterms:W3CDTF">2019-07-24T07:54:34Z</dcterms:modified>
</cp:coreProperties>
</file>