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C:\!Silvo 2020\JN SJN, MOL 2020\JPE SIR 121-20 GD 4 sklopi\"/>
    </mc:Choice>
  </mc:AlternateContent>
  <bookViews>
    <workbookView xWindow="-15" yWindow="-15" windowWidth="14400" windowHeight="13740" tabRatio="956"/>
  </bookViews>
  <sheets>
    <sheet name="SKUPNA REKAPITULACIJA" sheetId="72" r:id="rId1"/>
    <sheet name="Rekapitulacija 1. Sklop_VO_GD" sheetId="42" r:id="rId2"/>
    <sheet name="T3400_GD" sheetId="1" r:id="rId3"/>
    <sheet name="T3400_jašek_Lepi pot_GD" sheetId="50" r:id="rId4"/>
    <sheet name="P1802_GD" sheetId="46" r:id="rId5"/>
    <sheet name="P1725_GD" sheetId="48" r:id="rId6"/>
    <sheet name="P1584_GD" sheetId="47" r:id="rId7"/>
    <sheet name="Rekapitulacija 2. Sklop VO_GD " sheetId="58" r:id="rId8"/>
    <sheet name="Vrocevod_P-691_1-7_GD" sheetId="59" r:id="rId9"/>
    <sheet name="Vroc-priklj_P-691_6-65_GD" sheetId="60" r:id="rId10"/>
    <sheet name="Rekapitulacija_VO_SK_GD" sheetId="56" r:id="rId11"/>
    <sheet name="Vrocevod_T-903_GD_SK" sheetId="57" r:id="rId12"/>
    <sheet name="Rekapitulacija 3 . Sklop VO_GD " sheetId="61" r:id="rId13"/>
    <sheet name="ukinitev Bavdkova" sheetId="62" r:id="rId14"/>
    <sheet name="odv_kajuhova" sheetId="63" r:id="rId15"/>
    <sheet name="odv_ob žel_30" sheetId="64" r:id="rId16"/>
    <sheet name="Rekapitulacija 4.a Sklop GD" sheetId="65" r:id="rId17"/>
    <sheet name="SP-12191_GD" sheetId="66" r:id="rId18"/>
    <sheet name="PRIKLJUCKI-TIP-I_GD" sheetId="67" r:id="rId19"/>
    <sheet name="Rekapitulacija_VO_GD (4.b)" sheetId="70" r:id="rId20"/>
    <sheet name="P2582" sheetId="71" r:id="rId21"/>
    <sheet name="Rekapitulacija_VO_GD (4.c)" sheetId="68" r:id="rId22"/>
    <sheet name="P4833_GD" sheetId="69" r:id="rId23"/>
  </sheets>
  <definedNames>
    <definedName name="_xlnm._FilterDatabase" localSheetId="6" hidden="1">P1584_GD!$A$6:$F$6</definedName>
    <definedName name="_xlnm._FilterDatabase" localSheetId="5" hidden="1">P1725_GD!$A$6:$F$6</definedName>
    <definedName name="_xlnm._FilterDatabase" localSheetId="4" hidden="1">P1802_GD!$A$6:$F$6</definedName>
    <definedName name="_xlnm._FilterDatabase" localSheetId="20" hidden="1">'P2582'!$A$6:$F$6</definedName>
    <definedName name="_xlnm._FilterDatabase" localSheetId="22" hidden="1">P4833_GD!$A$6:$F$6</definedName>
    <definedName name="_xlnm._FilterDatabase" localSheetId="18" hidden="1">'PRIKLJUCKI-TIP-I_GD'!$A$6:$F$9</definedName>
    <definedName name="_xlnm._FilterDatabase" localSheetId="17" hidden="1">'SP-12191_GD'!$A$6:$F$6</definedName>
    <definedName name="_xlnm._FilterDatabase" localSheetId="2" hidden="1">T3400_GD!$A$6:$F$6</definedName>
    <definedName name="_xlnm._FilterDatabase" localSheetId="3" hidden="1">'T3400_jašek_Lepi pot_GD'!$A$6:$F$6</definedName>
    <definedName name="_xlnm._FilterDatabase" localSheetId="13" hidden="1">'ukinitev Bavdkova'!$A$6:$F$6</definedName>
    <definedName name="_xlnm._FilterDatabase" localSheetId="8" hidden="1">'Vrocevod_P-691_1-7_GD'!$A$6:$F$6</definedName>
    <definedName name="_xlnm._FilterDatabase" localSheetId="11" hidden="1">'Vrocevod_T-903_GD_SK'!#REF!</definedName>
    <definedName name="_xlnm._FilterDatabase" localSheetId="9" hidden="1">'Vroc-priklj_P-691_6-65_GD'!$A$5:$F$5</definedName>
    <definedName name="investicija" localSheetId="15">#REF!</definedName>
    <definedName name="investicija" localSheetId="6">#REF!</definedName>
    <definedName name="investicija" localSheetId="5">#REF!</definedName>
    <definedName name="investicija" localSheetId="4">#REF!</definedName>
    <definedName name="investicija" localSheetId="22">#REF!</definedName>
    <definedName name="investicija" localSheetId="18">#REF!</definedName>
    <definedName name="investicija" localSheetId="1">'Rekapitulacija 1. Sklop_VO_GD'!#REF!</definedName>
    <definedName name="investicija" localSheetId="7">'Rekapitulacija 2. Sklop VO_GD '!#REF!</definedName>
    <definedName name="investicija" localSheetId="12">'Rekapitulacija 3 . Sklop VO_GD '!#REF!</definedName>
    <definedName name="investicija" localSheetId="16">'Rekapitulacija 4.a Sklop GD'!#REF!</definedName>
    <definedName name="investicija" localSheetId="19">'Rekapitulacija_VO_GD (4.b)'!#REF!</definedName>
    <definedName name="investicija" localSheetId="21">'Rekapitulacija_VO_GD (4.c)'!#REF!</definedName>
    <definedName name="investicija" localSheetId="10">Rekapitulacija_VO_SK_GD!#REF!</definedName>
    <definedName name="investicija" localSheetId="0">#REF!</definedName>
    <definedName name="investicija" localSheetId="3">#REF!</definedName>
    <definedName name="investicija" localSheetId="9">#REF!</definedName>
    <definedName name="investicija">#REF!</definedName>
    <definedName name="JEKLO_SD">#REF!</definedName>
    <definedName name="_xlnm.Print_Area" localSheetId="6">P1584_GD!$A$1:$F$177</definedName>
    <definedName name="_xlnm.Print_Area" localSheetId="5">P1725_GD!$A$1:$F$79</definedName>
    <definedName name="_xlnm.Print_Area" localSheetId="4">P1802_GD!$A$1:$F$195</definedName>
    <definedName name="_xlnm.Print_Area" localSheetId="22">P4833_GD!$A$1:$F$170</definedName>
    <definedName name="_xlnm.Print_Area" localSheetId="1">'Rekapitulacija 1. Sklop_VO_GD'!$A$1:$G$30</definedName>
    <definedName name="_xlnm.Print_Area" localSheetId="7">'Rekapitulacija 2. Sklop VO_GD '!$A$1:$G$13</definedName>
    <definedName name="_xlnm.Print_Area" localSheetId="12">'Rekapitulacija 3 . Sklop VO_GD '!$A$1:$G$17</definedName>
    <definedName name="_xlnm.Print_Area" localSheetId="16">'Rekapitulacija 4.a Sklop GD'!$A$1:$G$41</definedName>
    <definedName name="_xlnm.Print_Area" localSheetId="19">'Rekapitulacija_VO_GD (4.b)'!$A$1:$G$15</definedName>
    <definedName name="_xlnm.Print_Area" localSheetId="21">'Rekapitulacija_VO_GD (4.c)'!$A$1:$G$14</definedName>
    <definedName name="_xlnm.Print_Area" localSheetId="10">Rekapitulacija_VO_SK_GD!$A$1:$G$11</definedName>
    <definedName name="_xlnm.Print_Area" localSheetId="17">'SP-12191_GD'!$A$1:$F$93</definedName>
    <definedName name="_xlnm.Print_Area" localSheetId="2">T3400_GD!$A$1:$F$335</definedName>
    <definedName name="_xlnm.Print_Area" localSheetId="3">'T3400_jašek_Lepi pot_GD'!$A$1:$F$159</definedName>
    <definedName name="_xlnm.Print_Area" localSheetId="13">'ukinitev Bavdkova'!$A$1:$F$74</definedName>
    <definedName name="_xlnm.Print_Area" localSheetId="8">'Vrocevod_P-691_1-7_GD'!$A$1:$F$335</definedName>
    <definedName name="_xlnm.Print_Area" localSheetId="11">'Vrocevod_T-903_GD_SK'!$A$1:$F$104</definedName>
    <definedName name="_xlnm.Print_Area" localSheetId="9">'Vroc-priklj_P-691_6-65_GD'!$A$1:$F$300</definedName>
    <definedName name="_xlnm.Print_Titles" localSheetId="14">odv_kajuhova!$5:$5</definedName>
    <definedName name="_xlnm.Print_Titles" localSheetId="15">'odv_ob žel_30'!$5:$5</definedName>
    <definedName name="_xlnm.Print_Titles" localSheetId="6">P1584_GD!$5:$5</definedName>
    <definedName name="_xlnm.Print_Titles" localSheetId="5">P1725_GD!$5:$5</definedName>
    <definedName name="_xlnm.Print_Titles" localSheetId="4">P1802_GD!$5:$5</definedName>
    <definedName name="_xlnm.Print_Titles" localSheetId="20">'P2582'!$5:$5</definedName>
    <definedName name="_xlnm.Print_Titles" localSheetId="22">P4833_GD!$5:$5</definedName>
    <definedName name="_xlnm.Print_Titles" localSheetId="18">'PRIKLJUCKI-TIP-I_GD'!$5:$5</definedName>
    <definedName name="_xlnm.Print_Titles" localSheetId="17">'SP-12191_GD'!$5:$5</definedName>
    <definedName name="_xlnm.Print_Titles" localSheetId="2">T3400_GD!$5:$5</definedName>
    <definedName name="_xlnm.Print_Titles" localSheetId="3">'T3400_jašek_Lepi pot_GD'!$5:$5</definedName>
    <definedName name="_xlnm.Print_Titles" localSheetId="13">'ukinitev Bavdkova'!$5:$5</definedName>
    <definedName name="_xlnm.Print_Titles" localSheetId="8">'Vrocevod_P-691_1-7_GD'!$5:$5</definedName>
    <definedName name="_xlnm.Print_Titles" localSheetId="11">'Vrocevod_T-903_GD_SK'!$5:$5</definedName>
    <definedName name="_xlnm.Print_Titles" localSheetId="9">'Vroc-priklj_P-691_6-65_GD'!$4:$4</definedName>
  </definedNames>
  <calcPr calcId="162913"/>
</workbook>
</file>

<file path=xl/calcChain.xml><?xml version="1.0" encoding="utf-8"?>
<calcChain xmlns="http://schemas.openxmlformats.org/spreadsheetml/2006/main">
  <c r="F95" i="71" l="1"/>
  <c r="F79" i="71"/>
  <c r="F202" i="71"/>
  <c r="F197" i="71"/>
  <c r="F192" i="71"/>
  <c r="F187" i="71"/>
  <c r="F182" i="71"/>
  <c r="F177" i="71"/>
  <c r="F172" i="71"/>
  <c r="F167" i="71"/>
  <c r="F162" i="71"/>
  <c r="F157" i="71"/>
  <c r="F152" i="71"/>
  <c r="F147" i="71"/>
  <c r="F142" i="71"/>
  <c r="F137" i="71"/>
  <c r="F132" i="71"/>
  <c r="F127" i="71"/>
  <c r="F122" i="71"/>
  <c r="F117" i="71"/>
  <c r="F116" i="71"/>
  <c r="F111" i="71"/>
  <c r="F110" i="71"/>
  <c r="F105" i="71"/>
  <c r="F100" i="71"/>
  <c r="F90" i="71"/>
  <c r="F84" i="71"/>
  <c r="F74" i="71"/>
  <c r="F69" i="71"/>
  <c r="F64" i="71"/>
  <c r="F59" i="71"/>
  <c r="F54" i="71"/>
  <c r="F49" i="71"/>
  <c r="F44" i="71"/>
  <c r="F39" i="71"/>
  <c r="F34" i="71"/>
  <c r="F29" i="71"/>
  <c r="F24" i="71"/>
  <c r="F19" i="71"/>
  <c r="A17" i="71"/>
  <c r="F14" i="71"/>
  <c r="A12" i="71"/>
  <c r="F207" i="71" l="1"/>
  <c r="F211" i="71"/>
  <c r="A27" i="71"/>
  <c r="A22" i="71"/>
  <c r="F213" i="71" l="1"/>
  <c r="G11" i="70" s="1"/>
  <c r="G15" i="70" s="1"/>
  <c r="D9" i="72" s="1"/>
  <c r="A32" i="71"/>
  <c r="A37" i="71" l="1"/>
  <c r="A42" i="71"/>
  <c r="A47" i="71" l="1"/>
  <c r="A52" i="71" l="1"/>
  <c r="A57" i="71" l="1"/>
  <c r="A62" i="71" l="1"/>
  <c r="A67" i="71" l="1"/>
  <c r="A72" i="71" l="1"/>
  <c r="A77" i="71" s="1"/>
  <c r="A82" i="71" s="1"/>
  <c r="A87" i="71" s="1"/>
  <c r="A93" i="71" s="1"/>
  <c r="A98" i="71" s="1"/>
  <c r="A103" i="71" s="1"/>
  <c r="A108" i="71"/>
  <c r="A114" i="71" s="1"/>
  <c r="A120" i="71" s="1"/>
  <c r="A125" i="71" s="1"/>
  <c r="A130" i="71" s="1"/>
  <c r="A135" i="71" s="1"/>
  <c r="A140" i="71" s="1"/>
  <c r="A145" i="71" s="1"/>
  <c r="A150" i="71" s="1"/>
  <c r="A155" i="71" s="1"/>
  <c r="A160" i="71" s="1"/>
  <c r="A165" i="71" s="1"/>
  <c r="A170" i="71" s="1"/>
  <c r="A175" i="71" s="1"/>
  <c r="A180" i="71" s="1"/>
  <c r="A185" i="71" s="1"/>
  <c r="A190" i="71" s="1"/>
  <c r="A195" i="71" s="1"/>
  <c r="A200" i="71" s="1"/>
  <c r="A205" i="71" s="1"/>
  <c r="A210" i="71" s="1"/>
  <c r="F93" i="69" l="1"/>
  <c r="F82" i="64"/>
  <c r="F46" i="64"/>
  <c r="F146" i="60"/>
  <c r="F98" i="60"/>
  <c r="F43" i="60"/>
  <c r="F23" i="60"/>
  <c r="B10" i="58"/>
  <c r="F154" i="69"/>
  <c r="F149" i="69"/>
  <c r="F144" i="69"/>
  <c r="F139" i="69"/>
  <c r="F134" i="69"/>
  <c r="F129" i="69"/>
  <c r="F124" i="69"/>
  <c r="F119" i="69"/>
  <c r="F114" i="69"/>
  <c r="F109" i="69"/>
  <c r="F108" i="69"/>
  <c r="F103" i="69"/>
  <c r="F98" i="69"/>
  <c r="F88" i="69"/>
  <c r="F87" i="69"/>
  <c r="F81" i="69"/>
  <c r="F80" i="69"/>
  <c r="F74" i="69"/>
  <c r="F69" i="69"/>
  <c r="F64" i="69"/>
  <c r="F59" i="69"/>
  <c r="F54" i="69"/>
  <c r="F49" i="69"/>
  <c r="F44" i="69"/>
  <c r="F39" i="69"/>
  <c r="F34" i="69"/>
  <c r="F29" i="69"/>
  <c r="F24" i="69"/>
  <c r="F19" i="69"/>
  <c r="F14" i="69"/>
  <c r="A12" i="69"/>
  <c r="F168" i="69" l="1"/>
  <c r="F159" i="69"/>
  <c r="F164" i="69"/>
  <c r="A17" i="69"/>
  <c r="A22" i="69" s="1"/>
  <c r="A27" i="69" l="1"/>
  <c r="F170" i="69"/>
  <c r="G11" i="68" s="1"/>
  <c r="G14" i="68" s="1"/>
  <c r="D10" i="72" s="1"/>
  <c r="A32" i="69"/>
  <c r="A37" i="69" s="1"/>
  <c r="A42" i="69" l="1"/>
  <c r="A47" i="69" s="1"/>
  <c r="A52" i="69" s="1"/>
  <c r="A57" i="69" l="1"/>
  <c r="A62" i="69" l="1"/>
  <c r="A67" i="69" l="1"/>
  <c r="A72" i="69" l="1"/>
  <c r="A77" i="69" l="1"/>
  <c r="F77" i="66"/>
  <c r="F72" i="66"/>
  <c r="F67" i="66"/>
  <c r="F62" i="66"/>
  <c r="F57" i="66"/>
  <c r="F52" i="66"/>
  <c r="F47" i="66"/>
  <c r="F42" i="66"/>
  <c r="F41" i="66"/>
  <c r="F36" i="66"/>
  <c r="F31" i="66"/>
  <c r="F30" i="66"/>
  <c r="F24" i="66"/>
  <c r="F19" i="66"/>
  <c r="F14" i="66"/>
  <c r="A12" i="66"/>
  <c r="F9" i="66"/>
  <c r="A7" i="66"/>
  <c r="B3" i="66"/>
  <c r="G27" i="65"/>
  <c r="G8" i="65"/>
  <c r="F82" i="66" l="1"/>
  <c r="F87" i="66"/>
  <c r="F91" i="66"/>
  <c r="A84" i="69"/>
  <c r="A91" i="69" s="1"/>
  <c r="A96" i="69" s="1"/>
  <c r="A101" i="69" s="1"/>
  <c r="A106" i="69" s="1"/>
  <c r="A112" i="69" s="1"/>
  <c r="A117" i="69" s="1"/>
  <c r="A122" i="69" s="1"/>
  <c r="A127" i="69" s="1"/>
  <c r="A132" i="69" s="1"/>
  <c r="A137" i="69" s="1"/>
  <c r="A142" i="69" s="1"/>
  <c r="A147" i="69" s="1"/>
  <c r="A152" i="69" s="1"/>
  <c r="A157" i="69" s="1"/>
  <c r="A162" i="69" s="1"/>
  <c r="A167" i="69" s="1"/>
  <c r="A17" i="66"/>
  <c r="A22" i="66" s="1"/>
  <c r="G10" i="65" l="1"/>
  <c r="F7" i="67"/>
  <c r="F93" i="66"/>
  <c r="G17" i="65" s="1"/>
  <c r="G18" i="65" s="1"/>
  <c r="G7" i="65" s="1"/>
  <c r="A27" i="66"/>
  <c r="A34" i="66" s="1"/>
  <c r="G32" i="65" l="1"/>
  <c r="G33" i="65" s="1"/>
  <c r="G9" i="65" s="1"/>
  <c r="G6" i="65" s="1"/>
  <c r="F9" i="67"/>
  <c r="A39" i="66"/>
  <c r="A45" i="66" s="1"/>
  <c r="D11" i="72" l="1"/>
  <c r="D8" i="72"/>
  <c r="A50" i="66"/>
  <c r="A55" i="66" s="1"/>
  <c r="A60" i="66" l="1"/>
  <c r="A65" i="66" l="1"/>
  <c r="A70" i="66" s="1"/>
  <c r="A75" i="66" s="1"/>
  <c r="A80" i="66" l="1"/>
  <c r="A85" i="66" s="1"/>
  <c r="A90" i="66" s="1"/>
  <c r="F86" i="64" l="1"/>
  <c r="F77" i="64"/>
  <c r="F72" i="64"/>
  <c r="F67" i="64"/>
  <c r="F62" i="64"/>
  <c r="F61" i="64"/>
  <c r="F56" i="64"/>
  <c r="F51" i="64"/>
  <c r="F41" i="64"/>
  <c r="F40" i="64"/>
  <c r="F34" i="64"/>
  <c r="F29" i="64"/>
  <c r="F24" i="64"/>
  <c r="F19" i="64"/>
  <c r="F14" i="64"/>
  <c r="A12" i="64"/>
  <c r="F74" i="63"/>
  <c r="F69" i="63"/>
  <c r="F65" i="63"/>
  <c r="F60" i="63"/>
  <c r="F55" i="63"/>
  <c r="F50" i="63"/>
  <c r="F45" i="63"/>
  <c r="F44" i="63"/>
  <c r="F39" i="63"/>
  <c r="F34" i="63"/>
  <c r="F29" i="63"/>
  <c r="F24" i="63"/>
  <c r="F19" i="63"/>
  <c r="F14" i="63"/>
  <c r="A12" i="63"/>
  <c r="F68" i="62"/>
  <c r="F63" i="62"/>
  <c r="F58" i="62"/>
  <c r="F50" i="62"/>
  <c r="F45" i="62"/>
  <c r="F40" i="62"/>
  <c r="F39" i="62"/>
  <c r="F34" i="62"/>
  <c r="F29" i="62"/>
  <c r="F24" i="62"/>
  <c r="F19" i="62"/>
  <c r="F14" i="62"/>
  <c r="A12" i="62"/>
  <c r="F82" i="63" l="1"/>
  <c r="F93" i="64"/>
  <c r="F79" i="63"/>
  <c r="F72" i="62"/>
  <c r="F74" i="62" s="1"/>
  <c r="G9" i="61" s="1"/>
  <c r="A17" i="62"/>
  <c r="A17" i="63"/>
  <c r="F90" i="64"/>
  <c r="A17" i="64"/>
  <c r="A22" i="62" l="1"/>
  <c r="A27" i="62" s="1"/>
  <c r="F95" i="64"/>
  <c r="G11" i="61" s="1"/>
  <c r="F84" i="63"/>
  <c r="G10" i="61" s="1"/>
  <c r="A22" i="63"/>
  <c r="A27" i="63" s="1"/>
  <c r="A22" i="64"/>
  <c r="A27" i="64" s="1"/>
  <c r="A32" i="62" l="1"/>
  <c r="A37" i="62"/>
  <c r="G14" i="61"/>
  <c r="D7" i="72" s="1"/>
  <c r="A32" i="64"/>
  <c r="A32" i="63"/>
  <c r="A37" i="63" s="1"/>
  <c r="A43" i="62"/>
  <c r="A48" i="62" s="1"/>
  <c r="A42" i="63" l="1"/>
  <c r="A48" i="63" s="1"/>
  <c r="A53" i="63" s="1"/>
  <c r="A53" i="62"/>
  <c r="A61" i="62" s="1"/>
  <c r="A37" i="64"/>
  <c r="A58" i="63" l="1"/>
  <c r="A63" i="63" s="1"/>
  <c r="A44" i="64"/>
  <c r="A49" i="64" s="1"/>
  <c r="A54" i="64" s="1"/>
  <c r="A66" i="62"/>
  <c r="A71" i="62" s="1"/>
  <c r="A67" i="63" l="1"/>
  <c r="A72" i="63" s="1"/>
  <c r="A77" i="63" s="1"/>
  <c r="A59" i="64"/>
  <c r="A65" i="64" s="1"/>
  <c r="A70" i="64" s="1"/>
  <c r="A75" i="64" l="1"/>
  <c r="A80" i="64" s="1"/>
  <c r="A84" i="64" s="1"/>
  <c r="A88" i="64" s="1"/>
  <c r="A92" i="64" s="1"/>
  <c r="A81" i="63"/>
  <c r="F284" i="60"/>
  <c r="F279" i="60"/>
  <c r="F274" i="60"/>
  <c r="F269" i="60"/>
  <c r="F263" i="60"/>
  <c r="F258" i="60"/>
  <c r="F253" i="60"/>
  <c r="F248" i="60"/>
  <c r="F243" i="60"/>
  <c r="F238" i="60"/>
  <c r="F233" i="60"/>
  <c r="F228" i="60"/>
  <c r="F223" i="60"/>
  <c r="F218" i="60"/>
  <c r="F213" i="60"/>
  <c r="F208" i="60"/>
  <c r="F203" i="60"/>
  <c r="F198" i="60"/>
  <c r="F193" i="60"/>
  <c r="F188" i="60"/>
  <c r="F183" i="60"/>
  <c r="F178" i="60"/>
  <c r="F177" i="60"/>
  <c r="F172" i="60"/>
  <c r="F171" i="60"/>
  <c r="F166" i="60"/>
  <c r="F161" i="60"/>
  <c r="F156" i="60"/>
  <c r="F151" i="60"/>
  <c r="F141" i="60"/>
  <c r="F135" i="60"/>
  <c r="F134" i="60"/>
  <c r="F128" i="60"/>
  <c r="F123" i="60"/>
  <c r="F118" i="60"/>
  <c r="F113" i="60"/>
  <c r="F108" i="60"/>
  <c r="F103" i="60"/>
  <c r="F93" i="60"/>
  <c r="F88" i="60"/>
  <c r="F83" i="60"/>
  <c r="F78" i="60"/>
  <c r="F73" i="60"/>
  <c r="F68" i="60"/>
  <c r="F63" i="60"/>
  <c r="F58" i="60"/>
  <c r="F53" i="60"/>
  <c r="F48" i="60"/>
  <c r="F38" i="60"/>
  <c r="F33" i="60"/>
  <c r="F28" i="60"/>
  <c r="F18" i="60"/>
  <c r="F13" i="60"/>
  <c r="A11" i="60"/>
  <c r="F319" i="59"/>
  <c r="F314" i="59"/>
  <c r="F309" i="59"/>
  <c r="F304" i="59"/>
  <c r="F299" i="59"/>
  <c r="F294" i="59"/>
  <c r="F289" i="59"/>
  <c r="F284" i="59"/>
  <c r="F279" i="59"/>
  <c r="F274" i="59"/>
  <c r="F269" i="59"/>
  <c r="F264" i="59"/>
  <c r="F259" i="59"/>
  <c r="F254" i="59"/>
  <c r="F249" i="59"/>
  <c r="F243" i="59"/>
  <c r="F237" i="59"/>
  <c r="F231" i="59"/>
  <c r="F225" i="59"/>
  <c r="F220" i="59"/>
  <c r="F215" i="59"/>
  <c r="F210" i="59"/>
  <c r="F205" i="59"/>
  <c r="F200" i="59"/>
  <c r="F195" i="59"/>
  <c r="F190" i="59"/>
  <c r="F185" i="59"/>
  <c r="F184" i="59"/>
  <c r="F179" i="59"/>
  <c r="F178" i="59"/>
  <c r="F173" i="59"/>
  <c r="F168" i="59"/>
  <c r="F163" i="59"/>
  <c r="F157" i="59"/>
  <c r="F152" i="59"/>
  <c r="F147" i="59"/>
  <c r="F141" i="59"/>
  <c r="F140" i="59"/>
  <c r="F134" i="59"/>
  <c r="F129" i="59"/>
  <c r="F124" i="59"/>
  <c r="F119" i="59"/>
  <c r="F114" i="59"/>
  <c r="F109" i="59"/>
  <c r="F104" i="59"/>
  <c r="F99" i="59"/>
  <c r="F94" i="59"/>
  <c r="F89" i="59"/>
  <c r="F84" i="59"/>
  <c r="F79" i="59"/>
  <c r="F74" i="59"/>
  <c r="F69" i="59"/>
  <c r="F64" i="59"/>
  <c r="F59" i="59"/>
  <c r="F54" i="59"/>
  <c r="F49" i="59"/>
  <c r="F44" i="59"/>
  <c r="F39" i="59"/>
  <c r="F34" i="59"/>
  <c r="F29" i="59"/>
  <c r="F24" i="59"/>
  <c r="F19" i="59"/>
  <c r="F14" i="59"/>
  <c r="A12" i="59"/>
  <c r="B11" i="58"/>
  <c r="F92" i="57"/>
  <c r="F87" i="57"/>
  <c r="F82" i="57"/>
  <c r="F74" i="57"/>
  <c r="F66" i="57"/>
  <c r="F61" i="57"/>
  <c r="F56" i="57"/>
  <c r="F51" i="57"/>
  <c r="F46" i="57"/>
  <c r="F41" i="57"/>
  <c r="F36" i="57"/>
  <c r="F31" i="57"/>
  <c r="F23" i="57"/>
  <c r="F18" i="57"/>
  <c r="A16" i="57"/>
  <c r="B9" i="56"/>
  <c r="F289" i="60" l="1"/>
  <c r="F298" i="60"/>
  <c r="F294" i="60"/>
  <c r="F333" i="59"/>
  <c r="F329" i="59"/>
  <c r="F324" i="59"/>
  <c r="F102" i="57"/>
  <c r="A21" i="60"/>
  <c r="A17" i="59"/>
  <c r="A22" i="59" s="1"/>
  <c r="A16" i="60"/>
  <c r="F97" i="57"/>
  <c r="A21" i="57"/>
  <c r="F300" i="60" l="1"/>
  <c r="G11" i="58" s="1"/>
  <c r="F335" i="59"/>
  <c r="G10" i="58" s="1"/>
  <c r="F104" i="57"/>
  <c r="G9" i="56" s="1"/>
  <c r="G11" i="56" s="1"/>
  <c r="A26" i="60"/>
  <c r="A31" i="60" s="1"/>
  <c r="A27" i="59"/>
  <c r="A29" i="57"/>
  <c r="G13" i="58" l="1"/>
  <c r="D6" i="72" s="1"/>
  <c r="A36" i="60"/>
  <c r="A32" i="59"/>
  <c r="A34" i="57"/>
  <c r="A41" i="60" l="1"/>
  <c r="A46" i="60" s="1"/>
  <c r="A37" i="59"/>
  <c r="A42" i="59" s="1"/>
  <c r="A39" i="57"/>
  <c r="A44" i="57" s="1"/>
  <c r="A51" i="60" l="1"/>
  <c r="A56" i="60" s="1"/>
  <c r="A47" i="59"/>
  <c r="A52" i="59" s="1"/>
  <c r="A49" i="57"/>
  <c r="A59" i="57" s="1"/>
  <c r="A64" i="57" s="1"/>
  <c r="A54" i="57"/>
  <c r="A61" i="60" l="1"/>
  <c r="A66" i="60" s="1"/>
  <c r="A57" i="59"/>
  <c r="A62" i="59" s="1"/>
  <c r="A72" i="57"/>
  <c r="A80" i="57" s="1"/>
  <c r="A85" i="57" s="1"/>
  <c r="A90" i="57" s="1"/>
  <c r="A95" i="57" s="1"/>
  <c r="A100" i="57" s="1"/>
  <c r="A71" i="60" l="1"/>
  <c r="A76" i="60" s="1"/>
  <c r="A81" i="60" s="1"/>
  <c r="A67" i="59"/>
  <c r="A72" i="59" l="1"/>
  <c r="A86" i="60"/>
  <c r="A91" i="60" s="1"/>
  <c r="A96" i="60" s="1"/>
  <c r="A101" i="60" s="1"/>
  <c r="A106" i="60" s="1"/>
  <c r="A111" i="60" s="1"/>
  <c r="A116" i="60" s="1"/>
  <c r="A121" i="60" s="1"/>
  <c r="A126" i="60" s="1"/>
  <c r="A131" i="60" s="1"/>
  <c r="A138" i="60" s="1"/>
  <c r="A144" i="60" s="1"/>
  <c r="A149" i="60" s="1"/>
  <c r="A154" i="60" s="1"/>
  <c r="A159" i="60" s="1"/>
  <c r="A164" i="60" s="1"/>
  <c r="A169" i="60" s="1"/>
  <c r="A175" i="60" s="1"/>
  <c r="A181" i="60" s="1"/>
  <c r="A186" i="60" s="1"/>
  <c r="A191" i="60" s="1"/>
  <c r="A196" i="60" s="1"/>
  <c r="A201" i="60" s="1"/>
  <c r="A206" i="60" s="1"/>
  <c r="A211" i="60" s="1"/>
  <c r="A216" i="60" s="1"/>
  <c r="A221" i="60" s="1"/>
  <c r="A226" i="60" s="1"/>
  <c r="A231" i="60" s="1"/>
  <c r="A236" i="60" s="1"/>
  <c r="A241" i="60" s="1"/>
  <c r="A246" i="60" s="1"/>
  <c r="A251" i="60" s="1"/>
  <c r="A256" i="60" s="1"/>
  <c r="A261" i="60" s="1"/>
  <c r="A267" i="60" s="1"/>
  <c r="A272" i="60" s="1"/>
  <c r="A277" i="60" s="1"/>
  <c r="A282" i="60" s="1"/>
  <c r="A287" i="60" s="1"/>
  <c r="A292" i="60" s="1"/>
  <c r="A297" i="60" s="1"/>
  <c r="A77" i="59" l="1"/>
  <c r="A82" i="59" s="1"/>
  <c r="A87" i="59" s="1"/>
  <c r="A92" i="59" s="1"/>
  <c r="A97" i="59" s="1"/>
  <c r="A102" i="59" s="1"/>
  <c r="A107" i="59" s="1"/>
  <c r="A112" i="59" s="1"/>
  <c r="A117" i="59" s="1"/>
  <c r="A122" i="59" s="1"/>
  <c r="A127" i="59" s="1"/>
  <c r="A132" i="59" s="1"/>
  <c r="A137" i="59" s="1"/>
  <c r="A144" i="59" s="1"/>
  <c r="A150" i="59" s="1"/>
  <c r="A155" i="59" s="1"/>
  <c r="A161" i="59" s="1"/>
  <c r="A166" i="59" s="1"/>
  <c r="A171" i="59" s="1"/>
  <c r="A176" i="59" s="1"/>
  <c r="A182" i="59" s="1"/>
  <c r="A188" i="59" s="1"/>
  <c r="A193" i="59" s="1"/>
  <c r="A198" i="59" s="1"/>
  <c r="A203" i="59" s="1"/>
  <c r="A208" i="59" s="1"/>
  <c r="A213" i="59" s="1"/>
  <c r="A218" i="59" s="1"/>
  <c r="A223" i="59" s="1"/>
  <c r="A228" i="59" s="1"/>
  <c r="A235" i="59" s="1"/>
  <c r="A241" i="59" s="1"/>
  <c r="A247" i="59" s="1"/>
  <c r="A252" i="59" s="1"/>
  <c r="A257" i="59" s="1"/>
  <c r="A262" i="59" s="1"/>
  <c r="A267" i="59" s="1"/>
  <c r="A272" i="59" s="1"/>
  <c r="A277" i="59" s="1"/>
  <c r="A282" i="59" s="1"/>
  <c r="A287" i="59" s="1"/>
  <c r="A292" i="59" s="1"/>
  <c r="A297" i="59" s="1"/>
  <c r="A302" i="59" s="1"/>
  <c r="A307" i="59" s="1"/>
  <c r="A312" i="59" s="1"/>
  <c r="A317" i="59" s="1"/>
  <c r="A322" i="59" s="1"/>
  <c r="A327" i="59" s="1"/>
  <c r="A332" i="59" s="1"/>
  <c r="F96" i="47" l="1"/>
  <c r="F103" i="46"/>
  <c r="F218" i="1"/>
  <c r="F163" i="1"/>
  <c r="F59" i="47" l="1"/>
  <c r="F104" i="1" l="1"/>
  <c r="F66" i="47" l="1"/>
  <c r="F65" i="47"/>
  <c r="F19" i="50"/>
  <c r="F314" i="1" l="1"/>
  <c r="F309" i="1"/>
  <c r="C127" i="47"/>
  <c r="F19" i="47"/>
  <c r="F108" i="46"/>
  <c r="F49" i="1"/>
  <c r="F29" i="1"/>
  <c r="F54" i="1"/>
  <c r="F44" i="1"/>
  <c r="F34" i="1"/>
  <c r="F39" i="1"/>
  <c r="F24" i="1"/>
  <c r="F254" i="1" l="1"/>
  <c r="F255" i="1"/>
  <c r="F178" i="1"/>
  <c r="F79" i="1"/>
  <c r="F84" i="1"/>
  <c r="F143" i="50" l="1"/>
  <c r="F138" i="50"/>
  <c r="F133" i="50"/>
  <c r="F128" i="50"/>
  <c r="F123" i="50"/>
  <c r="F118" i="50"/>
  <c r="F113" i="50"/>
  <c r="F108" i="50"/>
  <c r="F103" i="50"/>
  <c r="F98" i="50"/>
  <c r="F93" i="50"/>
  <c r="F92" i="50"/>
  <c r="F87" i="50"/>
  <c r="F82" i="50"/>
  <c r="F77" i="50"/>
  <c r="F72" i="50"/>
  <c r="F67" i="50"/>
  <c r="F62" i="50"/>
  <c r="F56" i="50"/>
  <c r="F55" i="50"/>
  <c r="F49" i="50"/>
  <c r="F44" i="50"/>
  <c r="F39" i="50"/>
  <c r="F34" i="50"/>
  <c r="F29" i="50"/>
  <c r="F24" i="50"/>
  <c r="F14" i="50"/>
  <c r="A12" i="50"/>
  <c r="F148" i="50" l="1"/>
  <c r="F157" i="50"/>
  <c r="F153" i="50"/>
  <c r="A17" i="50"/>
  <c r="F68" i="48"/>
  <c r="F63" i="48"/>
  <c r="F58" i="48"/>
  <c r="F53" i="48"/>
  <c r="F48" i="48"/>
  <c r="F43" i="48"/>
  <c r="F39" i="48"/>
  <c r="F34" i="48"/>
  <c r="F29" i="48"/>
  <c r="F24" i="48"/>
  <c r="F19" i="48"/>
  <c r="F14" i="48"/>
  <c r="A12" i="48"/>
  <c r="F161" i="47"/>
  <c r="F157" i="47"/>
  <c r="F152" i="47"/>
  <c r="F147" i="47"/>
  <c r="F142" i="47"/>
  <c r="F137" i="47"/>
  <c r="F132" i="47"/>
  <c r="F127" i="47"/>
  <c r="F122" i="47"/>
  <c r="F117" i="47"/>
  <c r="F112" i="47"/>
  <c r="F107" i="47"/>
  <c r="F102" i="47"/>
  <c r="F101" i="47"/>
  <c r="F91" i="47"/>
  <c r="F86" i="47"/>
  <c r="F81" i="47"/>
  <c r="F76" i="47"/>
  <c r="F71" i="47"/>
  <c r="F54" i="47"/>
  <c r="F49" i="47"/>
  <c r="F44" i="47"/>
  <c r="F39" i="47"/>
  <c r="F34" i="47"/>
  <c r="F29" i="47"/>
  <c r="F24" i="47"/>
  <c r="F14" i="47"/>
  <c r="A12" i="47"/>
  <c r="F179" i="46"/>
  <c r="F174" i="46"/>
  <c r="F169" i="46"/>
  <c r="F164" i="46"/>
  <c r="F159" i="46"/>
  <c r="F154" i="46"/>
  <c r="F149" i="46"/>
  <c r="F144" i="46"/>
  <c r="F139" i="46"/>
  <c r="F138" i="46"/>
  <c r="F133" i="46"/>
  <c r="F128" i="46"/>
  <c r="F123" i="46"/>
  <c r="F118" i="46"/>
  <c r="F113" i="46"/>
  <c r="F98" i="46"/>
  <c r="F97" i="46"/>
  <c r="F91" i="46"/>
  <c r="F90" i="46"/>
  <c r="F84" i="46"/>
  <c r="F79" i="46"/>
  <c r="F74" i="46"/>
  <c r="F69" i="46"/>
  <c r="F64" i="46"/>
  <c r="F59" i="46"/>
  <c r="F54" i="46"/>
  <c r="F49" i="46"/>
  <c r="F44" i="46"/>
  <c r="F39" i="46"/>
  <c r="F34" i="46"/>
  <c r="F29" i="46"/>
  <c r="F24" i="46"/>
  <c r="F19" i="46"/>
  <c r="F14" i="46"/>
  <c r="A12" i="46"/>
  <c r="F166" i="47" l="1"/>
  <c r="F175" i="47"/>
  <c r="F171" i="47"/>
  <c r="F73" i="48"/>
  <c r="F77" i="48"/>
  <c r="F193" i="46"/>
  <c r="F184" i="46"/>
  <c r="F189" i="46"/>
  <c r="F159" i="50"/>
  <c r="G16" i="42" s="1"/>
  <c r="A17" i="47"/>
  <c r="F144" i="1"/>
  <c r="F139" i="1"/>
  <c r="F134" i="1"/>
  <c r="F129" i="1"/>
  <c r="F124" i="1"/>
  <c r="F119" i="1"/>
  <c r="F114" i="1"/>
  <c r="F109" i="1"/>
  <c r="F64" i="1"/>
  <c r="F19" i="1"/>
  <c r="F79" i="48" l="1"/>
  <c r="G26" i="42" s="1"/>
  <c r="F195" i="46"/>
  <c r="G25" i="42" s="1"/>
  <c r="F177" i="47"/>
  <c r="G27" i="42" s="1"/>
  <c r="A17" i="46"/>
  <c r="F299" i="1"/>
  <c r="G30" i="42" l="1"/>
  <c r="G8" i="42" s="1"/>
  <c r="A12" i="1" l="1"/>
  <c r="A22" i="46" l="1"/>
  <c r="A17" i="1"/>
  <c r="A22" i="1" s="1"/>
  <c r="F319" i="1"/>
  <c r="F304" i="1"/>
  <c r="F294" i="1"/>
  <c r="F289" i="1"/>
  <c r="F284" i="1"/>
  <c r="F279" i="1"/>
  <c r="F274" i="1"/>
  <c r="F269" i="1"/>
  <c r="F264" i="1"/>
  <c r="F259" i="1"/>
  <c r="F249" i="1"/>
  <c r="F248" i="1"/>
  <c r="F243" i="1"/>
  <c r="F238" i="1"/>
  <c r="F233" i="1"/>
  <c r="F228" i="1"/>
  <c r="F223" i="1"/>
  <c r="F213" i="1"/>
  <c r="F207" i="1"/>
  <c r="F206" i="1"/>
  <c r="F200" i="1"/>
  <c r="F199" i="1"/>
  <c r="F193" i="1"/>
  <c r="F188" i="1"/>
  <c r="F183" i="1"/>
  <c r="F173" i="1"/>
  <c r="F168" i="1"/>
  <c r="F158" i="1"/>
  <c r="F154" i="1"/>
  <c r="F149" i="1"/>
  <c r="F99" i="1"/>
  <c r="F94" i="1"/>
  <c r="F89" i="1"/>
  <c r="F74" i="1"/>
  <c r="F69" i="1"/>
  <c r="F59" i="1"/>
  <c r="F14" i="1"/>
  <c r="F333" i="1" l="1"/>
  <c r="F329" i="1"/>
  <c r="F324" i="1"/>
  <c r="A27" i="1"/>
  <c r="A32" i="1" l="1"/>
  <c r="A22" i="50"/>
  <c r="A27" i="50" s="1"/>
  <c r="A32" i="50" s="1"/>
  <c r="A37" i="50" s="1"/>
  <c r="A42" i="50" s="1"/>
  <c r="A47" i="50" s="1"/>
  <c r="A52" i="50" s="1"/>
  <c r="A59" i="50" s="1"/>
  <c r="A65" i="50" s="1"/>
  <c r="A70" i="50" s="1"/>
  <c r="A75" i="50" s="1"/>
  <c r="A80" i="50" s="1"/>
  <c r="A85" i="50" s="1"/>
  <c r="A90" i="50" s="1"/>
  <c r="A96" i="50" s="1"/>
  <c r="A101" i="50" s="1"/>
  <c r="A106" i="50" s="1"/>
  <c r="A111" i="50" s="1"/>
  <c r="A116" i="50" s="1"/>
  <c r="A121" i="50" s="1"/>
  <c r="A126" i="50" s="1"/>
  <c r="A131" i="50" s="1"/>
  <c r="A136" i="50" s="1"/>
  <c r="A141" i="50" s="1"/>
  <c r="A146" i="50" s="1"/>
  <c r="A151" i="50" s="1"/>
  <c r="A156" i="50" s="1"/>
  <c r="A17" i="48"/>
  <c r="A22" i="48" s="1"/>
  <c r="A27" i="48" s="1"/>
  <c r="A32" i="48" s="1"/>
  <c r="A37" i="48" s="1"/>
  <c r="A41" i="48" s="1"/>
  <c r="A46" i="48" s="1"/>
  <c r="A51" i="48" s="1"/>
  <c r="A56" i="48" s="1"/>
  <c r="A61" i="48" s="1"/>
  <c r="A66" i="48" s="1"/>
  <c r="A71" i="48" s="1"/>
  <c r="A76" i="48" s="1"/>
  <c r="F335" i="1"/>
  <c r="G15" i="42" s="1"/>
  <c r="A37" i="1" l="1"/>
  <c r="A42" i="1" s="1"/>
  <c r="A47" i="1" s="1"/>
  <c r="A27" i="46"/>
  <c r="A32" i="46" s="1"/>
  <c r="A37" i="46" s="1"/>
  <c r="A42" i="46" s="1"/>
  <c r="A47" i="46" s="1"/>
  <c r="A52" i="46" s="1"/>
  <c r="A57" i="46" s="1"/>
  <c r="A62" i="46" s="1"/>
  <c r="A67" i="46" s="1"/>
  <c r="A72" i="46" s="1"/>
  <c r="A77" i="46" s="1"/>
  <c r="A82" i="46" s="1"/>
  <c r="A87" i="46" s="1"/>
  <c r="A94" i="46" s="1"/>
  <c r="A101" i="46" s="1"/>
  <c r="A52" i="1" l="1"/>
  <c r="A106" i="46"/>
  <c r="A111" i="46" s="1"/>
  <c r="A22" i="47"/>
  <c r="G20" i="42"/>
  <c r="G7" i="42" s="1"/>
  <c r="G6" i="42" s="1"/>
  <c r="D5" i="72" s="1"/>
  <c r="D12" i="72" s="1"/>
  <c r="A57" i="1" l="1"/>
  <c r="A62" i="1" s="1"/>
  <c r="A27" i="47"/>
  <c r="A32" i="47" s="1"/>
  <c r="A37" i="47" s="1"/>
  <c r="A116" i="46"/>
  <c r="A121" i="46" s="1"/>
  <c r="A126" i="46" s="1"/>
  <c r="A131" i="46" s="1"/>
  <c r="A136" i="46" s="1"/>
  <c r="A142" i="46" s="1"/>
  <c r="A147" i="46" s="1"/>
  <c r="A152" i="46" s="1"/>
  <c r="A157" i="46" s="1"/>
  <c r="A162" i="46" s="1"/>
  <c r="A167" i="46" s="1"/>
  <c r="A172" i="46" s="1"/>
  <c r="A177" i="46" s="1"/>
  <c r="A182" i="46" s="1"/>
  <c r="A187" i="46" s="1"/>
  <c r="A192" i="46" s="1"/>
  <c r="A67" i="1" l="1"/>
  <c r="A72" i="1" s="1"/>
  <c r="A42" i="47"/>
  <c r="A47" i="47" l="1"/>
  <c r="A52" i="47" s="1"/>
  <c r="A57" i="47" s="1"/>
  <c r="A77" i="1"/>
  <c r="A82" i="1" s="1"/>
  <c r="A87" i="1" s="1"/>
  <c r="A92" i="1" s="1"/>
  <c r="A97" i="1" s="1"/>
  <c r="A102" i="1" s="1"/>
  <c r="A62" i="47" l="1"/>
  <c r="A69" i="47" s="1"/>
  <c r="A74" i="47" s="1"/>
  <c r="A79" i="47" s="1"/>
  <c r="A84" i="47" s="1"/>
  <c r="A89" i="47" s="1"/>
  <c r="A94" i="47" s="1"/>
  <c r="A99" i="47" s="1"/>
  <c r="A105" i="47" s="1"/>
  <c r="A110" i="47" s="1"/>
  <c r="A115" i="47" s="1"/>
  <c r="A120" i="47" s="1"/>
  <c r="A125" i="47" s="1"/>
  <c r="A130" i="47" s="1"/>
  <c r="A135" i="47" s="1"/>
  <c r="A140" i="47" s="1"/>
  <c r="A145" i="47" s="1"/>
  <c r="A150" i="47" s="1"/>
  <c r="A155" i="47" s="1"/>
  <c r="A159" i="47" s="1"/>
  <c r="A164" i="47" s="1"/>
  <c r="A169" i="47" s="1"/>
  <c r="A174" i="47" s="1"/>
  <c r="A107" i="1"/>
  <c r="A112" i="1" s="1"/>
  <c r="A117" i="1" s="1"/>
  <c r="A122" i="1" s="1"/>
  <c r="A127" i="1" s="1"/>
  <c r="A132" i="1" s="1"/>
  <c r="A137" i="1" s="1"/>
  <c r="A142" i="1" s="1"/>
  <c r="A147" i="1" l="1"/>
  <c r="A152" i="1" l="1"/>
  <c r="A156" i="1" s="1"/>
  <c r="A161" i="1" s="1"/>
  <c r="A166" i="1" s="1"/>
  <c r="A171" i="1" s="1"/>
  <c r="A176" i="1" s="1"/>
  <c r="A181" i="1" s="1"/>
  <c r="A186" i="1" s="1"/>
  <c r="A191" i="1" s="1"/>
  <c r="A196" i="1" s="1"/>
  <c r="A203" i="1" l="1"/>
  <c r="A210" i="1" l="1"/>
  <c r="A216" i="1" s="1"/>
  <c r="A221" i="1" s="1"/>
  <c r="A226" i="1" s="1"/>
  <c r="A231" i="1" s="1"/>
  <c r="A236" i="1" s="1"/>
  <c r="A241" i="1" s="1"/>
  <c r="A246" i="1" s="1"/>
  <c r="A252" i="1" l="1"/>
  <c r="A257" i="1" s="1"/>
  <c r="A262" i="1" l="1"/>
  <c r="A267" i="1" l="1"/>
  <c r="A272" i="1" s="1"/>
  <c r="A277" i="1" s="1"/>
  <c r="A282" i="1" l="1"/>
  <c r="A287" i="1" s="1"/>
  <c r="A292" i="1" l="1"/>
  <c r="A297" i="1" l="1"/>
  <c r="A302" i="1" l="1"/>
  <c r="A307" i="1" s="1"/>
  <c r="A312" i="1" s="1"/>
  <c r="A317" i="1" l="1"/>
  <c r="A322" i="1" l="1"/>
  <c r="A327" i="1" s="1"/>
  <c r="A332" i="1" s="1"/>
</calcChain>
</file>

<file path=xl/sharedStrings.xml><?xml version="1.0" encoding="utf-8"?>
<sst xmlns="http://schemas.openxmlformats.org/spreadsheetml/2006/main" count="1904" uniqueCount="488">
  <si>
    <t>Z. ŠT.</t>
  </si>
  <si>
    <t>kos</t>
  </si>
  <si>
    <t>SKUPAJ:</t>
  </si>
  <si>
    <t xml:space="preserve">R E K A P I T U L A C I J A </t>
  </si>
  <si>
    <t>investicija</t>
  </si>
  <si>
    <t>( m )</t>
  </si>
  <si>
    <t xml:space="preserve">POPIS MATERIALA IN DEL S PREDRAČUNOM </t>
  </si>
  <si>
    <t>GRADBENA DELA</t>
  </si>
  <si>
    <t>KOLIČINA</t>
  </si>
  <si>
    <t>ENOTA</t>
  </si>
  <si>
    <t>Zakoličba</t>
  </si>
  <si>
    <t>Kovinski stebriček</t>
  </si>
  <si>
    <t>Asfalt na pločniku - rezanje in rušenje</t>
  </si>
  <si>
    <t>Asfalt na vozišču - rezanje in rušenje</t>
  </si>
  <si>
    <t xml:space="preserve">Rezanje, rušenje in odstranitev asfalta na pločniku, z vsemi manipulacijami, z odvozom na stalno deponijo in vključno s pristojbino. </t>
  </si>
  <si>
    <t>Rezkanje asfaltbetona</t>
  </si>
  <si>
    <t>Geotekstilna mreža</t>
  </si>
  <si>
    <t>Betonski tlak</t>
  </si>
  <si>
    <t>Okrasno grmičevje in rože</t>
  </si>
  <si>
    <t>Kanalizacijske zveze</t>
  </si>
  <si>
    <t>Planiranje dna jarka z natančnostjo +,- 3 cm.</t>
  </si>
  <si>
    <t>Planiranje dna jarka</t>
  </si>
  <si>
    <t>Odvoz in dovoz materiala</t>
  </si>
  <si>
    <t>Odvoz odvečnega izkopanega materiala, z vsemi manipulacijami na stalno deponijo, vključno s pristojbino.</t>
  </si>
  <si>
    <t>Odvoz materiala</t>
  </si>
  <si>
    <t>Opozorilni trak</t>
  </si>
  <si>
    <t>Prehod za pešce</t>
  </si>
  <si>
    <t>Prehod za pešce in osebna vozila</t>
  </si>
  <si>
    <t>Zasip - obstoječi izkopani material</t>
  </si>
  <si>
    <t>Prečni prekop vozišča - betoniranje</t>
  </si>
  <si>
    <t>Rušenje betonskega sloja nad PVC folijo na prečnih prekopih, debeline do 10 cm in odvozom na deponijo izvajalca.</t>
  </si>
  <si>
    <t>Prečni prekop vozišča - rušenje betona</t>
  </si>
  <si>
    <t>Zavarovanje in nadzor podzemnih instalacij</t>
  </si>
  <si>
    <t>Stroški zapore ceste, prometna signalizacija in osvetlitev zapore - ocena.
(obračun po dejanskih stroških oz. po m)</t>
  </si>
  <si>
    <t>Nepredvidena dela odobrena s strani nadzora in obračunana po analizi cen v skladu s kalkulativnimi elementi.</t>
  </si>
  <si>
    <t>Rezanje, rušenje in odstranitev asfalta na vozišču, z vsemi manipulacijami, z odvozom na stalno deponijo in vključno s pristojbino.</t>
  </si>
  <si>
    <t>a) strojni izkop</t>
  </si>
  <si>
    <t>b) ročni izkop</t>
  </si>
  <si>
    <t xml:space="preserve">
OPIS POSTAVKE
</t>
  </si>
  <si>
    <t>kg</t>
  </si>
  <si>
    <t>Odstranitev obstoječih kanalizacijskih zvez premera 20 - 30 cm za odvodnjavanje meteorne ali odpadne vode z vsemi preddeli, ter naprava novih polnoobbetoniranih zvez.</t>
  </si>
  <si>
    <r>
      <t>m</t>
    </r>
    <r>
      <rPr>
        <vertAlign val="superscript"/>
        <sz val="10"/>
        <rFont val="Arial"/>
        <family val="2"/>
        <charset val="238"/>
      </rPr>
      <t>1</t>
    </r>
  </si>
  <si>
    <t>CENA/ENOTO [EUR]</t>
  </si>
  <si>
    <t>CENA
[EUR]</t>
  </si>
  <si>
    <t>( EUR )</t>
  </si>
  <si>
    <t>EUR</t>
  </si>
  <si>
    <r>
      <t>m</t>
    </r>
    <r>
      <rPr>
        <vertAlign val="superscript"/>
        <sz val="10"/>
        <rFont val="Arial"/>
        <family val="2"/>
        <charset val="238"/>
      </rPr>
      <t>3</t>
    </r>
  </si>
  <si>
    <r>
      <t>m</t>
    </r>
    <r>
      <rPr>
        <vertAlign val="superscript"/>
        <sz val="10"/>
        <rFont val="Arial"/>
        <family val="2"/>
        <charset val="238"/>
      </rPr>
      <t>2</t>
    </r>
  </si>
  <si>
    <t>št.</t>
  </si>
  <si>
    <t>Priprava gradbišča, zarisovanje trase, določitev globin izkopa in zakoličba trase, zavarovanje zakoličbe in izdelava zakoličbenega načrta.</t>
  </si>
  <si>
    <t>Steber javne razsvetljave, cestne signalizacije</t>
  </si>
  <si>
    <t>Linijska rešetka</t>
  </si>
  <si>
    <t xml:space="preserve">kos </t>
  </si>
  <si>
    <t>Betonski tlakovci - peščena podlaga - vgradnja obstoječih</t>
  </si>
  <si>
    <t>Odstranitev betonskih tlakovcev vseh vrst (prane plošče, tlakovci…), s čiščenjem, odlaganjem na deponijo ob gradbišču in ponovna vgradnja obstoječih tlakovcev v peščeno podlago.</t>
  </si>
  <si>
    <t>Betonski tlakovci - peščena podlaga - vgradnja novih</t>
  </si>
  <si>
    <t>Odstranitev betonskih tlakovcev vseh vrst (prane plošče, tlakovci…) z vsemi manipulacijami, z odvozom na stalno deponijo, vključno s pristojbino in ureditvijo v prvotno stanje z vgradnjo novih tlakovcev v peščeno podlago.</t>
  </si>
  <si>
    <t>Betonski tlakovci - betonska podlaga - vgradnja novih</t>
  </si>
  <si>
    <t xml:space="preserve">Rušenje obstoječih betonskih tlakovcev vseh vrst z nakladanjem na kamion in z odvozom na stalno deponijo, vključno s pristojbino. Vgradnja novih tlakovcev na pripravljeno betonsko podlago. </t>
  </si>
  <si>
    <t>Rušenje betonskih površin (betonskih tlakov, koritnic…) debeline do 10cm, z vsemi manipulacijami, z odvozom ruševin na stalno deponijo, vključno s pristojbino in ponovna izdelava tlaka. (tlak je zalikan s fino cementno malto C 12/15).</t>
  </si>
  <si>
    <t>Peščena površina - parkirišče</t>
  </si>
  <si>
    <t>Odstranitev peščene površine (parkirišče) debeline do 20 cm, z vsemi manipulacijami, z odvozom na stalno deponijo, vključno s pristojbino in ureditvijo v prvotno stanje. Nabava in dobava tamponskega drobjenca TD 32 v debelini 20 cm in drenažnega peska (4/8 ali 8/16) v debelini 3-5 cm.</t>
  </si>
  <si>
    <t>Cestni požiralnik, peskolov</t>
  </si>
  <si>
    <t>Odstranitev in postavitev novega cestnega požiralnika premera 40 cm, z vsemi preddeli in manipulacijami, izvedbo požiralniške zveze iz betonske oz. PVC cevi obstoječega premera. Cevi so polnoobetonirane, rešetka oziroma pokrov se ohrani za kasnejšo vgradnjo.</t>
  </si>
  <si>
    <t>Varovanje gradbene jame proti porušitvi - opaženje</t>
  </si>
  <si>
    <t>Obojestranska zaščita brežin gradbene jame proti porušitvi brežin v terenu III.-IV. Kategorije z razpiranjem oz. ustreznim postokom varovanja. Izdelava, montaža in demontaža dvostranskega opaža iz gladkih plošč in desk.</t>
  </si>
  <si>
    <t>Varovanje gradbene jame proti porušitvi - pokrivanje brežin s PVC folijo</t>
  </si>
  <si>
    <t>Obojestranskazaščita brežin gradbene jame proti porušitvi brežin v terenu III.-IV. Kategorije z PVC zaščitno folijo. Folija mora biti položena vzdolž brežine brežine in najmanj 1 m od roba izkopa.</t>
  </si>
  <si>
    <t>Vzdolžno varovanje - pesek</t>
  </si>
  <si>
    <r>
      <t>Vzdolžno varovanje energetskih vodov (optični in elektro kabli, vodovod, plin) kompletno z obešanjem, podpiranjem, varovanjem ter vzpostavitvijo v prvotno stanje (</t>
    </r>
    <r>
      <rPr>
        <b/>
        <sz val="10"/>
        <rFont val="Arial"/>
        <family val="2"/>
        <charset val="238"/>
      </rPr>
      <t>obsip s finim peskom</t>
    </r>
    <r>
      <rPr>
        <sz val="10"/>
        <rFont val="Arial"/>
        <family val="2"/>
        <charset val="238"/>
      </rPr>
      <t xml:space="preserve"> ter polaganje opozorilnega traku)</t>
    </r>
  </si>
  <si>
    <t>Vzdolžno varovanje - beton</t>
  </si>
  <si>
    <r>
      <t>Vzdolžno varovanje energetskih vodov (optični in elektro kabli, vodovod, plin) kompletno z obešanjem, podpiranjem, varovanjem ter vzpostavitvijo v prvotno stanje (</t>
    </r>
    <r>
      <rPr>
        <b/>
        <sz val="10"/>
        <rFont val="Arial"/>
        <family val="2"/>
        <charset val="238"/>
      </rPr>
      <t>obbetoniranje cevi z betonom</t>
    </r>
    <r>
      <rPr>
        <sz val="10"/>
        <rFont val="Arial"/>
        <family val="2"/>
        <charset val="238"/>
      </rPr>
      <t xml:space="preserve"> ter polaganje opozorilnega traku)</t>
    </r>
  </si>
  <si>
    <t>Ročno rušenje betona</t>
  </si>
  <si>
    <t>Ročno rušenje betonov nad obstoječimi kabelskimi instalacijami, z nakladanjem ruševin in odvozom na stalno deponijo, s stroškom deponijskega prostora.</t>
  </si>
  <si>
    <t>Prečno varovanje - pesek</t>
  </si>
  <si>
    <t xml:space="preserve">Prečno križanje in varovanje energetskih vodov (optični, telefonski in elektro kabli, vodovod,plin) kompletno z obešanjem, podpiranjem, varovanjem ter vzpostavitvijo v prvotno stanje (obsip s finim peskom ter polaganje opozorilnega traku) </t>
  </si>
  <si>
    <t>Prečno varovanje - beton</t>
  </si>
  <si>
    <t>Prečno križanje in varovanje energetskih vodov (optični, telefonski in elektro kabli) kompletno z obešanjem, podpiranjem, varovanjem ter vzpostavitvijo v prvotno stanje (obbetoniranje cevi z betonom ter polaganje opozorilnega traku)</t>
  </si>
  <si>
    <t>Ročno rušenje asfalta zaradi korenin</t>
  </si>
  <si>
    <t>Ročno rušenje asfalta v območju korenin z nakladanjem na kamion po navodilih arborista.</t>
  </si>
  <si>
    <t>Površinski odkop humusa - odvoz na deponijo</t>
  </si>
  <si>
    <t xml:space="preserve">Površinski odkop humusa debeline do 30 cm, z vsemi manipulacijami, z odvozom na začasno deponijo, dovozom, razstiranjem, planiranjem, posejanjem travnatega semena in negovanjem do vzklitja. </t>
  </si>
  <si>
    <t xml:space="preserve">Površinski odkop humusa debeline do 30 cm, z odlaganjem na rob izkopa, premet do 10 m od gradbene jame z vsemi manipulacijami. Strojno razgrinjanje in fino ročno planiranje humusa, ponovna zatravitev v povprečni deb. 20 cm z odrivom ali s premetom materiala do 10 m. </t>
  </si>
  <si>
    <t>Odstranitev obstoječih rož in strojni posek grmičevja z ročno motorno žago z zlaganjem v gomile nakladanjem na prevozno sredstvo in odvozom na stalno deponijo, vključno s pristojbino. Ponovna zasaditev okrasnega grmičevja in rož.</t>
  </si>
  <si>
    <t>Grmovje</t>
  </si>
  <si>
    <t xml:space="preserve">Strojno in ročno obsekovanje rastlinja debeline do 50 mm ob gradbeni jami z nakladanjem na kamion in odvozom na stalno deponijo, vključno s pristojbino. </t>
  </si>
  <si>
    <t>Drevo - varovanje</t>
  </si>
  <si>
    <t>Iskanje, varovanje korenin drevesa glede na določila arborističnih smernic in nadzora arbostista na terenu.</t>
  </si>
  <si>
    <t>do 4 cm (fini asfalt)</t>
  </si>
  <si>
    <t>Vertikalni stik - dilaplast</t>
  </si>
  <si>
    <t>Izdelava vertikalnih stikov med starim in novim asfaltom z dilaplastom 2-4 cm debela plast pri čemer je upoštevano 1kg Dilaplasta za 12 m stika.</t>
  </si>
  <si>
    <t>Zatesnitev stika - TC trak</t>
  </si>
  <si>
    <t>Zatesnitev stika med starim in novim asfaltom z bitumenskim TC trakom 30x10 mm.</t>
  </si>
  <si>
    <t>Asfalt - vgradnja vozišče 9 cm</t>
  </si>
  <si>
    <t>vozišče:</t>
  </si>
  <si>
    <r>
      <rPr>
        <b/>
        <sz val="10"/>
        <rFont val="Arial"/>
        <family val="2"/>
        <charset val="238"/>
      </rPr>
      <t>bitudrobir:</t>
    </r>
    <r>
      <rPr>
        <sz val="10"/>
        <rFont val="Arial"/>
        <family val="2"/>
        <charset val="238"/>
      </rPr>
      <t xml:space="preserve"> vezana nosilna zmes AC 22 base B 50/70 A3, d = 6 cm</t>
    </r>
  </si>
  <si>
    <t>Asfalt - vgradnja pločnik širine nad 2,0 m - 8 cm</t>
  </si>
  <si>
    <t>pločnik:</t>
  </si>
  <si>
    <r>
      <rPr>
        <b/>
        <sz val="10"/>
        <rFont val="Arial"/>
        <family val="2"/>
        <charset val="238"/>
      </rPr>
      <t>bitudrobir:</t>
    </r>
    <r>
      <rPr>
        <sz val="10"/>
        <rFont val="Arial"/>
        <family val="2"/>
        <charset val="238"/>
      </rPr>
      <t xml:space="preserve"> vezana nosilna zmes AC 22 base B 70/100 A4, d = 5 cm</t>
    </r>
  </si>
  <si>
    <t>Asfalt - vgradnja pločnik širine do 2,0 m - 5 cm</t>
  </si>
  <si>
    <t>Protiprašna zaščita</t>
  </si>
  <si>
    <t>Betonski robniki - obstoječi</t>
  </si>
  <si>
    <t>Rušenje obrobe iz betonskih robnikov vseh vrst na betonski podlagi, s čiščenjem, odlaganjem na deponijo ob gradbišču in ponovna vgradnja obstoječih robnikov na betonsko podlago C 12/15 (0,05m3/m).</t>
  </si>
  <si>
    <t>Betonski robniki - novi</t>
  </si>
  <si>
    <t>Rušenje obrobe iz betonskih robnikov vseh vrst na betonski podlagi z nakladanjem na kamion in z odvozom na stalno gradbeno deponijo, vključno s pristojbino. Vgradnja novih betonskih robnikov na betonsko podlago C 12/15 (0,05 m3/m).</t>
  </si>
  <si>
    <t>Obbetoniranje pokrovov</t>
  </si>
  <si>
    <t>Postavitev pokrovov 60/60 cm ali fi 60 na novo višino nivelete asfalta, z obbetoniranjem, vsemi pomožnimi deli in materialom</t>
  </si>
  <si>
    <t>Obbetoniranje kap</t>
  </si>
  <si>
    <t>Postavitev vodovodnih ali plinskih kap na višino nivelete asfalta, z obbetoniranjem, vsemi pomožnimi deli in materialom</t>
  </si>
  <si>
    <t>Kombinirani izkop - odvoz na deponijo</t>
  </si>
  <si>
    <t>Kombinirani izkop - odmet ob rob jarka</t>
  </si>
  <si>
    <t>Zasip - tamponski material - 0/32 mm</t>
  </si>
  <si>
    <t>Zasip - tamponski material - 0/63 mm</t>
  </si>
  <si>
    <t>Odvoz in dovoz izkopanega materiala, z vsemi manipulacijami na oz. iz začasne deponije, vključno s pristojbino.</t>
  </si>
  <si>
    <t>Prehod za osebna in tovorna vozila 40 t</t>
  </si>
  <si>
    <t>Betoniranje prečnih prekopov vozišča debeline d=30cm+10cm z betonom C 12/15 (po posebnem detajlu prečnega prekopa vozišča). Dobava in polaganje PVC folije pri betoniranju prečnega prehoda vozišča.</t>
  </si>
  <si>
    <t xml:space="preserve">Zakoličba obstoječih komunalnih naprav (križanja in približevanja) in nadzor upravljalca podzemnih instalacij (vodovod, kanalizacija, plin, vročevod, elektro, javna razsvetljava, TK voj, KTV), ki prečkajo ali kako drugače segajo v profil izkopa (glede na obsežnost objekta in po računu upravljalca). </t>
  </si>
  <si>
    <t>Nepredvidena dela</t>
  </si>
  <si>
    <t>Površinski odkop humusa - rob jarka</t>
  </si>
  <si>
    <t>Dobava in vgrajevanje dvoslojnega asfalta, odstranjevanje sloja tampona v debelini grobega in finega asfalta, fino planiranje in valjanje podlage, obrizg z emulzijo, obdelava stika med novim in starim asfaltom in (po potrebi) obnovitvitev horizontalne prometne signalizacije.</t>
  </si>
  <si>
    <t>asfaltbeton: vezana obrabno zaporna plast AC 8 surf B 70/100 A4, d = 3 cm</t>
  </si>
  <si>
    <t>asfaltbeton: vezana obrabno zaporna plast AC 8 surf B 70/100 A5, d = 5 cm</t>
  </si>
  <si>
    <t xml:space="preserve">Izdelava, vzdrževanje med gradnjo in odstranitev začasnih lesenih prehodov za pešce v širini 1.25 m, z zaščitno ograjo na obeh straneh prehoda. </t>
  </si>
  <si>
    <t xml:space="preserve">zdelava, vzdrževanje med gradnjo in odstranitev začasnih lesenih prehodov širine 3.0 za pešce in motorna osebna vozila do nosilnosti 2000 kg, z zaščitno ograjo na obeh straneh prehoda in signalizacijo v skladu z veljavnimi predpisi. Izvajalec mora predložiti ustrezni statični izračun prehoda. </t>
  </si>
  <si>
    <t xml:space="preserve">Izdelava, vzdrževanje med gradnjo in odstranitev začasnih prehodov širine 7,0 m za motorna osebna vozila ter tovornjake do nosilnosti 40 t, z zaščitno ograjo na obeh straneh prehoda in signalizacijo v skladu z veljavnimi predpisi. Izvajalec mora predložiti ustrezni statični izračun prehoda. </t>
  </si>
  <si>
    <t xml:space="preserve">S K U P A J - A : </t>
  </si>
  <si>
    <t xml:space="preserve">S K U P A J - B : </t>
  </si>
  <si>
    <t xml:space="preserve">Kombinirani izkop jarka za cevovod v terenu III-V kategorije, globine do 2,0 m z direktnim nakladanjem na kamion. </t>
  </si>
  <si>
    <t xml:space="preserve">Kombinirani izkop jarka za cevovod v terenu III-V kategorije, globine do 2,0 m, z odmetom na rob jarka oz. na začasno deponijo na gradbišču. </t>
  </si>
  <si>
    <t>Dobava in vgrajevanje enoslojnega asfalta, odstranjevanje sloja tampona v debelini asfalta, fino planiranje in valjanje podlage, obrizg z emulzijo, obdelava stika med novim in starim asfaltom in (po potrebi) obnovitvitev horizontalne prometne signalizacije.</t>
  </si>
  <si>
    <t xml:space="preserve">Ročni izkop - poglobitev jarka </t>
  </si>
  <si>
    <t>OZN.</t>
  </si>
  <si>
    <t>III</t>
  </si>
  <si>
    <t>II</t>
  </si>
  <si>
    <t>I</t>
  </si>
  <si>
    <t>vrednost
( EUR )</t>
  </si>
  <si>
    <t>Demontaža oziroma zavarovanje vse prometne signalizacije in prometne opreme (steber javne razsvetljave, steber cestne signalizacije), deponiranje ob trasi z zavarovanjem oziroma odvozom v skladišče oz. začasno deponijo in ponovna vgradnja. Odklop in ponovna priključitev na omrežje napajanja izvedena s strani upravljalca cestne signalizacije.</t>
  </si>
  <si>
    <t>Odstranitev kovinskega stebrička ali stojala, deponiranje ob trasi, zavarovanje pred poškodbo in ponovna postavitev.</t>
  </si>
  <si>
    <t>Odstranitev obstoječih linijskih rešetk širine do 30 cm komplet z betonskim koritom, deponiranje ob trasi, zavarovanje pred poškodbo in ponovna vgradnja.</t>
  </si>
  <si>
    <t>Dobava in polaganje geotekstilne mreže na stiku med starim in novim asfaltom, širine 1,85m.</t>
  </si>
  <si>
    <t xml:space="preserve">Dobava in vgradnja tamponskega drobljenca, zrnatosti od 0 do 32 mm za nosilni sloj, s komprimiranjem po slojih v deb. 20 - 30 cm do predpisane zbitosti in planiranje površine s točnostjo +- 1.0 cm. Vgradnja 0,40 cm pod zgornjim ustrojem ceste. </t>
  </si>
  <si>
    <t xml:space="preserve">Dobava in vgradnja gramoza za tamponsko plast, zrnatosti od 0 do 63 mm, s komprimiranjem po slojih v deb. 20 - 30 cm do predpisane zbitosti in planiranje površine s točnostjo +- 1.0 cm. </t>
  </si>
  <si>
    <t>Objekt:</t>
  </si>
  <si>
    <t>B - VROČEVODNI PRIKLJUČKI</t>
  </si>
  <si>
    <t>SKUPAJ  A + B</t>
  </si>
  <si>
    <t>A - GLAVNI VROČEVODI</t>
  </si>
  <si>
    <t>trasa in lokacija</t>
  </si>
  <si>
    <t>oznaka vročevoda</t>
  </si>
  <si>
    <t>dolžina
vročevoda</t>
  </si>
  <si>
    <t>VSI STROŠKI, POVEZANI Z ZAVAROVANJEM GRADBIŠČA, MORAJO BITI ZAJETI V ENOTNIH CENAH.</t>
  </si>
  <si>
    <t>OPOMBA:</t>
  </si>
  <si>
    <t>Odstranitev zaščite vročevoda</t>
  </si>
  <si>
    <t>Rušenje in odstranitev zaščite obstoječega vročevoda iz kompozitnega materiala, podobnega betonu MB20 (SPM), nakladanje in odvoz na stalno deponijo s plačilom pristojbine.</t>
  </si>
  <si>
    <t>Vzdrževanje vseh prekopanih javnih površin v času od rušitve asfalta do vzpostavitve v prvotno stanje, ki zajema polivanje - protiprašna zaščita, dosip udarnih jam, utrjevanje in planiranje, vključno z dobavo materiala in delom.</t>
  </si>
  <si>
    <t>Ročni izkop jarka za cevovod v območju varjenja cevovoda, v terenu III - IV kategorije, z odmetom na rob jarka (0,2 m3/varjeni spoj).</t>
  </si>
  <si>
    <t>Zasip - posteljica / vročevodi</t>
  </si>
  <si>
    <t>Izdelava posteljice in ročni obsip cevi z dopeljanim peskom zrnatosti od 0..4 mm (po detajlu iz projekta), ter ročno nabijanje v slojih do potrebne zbitosti.</t>
  </si>
  <si>
    <t>Dobava in polaganje opozorilnega PVC traku.</t>
  </si>
  <si>
    <t>kpl</t>
  </si>
  <si>
    <t>Vreča s peskom</t>
  </si>
  <si>
    <t>Dobava in polaganje vreče s peskom, dimenzije 80 x 40 x 10 cm, na razdalji 3 m, kot pomoč pri montaži cevi.</t>
  </si>
  <si>
    <t>Zazidava zidu</t>
  </si>
  <si>
    <t>Zazidava armiranobetonskega, kamnitega ali opečnatega zunanjega zidu objekta na mestu opuščene trase vročevoda. 
Odvoz odpadnega materiala na stalno deponijo. 
Z vsemi manipulacijami in potrebnim materialom.</t>
  </si>
  <si>
    <t>Zidni preboj - kamniti zid</t>
  </si>
  <si>
    <t xml:space="preserve">Izdelava zidnega preboja za prehod cevi v kamnitem zunanjem ali notranjem zidu, odvoz odpadnega materiala na stalno deponijo. Po montaži cevi zazidava preboja, vključno z ometom, izolacijskim materialom - Izotekt T4 in zaščito izolacije ter pleskanje površine zazidane odprtine z notranjo zidno barvo. </t>
  </si>
  <si>
    <t>Dimenzija preboja: Š/V/G=0,6 / 0,4 / 0,3 m</t>
  </si>
  <si>
    <t>Izvrtina - AB ali opečni zid</t>
  </si>
  <si>
    <t>Izdelava izvrtine za prehod cevi v armiranobetonskem ali opečnem zunanjem ali notranjem zidu, odvoz odpadnega materiala na stalno deponijo. Po montaži cevi prekritje izvrtine z izolacijskim materialom - Izotekt T4 in zaščito izolacije ter pleskanje površine zazidane odprtine z notranjo zidno barvo. Izvrtina podana:</t>
  </si>
  <si>
    <t xml:space="preserve">Zasip z obstoječim materialom do višine potrebne za končno ureditev terena, s komprimiranjem v slojih deb. 20 - 30 cm do predpisane zbitosti in planiranje površine s točnostjo +- 1,0 cm </t>
  </si>
  <si>
    <t>Jašek za odzračevanje, izpust</t>
  </si>
  <si>
    <t>Zapora ceste - signalizacija / vročevodi</t>
  </si>
  <si>
    <t xml:space="preserve">Rezkanje asfaltnega cestišča v debelini obstoječega asfalta s poravnanjem, zavaljanjem, zarezom in zagotovitev prevoznosti do končne ureditve ali rušenje debeline do 11 cm v potrebni širini,z zarezom, odvozom na stalno deponijo, vključno s pristojbino. </t>
  </si>
  <si>
    <t xml:space="preserve">Varovanje gradbišča - ograja </t>
  </si>
  <si>
    <t>Varovanje gradbene jame po celotni dolžini izkopa z opozorilno PVC ali panelno ograjo višine 2,0 m (cca. 12 m na odprtino). Na mestih prevezav in pri gradbenih jamah, ki so odprte preko noči.</t>
  </si>
  <si>
    <t>GLAVNI VROČEVOD T3400, DN250/450</t>
  </si>
  <si>
    <t>Langusova ulica</t>
  </si>
  <si>
    <t>VROČEVODNI PRIKLJUČEK P1802, DN125/250</t>
  </si>
  <si>
    <t>Langusova ulica 4</t>
  </si>
  <si>
    <t>Langusova ulica 8</t>
  </si>
  <si>
    <t>Zid - armirane plošče - dim.0,4x2,0x0,1m</t>
  </si>
  <si>
    <t xml:space="preserve">Rušenje zidu iz armiranih plošč, z vsemi manipulacijami, z odvozom v raztresenem stanju na stalno deponijo, vključno s pristojbino in ponovna postavitev (potreben ogled na terenu). </t>
  </si>
  <si>
    <t>Odstranitev vrat in rušenje temelja</t>
  </si>
  <si>
    <t>Varovanje panelne ograje</t>
  </si>
  <si>
    <t>Odstranitev jeklenih premičnih vrat cca. š10,0 x v2,5 m ter rušenje temelja podpornih stebrov premičnih vrat, z deponiranjem ob trasi in ponovna vgradnja.</t>
  </si>
  <si>
    <t>Vdolžno varovanje panelne ograje s stebri na betonskih temeljih, višine cca. 2,5 pred porušitvijo z ustreznim postopkom varovanja.</t>
  </si>
  <si>
    <t>Varovanje jeklene ograje - Langusova 10</t>
  </si>
  <si>
    <t xml:space="preserve">Vzdolžno varovanje jeklene ograje višine cca 2,5 z betonskim stebom in temeljem, pred porušitvijo z ustreznim postopkom varovanja. </t>
  </si>
  <si>
    <t>Varovanje stebrov betonske ograje - Langusova 8</t>
  </si>
  <si>
    <t>Vzdolžno varovanje temeljev/stebrov betonske ograje, višine cca. 2,5m pred porušitvijo z ustreznim postopkom varovanja.</t>
  </si>
  <si>
    <t>v dolžini cca. 25 m</t>
  </si>
  <si>
    <t>kom</t>
  </si>
  <si>
    <t>Vodila jeklene ograje</t>
  </si>
  <si>
    <t>Odstranitev obstoječih vodil jeklene ograje (L=cca. 4m), deponiranje ob trasi, zavarovanje pred poškodbo in ponovna vgradnja.</t>
  </si>
  <si>
    <t xml:space="preserve">Demontaža dvižne zapornice </t>
  </si>
  <si>
    <t>Demontaža oziroma zavarovanje dvižne zapornice (stebri, betonski temelji, zapornica), deponiranje ob trasi z zavarovanjem oziroma odvozom v skladišče oz. začasno deponijo in ponovna vgradnja. Odklop in ponovna priključitev na omrežje napajanja izvedena s strani pooblaščenega upravljalca.</t>
  </si>
  <si>
    <t>Demontaža/montaža nadstreška</t>
  </si>
  <si>
    <t>Demontaža/montaža nadstreška, velikosti cca. š3,0 x d3,5 x v3,0 m, z deponiranjem ob trasi ter varovanje enega izmed stebrov (betonski steber).</t>
  </si>
  <si>
    <r>
      <rPr>
        <b/>
        <sz val="10"/>
        <rFont val="Arial"/>
        <family val="2"/>
        <charset val="238"/>
      </rPr>
      <t>asfaltbeton:</t>
    </r>
    <r>
      <rPr>
        <sz val="10"/>
        <rFont val="Arial"/>
        <family val="2"/>
        <charset val="238"/>
      </rPr>
      <t xml:space="preserve"> vezana obrabno zaporna plast AC 8 surf B 70/100 A4, d = 3 cm</t>
    </r>
  </si>
  <si>
    <t>Betonske plošče za opozorilo slepim in slabovidnim - vgradnja novih</t>
  </si>
  <si>
    <t>Rušenje obstoječih betonskih plošče za opozorilo slepim in slabovidnim, z nakladanjem na kamion in z odvozom na stalno deponijo, vključno s pristojbino. Vgradnja novih tlakovcev na pripravljeno betonsko podlago (potreben ogled na terenu).</t>
  </si>
  <si>
    <t>D/G=0,1/0,2 m - JAŠEK</t>
  </si>
  <si>
    <t>Izdelava jaška premera Ø120 cm iz betonskih cevi, globine do 3,0 m z dobavo in montažo cevi, z vsemi zemeljskimi deli, AB temeljno in krovno ploščo d = 25 cm (C25/30 - armatura, opaž, beton). V dno jaška se vgradi ponikovalnica iz b.c. 50 cm, h= 0,5m, pod to globino se vgradi drenažno nasutje iz prodnikov Ø100mm. Nad ponikovalnico se vgradi pohodna, mrežna rešetka iz nerjavečega jekla dimenzij cca. 50 x 50 cm za postavitev črpalke. Dno jaška mora biti izvedeno s padcem proti ponikovalnici.
Pokrov jaška Ø80 cm - PURATOR tip D400 P-TOP Strong 800, EN124, artikel P11400D-1F800, brez napisa.
LTŽ pokrov na betonskem prstanu se namesti po montaži strojnih elementov - odprtina mora biti na mestu, ki omogoča nemoten dostop v jašek.
Vgradnja izvlečne lestve iz nerjavečega jekla kvadratnega profila dim. 40x40 mm. Prečke iz perforirane pločevine proti zdrsu, širina nastopne ploskve 35 cm, raster perforacije 2 cm. Lestev, pritrjena na steno, naj bo od stene jaška odmaknjena 10 cm zaradi nastopa. Izvlečni del lestve se namesti pred osnovno lestev, da je omogočen izvlek tik ob LTŽ okvirju - svetla odprtina za vstop v jašek naj bo čim večja. 
Vključno z montažnim materialom.</t>
  </si>
  <si>
    <t>GLAVNI VROČEVOD T3400, DN250/450 - jašek za izpust</t>
  </si>
  <si>
    <t>Lepi pot</t>
  </si>
  <si>
    <t>T3400, DN250/450</t>
  </si>
  <si>
    <t>T3400, odsek 1-6</t>
  </si>
  <si>
    <t>T3400 - jašek za izpust</t>
  </si>
  <si>
    <t>VROČEVODNO OMREŽJE NA OBMOČJU LANGUSOVE ULICE</t>
  </si>
  <si>
    <t>Langusova 4, P1802, DN125/250</t>
  </si>
  <si>
    <t>T1802, odsek 2-2.1</t>
  </si>
  <si>
    <t>Langusova 8, P1584, DN65/160</t>
  </si>
  <si>
    <t>a) ročni izkop</t>
  </si>
  <si>
    <t>Langusova 10, P1725, DN50/140</t>
  </si>
  <si>
    <t>P1584, odsek 4-4.1</t>
  </si>
  <si>
    <t>P1725, odsek 3-3.1</t>
  </si>
  <si>
    <t>T3400, Lepi pot</t>
  </si>
  <si>
    <t>VROČEVODNI PRIKLJUČEK P1584, DN65</t>
  </si>
  <si>
    <t>Langusova ulica 10</t>
  </si>
  <si>
    <t>VROČEVODNI PRIKLJUČEK P1725, DN50/140</t>
  </si>
  <si>
    <t>1.1.1</t>
  </si>
  <si>
    <t>1.1.2</t>
  </si>
  <si>
    <t>1.1.3</t>
  </si>
  <si>
    <t>1.1.4</t>
  </si>
  <si>
    <t>1.1.5</t>
  </si>
  <si>
    <t>1.0</t>
  </si>
  <si>
    <t>1.1</t>
  </si>
  <si>
    <t>1.1 GRADBENA DELA</t>
  </si>
  <si>
    <t>PC ZA MATJAŽEVO 13,15,17</t>
  </si>
  <si>
    <t>2.1 GRADBENA DELA</t>
  </si>
  <si>
    <t>SANACIJA KINET IN JAŠKOV</t>
  </si>
  <si>
    <t>2.1.3</t>
  </si>
  <si>
    <t>T903</t>
  </si>
  <si>
    <t xml:space="preserve">S K U P A J : </t>
  </si>
  <si>
    <t>GRADBENA DELA - SANACIJA KINET IN JAŠKOV</t>
  </si>
  <si>
    <t>SANACIJA KINETE 86X46, DN150</t>
  </si>
  <si>
    <t>MATJAŽEVA ULICA</t>
  </si>
  <si>
    <t>KOLIČINE SANACIJSKIH DEL SO OCENJENE. OBSEG SANACIJE DOLOČITI V SOGLASJU Z NADZOROM INVESTITORJA.</t>
  </si>
  <si>
    <t>I. SANACIJA POŠKODB I. KATEGORIJE</t>
  </si>
  <si>
    <t>Čiščenje betonskih površin z vodnim pritiskom je predvideno po celotni trasi, pokrovi so upoštevani obojestransko, nanos CO2 zapornega sloja po vsej notranji površini kinete. Čiščenje velja tudi za obstoječe jaške AB kinet.</t>
  </si>
  <si>
    <t>Čiščenje betonskih površin</t>
  </si>
  <si>
    <t xml:space="preserve">Čiščenje betonskih površin s peskanjem in vodnim curkom pod visokim pritiskom minimalno 300 barov oziroma z mehansko pnevmatskimi kladivi. Pokrovi se čistijo obojestransko, zunanji del kinete v območju naleganja pokrovov na stene, notranje stene  in dno kinete.
kineta 86x46 cm:
 - dno kinete: 0,86 m x  5 m
 - stene kinete: 0,46 m x 5 m x 2
 - ležišče kinete: 0,12 m x 5 m x 2 
 - pokrov kinete (1,08 m x 1,0m) x 2 x 1 m
 - jaški 
</t>
  </si>
  <si>
    <t xml:space="preserve"> SKUPAJ : </t>
  </si>
  <si>
    <t>Dobava in nanos paropropustnega CO2</t>
  </si>
  <si>
    <r>
      <t>Dobava in nanos paropropustnega CO2 zapornega premaza skupaj s pripravo površine</t>
    </r>
    <r>
      <rPr>
        <b/>
        <u/>
        <sz val="10"/>
        <rFont val="Arial"/>
        <family val="2"/>
        <charset val="238"/>
      </rPr>
      <t xml:space="preserve"> ( notranjost kinete)</t>
    </r>
  </si>
  <si>
    <t>I. SANACIJA POŠKODB II., III., IV in V. KATEGORIJE</t>
  </si>
  <si>
    <t>Odstranitev betona</t>
  </si>
  <si>
    <r>
      <t xml:space="preserve">Odstranitev betona z vodnim curkom  pod visokim pritiskom od 1000 do 1500 barov do globine </t>
    </r>
    <r>
      <rPr>
        <b/>
        <sz val="10"/>
        <rFont val="Arial"/>
        <family val="2"/>
        <charset val="238"/>
      </rPr>
      <t>5 mm</t>
    </r>
    <r>
      <rPr>
        <sz val="10"/>
        <rFont val="Arial"/>
        <family val="2"/>
        <charset val="238"/>
      </rPr>
      <t xml:space="preserve">, do globine karbonatizacije, oziroma mehansko s pnevmatskimi kaldivi.
</t>
    </r>
    <r>
      <rPr>
        <b/>
        <u/>
        <sz val="10"/>
        <rFont val="Arial"/>
        <family val="2"/>
        <charset val="238"/>
      </rPr>
      <t>(notranje stene in obstoječi jaški)</t>
    </r>
  </si>
  <si>
    <t>- upoštevano cca 40 % površine</t>
  </si>
  <si>
    <t>Kombirano ročno – strojno čiščenje vgrajene armature</t>
  </si>
  <si>
    <r>
      <t xml:space="preserve">Kombirano ročno – strojno čiščenje vgrajene armature do stopnje očiščenosti Sa 2,5 , protikorozijska zaščita vgrajene armature z mineralnim premazom v dveh slojih, ki vsebuje stabilne inhibitorje korozije, obračun po m2 AB elementa, upoštevano 5-10 m armature /m2 elementa.
</t>
    </r>
    <r>
      <rPr>
        <b/>
        <u/>
        <sz val="10"/>
        <rFont val="Arial"/>
        <family val="2"/>
        <charset val="238"/>
      </rPr>
      <t>(notranje stene in obstoječi jaški )</t>
    </r>
  </si>
  <si>
    <t>Dobava in nanos adhezijskega sloja in reparaturne malte - do 2 cm</t>
  </si>
  <si>
    <r>
      <t xml:space="preserve">Dobava in nanos adhezijskega sloja in reparaturne malte v skupni debelini do 2 cm (v primeru večjih debelin večslojni nanos) skupaj z vsemi pomožnimi deli </t>
    </r>
    <r>
      <rPr>
        <b/>
        <u/>
        <sz val="10"/>
        <rFont val="Arial"/>
        <family val="2"/>
        <charset val="238"/>
      </rPr>
      <t xml:space="preserve">(pokrovi in notranje stene in obstoječi jaški) </t>
    </r>
  </si>
  <si>
    <t>Dobava in nanos adhezijskega sloja in reparaturne malte - 2 do 4 cm</t>
  </si>
  <si>
    <r>
      <t xml:space="preserve">Dobava in nanos adhezijskega sloja in reparaturne malte v skupni debelini od 2 do 4 cm (v primeru večjih debelin večslojni nanos) skupaj z vsemi pomožnimi deli </t>
    </r>
    <r>
      <rPr>
        <u/>
        <sz val="10"/>
        <rFont val="Arial"/>
        <family val="2"/>
        <charset val="238"/>
      </rPr>
      <t>(</t>
    </r>
    <r>
      <rPr>
        <b/>
        <u/>
        <sz val="10"/>
        <rFont val="Arial"/>
        <family val="2"/>
        <charset val="238"/>
      </rPr>
      <t>pokrovi in notranje stene in obstoječi jaški)</t>
    </r>
    <r>
      <rPr>
        <u/>
        <sz val="10"/>
        <rFont val="Arial"/>
        <family val="2"/>
        <charset val="238"/>
      </rPr>
      <t xml:space="preserve"> </t>
    </r>
  </si>
  <si>
    <t xml:space="preserve"> - upoštevano cca 15 % površine</t>
  </si>
  <si>
    <t>Odstranitev poškodovanega betona</t>
  </si>
  <si>
    <r>
      <t>Odstranitev poškodovanega betona z vodnim pritiskom 1000 do 1500 barov do</t>
    </r>
    <r>
      <rPr>
        <b/>
        <sz val="10"/>
        <rFont val="Arial"/>
        <family val="2"/>
        <charset val="238"/>
      </rPr>
      <t>10 mm</t>
    </r>
    <r>
      <rPr>
        <sz val="10"/>
        <rFont val="Arial"/>
        <family val="2"/>
        <charset val="238"/>
      </rPr>
      <t xml:space="preserve">oziroma do globine karbonatizacije in mehansko s  pnevmatskimi kladivi - delo je med ovirami. Kombinirano ročno strojno čiščenje vgrajene armature do stopnje čistosti Sa 2,5 , protikorozijska zaščita vgrajene armature z mineralnim premazom, ki vsebuje stabilne inhibitorje korozije, v dveh slojih, (upoštevano 5-10 tm armaturnih palic / m2 elementa - delo med ovirami). Dobava in nanos adhezijskega sloja in neskrčljive polimerno modificirane sanacijske malte, ki vsebuje inhibitorje korozije, v skupni debelini do 2 cm (v primeru večjih debelin večslojni nanos), skupaj s pomožnimi deli - delo med ovirami.
</t>
    </r>
    <r>
      <rPr>
        <b/>
        <u/>
        <sz val="10"/>
        <rFont val="Arial"/>
        <family val="2"/>
        <charset val="238"/>
      </rPr>
      <t>Dno kinete.</t>
    </r>
  </si>
  <si>
    <t>Sanacija dna kinete</t>
  </si>
  <si>
    <t>Nabava, dobava betona C30/37 (S4/S5) granulacije 0-4mm, z mikroarmaturo ter izdelava reprofilacije dna kinete v debelini 3-5cm na predhodno premazano površino z emulzijo vključno s finim zaribavanjem in vsemi ročnimi in strojnimi transporti do mesta vgradnje kompletno z predhodno zaščito vročevodnih cevi z filcem.</t>
  </si>
  <si>
    <t>Obdelava vertikalnih in horizontalnih fug</t>
  </si>
  <si>
    <t>Obdelava vertikalnih in horizontalnih fug med betonskimi elementi kinete s čiščenjem odstranitvijo odvečnega betona in dobava in nanos adhezijskega sloja in reparaturne malte, do debeline 4 cm.</t>
  </si>
  <si>
    <t xml:space="preserve"> - 1,78 m x 0,10 m x 5 kos</t>
  </si>
  <si>
    <t>Sanacija roba ležišč pokrovov betonskih plošč</t>
  </si>
  <si>
    <t xml:space="preserve">Sanacija roba ležišč pokrovov betonskih plošč z dvostranskim opažem in nanosom adhezijskega sloja in reparaturne malte v skupni debelini do 4cm.
</t>
  </si>
  <si>
    <t xml:space="preserve"> - 0.12 m x 5 m x 2</t>
  </si>
  <si>
    <t>III. INJEKTIRANJE RAZPOK</t>
  </si>
  <si>
    <t>Injektiranje razpok v betonu širine do 2 mm</t>
  </si>
  <si>
    <t>Injektiranje razpok v betonu širine do 2 mm z nizkoviskozno epoksidno smolo, skupaj z dobavo materiala in z vsemi pomožnimi deli</t>
  </si>
  <si>
    <t>IV. OJAČITEV POKROVOV Z DOLEPLJANJEM LAMEL</t>
  </si>
  <si>
    <t>Dobava in montaža karbonskih vezi</t>
  </si>
  <si>
    <t xml:space="preserve">Dobava in montaža karbonskih vezi CFK dimenzij 50/1,2 mm, E = 21000 kN/m2 sig v = 200 kN/cm2, skupaj s pripravo podlage in lepilom ter z vsemi pomožnimi deli   </t>
  </si>
  <si>
    <t>Čiščenje ostankov betona</t>
  </si>
  <si>
    <t>Čiščenje ostankov betona, izolacije, okruškov, ostankov opaža, mulja,z iznosom in odvozom na deponijo.</t>
  </si>
  <si>
    <t>ure</t>
  </si>
  <si>
    <t>Strojno in ročno čiščenje sprijete malte</t>
  </si>
  <si>
    <t>Strojno in ročno čiščenje sprijete malte v fugah med krovnimi ploščami in ležišči.</t>
  </si>
  <si>
    <t>Nadzor in kontrola kakovosti</t>
  </si>
  <si>
    <r>
      <t xml:space="preserve">Investitorjev nadzor nad kvaliteto sanacije armiranobetonskih površin - kontrola kakovosti vgrajenih materijalov, kontrola postopkov tehnologije  vgrajevanja in pomoč investitorju pri spremembah ali dopolnitvah pri izvajanju sanacije. </t>
    </r>
    <r>
      <rPr>
        <b/>
        <sz val="10"/>
        <rFont val="Arial"/>
        <family val="2"/>
        <charset val="238"/>
      </rPr>
      <t xml:space="preserve">Izvajalca nadzora določi investitor! </t>
    </r>
    <r>
      <rPr>
        <sz val="10"/>
        <rFont val="Arial"/>
        <family val="2"/>
        <charset val="238"/>
      </rPr>
      <t xml:space="preserve">  </t>
    </r>
  </si>
  <si>
    <t>Nepredvidena  dela</t>
  </si>
  <si>
    <t>VROČEVODNI PRIKLJUČKI</t>
  </si>
  <si>
    <t>5.1.1</t>
  </si>
  <si>
    <t>P691, odsek 1-7</t>
  </si>
  <si>
    <t>5.1.2</t>
  </si>
  <si>
    <t>P691, odsek 6-65</t>
  </si>
  <si>
    <t>VROČEVODNI PRIKLJUČEK P691 1-7, DN150</t>
  </si>
  <si>
    <t>Žična ograja</t>
  </si>
  <si>
    <t xml:space="preserve">Odstranitev in ponovna postavitev žične ograje do višine 2,5 metra, z deponiranjem ob trasi, zavarovanjem pred poškodbo, vključno z nosilnimi in podpornimi stebrički, njihovim temeljenjem, vhodnimi in drsnimi vrati ter vezno žico. </t>
  </si>
  <si>
    <t>Odstranitev po potrebi</t>
  </si>
  <si>
    <t>Betonska plošča</t>
  </si>
  <si>
    <t>Rušenje armirano betonske plošče debeline nad 10cm, z vsemi manipulacijami, z odvozom ruševin na stalno deponijo, vključno s pristojbino in ponovna izdelava tlaka z zalikanjem betonske površine s fino cementno malto C 12/15.</t>
  </si>
  <si>
    <t>Granitne kocke - obroba</t>
  </si>
  <si>
    <t>Rušenje obrobe iz granitnih kock vseh vrst, s čiščenjem, odlaganjem na deponijo ob gradbišču in ponovna vgradnja na betonsko podlago C 12/15 (0,05m3/m).</t>
  </si>
  <si>
    <t>Granitni robniki</t>
  </si>
  <si>
    <t>Rušenje obrobe iz granitnih robnikov vseh vrst, s čiščenjem, odlaganjem na deponijo ob gradbišču in ponovna vgradnja na betonsko podlago C 12/15 (0,05m3/m).</t>
  </si>
  <si>
    <t xml:space="preserve">Zasip - posteljica </t>
  </si>
  <si>
    <t>Kineta  - odpiranje in zapiranje</t>
  </si>
  <si>
    <t>Odstranitev obstoječih krovnih plošč (upoštevati tudi dovaritev 4 kom dvižnih zank na ploščo, fi 22 mm), odvozom na začasno deponijo, vključno s pristojbino, čiščenje ter pregled sten in plošč na lokaciji.Polaganje saniranih plošč nazaj v ležišča ( uporabiti je neskrčljivo malto napr. EX-45 K ).Pred polaganjem hidroizolacije je treba vse neravnine izravnati s finocementno malto. Hidroizolacija : betonsko površino plošč je treba najprej premazati z Ibitolom, nato po vsej površini privariti 2 ( dva ) sloja, napr. Izotekt t= 4,0 mm - 2,3 m2/m. Izolirati  je treba tudi zunaji stik med steno in ploščo, vsaj 20 cm pod naležno površino. Sledi vgradnja dodatne zaščite hidroizolacije s točkovno folijo, napr. Tefond - Isostud, 2,3 m2/m ter vgradnja peščene zaščite  d= 5 cm s peskom zrnavosti 0-10 mm, 1,5 m2/m.</t>
  </si>
  <si>
    <t>Pokrovi so naslednjih dimenzij:</t>
  </si>
  <si>
    <t>86x46 - deb. 12cm in vel. 108 x 100 cm</t>
  </si>
  <si>
    <t>Izvede se po potrebi</t>
  </si>
  <si>
    <t xml:space="preserve">Odstranitev pokrovov kinete </t>
  </si>
  <si>
    <t>Odstranitev obstoječih krovnih plošč (upoštevati tudi dovaritev 4 kom dvižnih zank na ploščo, fi 22 mm), odvozom na stalno deponijo, vključno s pristojbino.</t>
  </si>
  <si>
    <t>Izdelava novih krovnih plošč</t>
  </si>
  <si>
    <t>Izdelava in polaganje novih krovnih plošč v ležišča (uporabiti je neskrčljivo malto napr. EX-45 K). Pred polaganjem hidroizolacije je treba vse neravnine izravnati s finocementno malto. Hidroizolacija : betonsko površino plošč je treba najprej premazati z Ibitolom, nato po vsej površini privariti 2 (dva) sloja, npr. Izotekt t= 4,0 mm - 2,5 m2/m. Izolirati  je treba tudi zunaji stik med steno in ploščo, vsaj 20 cm pod naležno površino. Sledi vgradnja dodatne zaščite hidroizolacije s točkovno folijo, napr.Tefond- Isostud, 2,5 m2/m ter vgradnja peščene zaščite  d= 5 cm s peskom zrnavosti 0-10 mm, 1,5 m2/m.</t>
  </si>
  <si>
    <t>Zapolnitev vrzeli med AB pokrovi kinet</t>
  </si>
  <si>
    <t>Izvedba enostranskega ( zgubljenega ) opaža - 1,3 m2. Betoniranje vrzeli z C35/45 - 0,33 m3 in 70 kg GA 240/360. Dobava in namestitev zaščitne plošče iz plinobetona , napr. Ytong dimenzije d=0,2m, š= 0,6m, l=3,75 m z oblikovanjem. Stike med ploščami in stenami kinete je potrebno na celotni trasi kinete izravnati s finocementno malto.Obračun po kosu.</t>
  </si>
  <si>
    <t>Ročno rušenje AB sten kinete na mestih poškodb vročevodnih cevi ter vzpostavitev v prvotno stanje - L = cca 0,0 m</t>
  </si>
  <si>
    <t xml:space="preserve">Ročno rušenje obstoječih armirano sten kinet debeline 0,12cm, višine 0,46m ter nakladanje in odvoz na trajno deponijo z stroški deponije. </t>
  </si>
  <si>
    <t>Ročno rušenje AB talne plošče kinete na mestih poškodb vročevodnih cevi ter vzpostavitev v prvotno stanje</t>
  </si>
  <si>
    <t>Ročno rušenje obstoječega armirano dna kinet debeline 0,14cm, širine 0,86m ter nakladanje in odvoz na trajno deponijo z stroški deponije.</t>
  </si>
  <si>
    <t>Izdelava AB sten kinete</t>
  </si>
  <si>
    <t>Izdelava sten kinete deb 12 cm, višine 46 cm, ki vključuje sledeča dela:
- dobava in vgradnja sider iz RA 8mm z vrtanjem in sidranjem v obstoječo steno in dno kinete l= 0,5 m
- dobava in vgradnja armature v steno kinete Q 335 - izdelava in odstranitev dvostranskega opaža sten kinete 
- dobava in vgradnja betona C25/30</t>
  </si>
  <si>
    <t>Izdelava AB talne plošče</t>
  </si>
  <si>
    <t>Izdelava točkovnih AB talnih plošč kinet deb. 0,15m, širine 1,50m na mestu porušitev obstoječih sten zaradi zamenjave vročevodnih cevi. Upoštevati dobavo in vgradnjo sider l=0,5 m, čiščenje z visokotlačnim čistilcem in premaz z emulzijo, zalivanje sider s kemično ampulo, izdelava opaža vezi ter dobava in ročna vgradnja betona C 25/30.</t>
  </si>
  <si>
    <t>Kineta</t>
  </si>
  <si>
    <r>
      <t>Izdelava kinete vel. 100 x 60 cm. Betoniranje podložnega betona C12/15, deb. 5 cm; 0,05 m</t>
    </r>
    <r>
      <rPr>
        <vertAlign val="superscript"/>
        <sz val="10"/>
        <rFont val="Arial"/>
        <family val="2"/>
        <charset val="238"/>
      </rPr>
      <t>3</t>
    </r>
    <r>
      <rPr>
        <sz val="10"/>
        <rFont val="Arial"/>
        <family val="2"/>
        <charset val="238"/>
      </rPr>
      <t>/m. Dobava in polaganje armatur za kineto; 5,0 kg/m. Betoniranje dna in sten kinete z betonom C25/30; 0,180 m</t>
    </r>
    <r>
      <rPr>
        <vertAlign val="superscript"/>
        <sz val="10"/>
        <rFont val="Arial"/>
        <family val="2"/>
        <charset val="238"/>
      </rPr>
      <t>3</t>
    </r>
    <r>
      <rPr>
        <sz val="10"/>
        <rFont val="Arial"/>
        <family val="2"/>
        <charset val="238"/>
      </rPr>
      <t>/m. Izdelava in odstranitev dvostranskega opaža sten kinete; 1,80 m2/m. Dobava in polaganje krovnih plošč za ravni del in zavoje kinete iz betona C25/30. Zalitje vseh stikov in odkrušenih mest s plastificirano - akrilno malto. Izdelava hidroizolacije nad krovnimi površinami z eno plastjo Izotekta T4 na predhodni premaz Ibitola. Izdelava zaščitnega sloja nad izolacijo deb. 5 cm s peskom zrnatosti od 0 do 10 mm; 0,8 m2/m.</t>
    </r>
  </si>
  <si>
    <t>Poglobitev kinete</t>
  </si>
  <si>
    <t>Odkrivanje krovnih plošč obstoječe kinete 86 x 46 cm, rušenje njenega obstoječega dna, izdelava novega dna in poglobitev - obbetoniranje sten kinete s C25/30 višine 30 cm, ponovno okrivanje z obstoječimi pokrovi na fino cementno malto 1:3, zatesnitev vseh spojev, izvedba horizontalne izolacije z izotektom T4 na predhodni premaz z ibitolom in zaščita izolacije s plastjo peska - vse po zahtevah nadzora ENERGETIKE LJUBLJANA, d.o.o.</t>
  </si>
  <si>
    <t>Zaščitna cev-optika</t>
  </si>
  <si>
    <r>
      <t>Dobava in polaganje PE mikrocevi za polaganje optičnih vlaken dim.</t>
    </r>
    <r>
      <rPr>
        <b/>
        <sz val="10"/>
        <rFont val="Arial"/>
        <family val="2"/>
        <charset val="238"/>
      </rPr>
      <t>16/12 mm</t>
    </r>
    <r>
      <rPr>
        <sz val="10"/>
        <rFont val="Arial"/>
        <family val="2"/>
        <charset val="238"/>
      </rPr>
      <t>, položena v zemljo zunaj vročevodne kinete (ob kineti), vključno s postavitvijo betonskega jaška fi60. V betonskem jašku se pusti 2 m zaščitne cevi, za izvedbo zaključka in navezavo naprej.</t>
    </r>
  </si>
  <si>
    <t>Opozorilni trak - optika</t>
  </si>
  <si>
    <t>Dobava in polaganje opozorilnega PVC traku, za položitev nad zaščitni cevjo optike.</t>
  </si>
  <si>
    <t>Zasip - posteljica - optika</t>
  </si>
  <si>
    <t>Izdelava posteljice in ročni obsip zaščitne cevi za optiko z dopeljanim peskom zrnatosti od 0..4 mm (po detajlu iz projekta), ter ročno nabijanje v slojih do potrebne zbitosti.</t>
  </si>
  <si>
    <t>Zapora ceste - signalizacija</t>
  </si>
  <si>
    <t>VROČEVODNI PRIKLJUČEK P-691 6-65, DN50/140</t>
  </si>
  <si>
    <t>Demontaža po potrebi</t>
  </si>
  <si>
    <t>Zasip - posteljica</t>
  </si>
  <si>
    <t>Rušenje obstoječe kinete</t>
  </si>
  <si>
    <t>Odkrivanje krovnih plošč, rušenje sten in kjer je potrebno tudi dna obstoječe kinete. Kjer ostane dno, se dno očisti in pripravi za vgradnjo predizoliranega vročevoda po isti trasi.
Nakladanje in odvoz na stalno deponijo s plačilom pristojbine.</t>
  </si>
  <si>
    <t>kineta 56x35 cm</t>
  </si>
  <si>
    <t>Zazidava zidu - predizolirane cevi</t>
  </si>
  <si>
    <t>Zazidava armiranobetonskega, kamnitega ali opečnatega zunanjega zidu pri vstopu novega predizoliranega vročevoda v obstoječi objekt. Pri tem se vgradi zidno tesnilo.
Odvoz odpadnega materiala na stalno deponijo. 
Z vsemi manipulacijami in potrebnim materialom.</t>
  </si>
  <si>
    <t>Razbremenilna AB plošča</t>
  </si>
  <si>
    <t>Dobava in namestitev montažne armiranobetonske plošče iz C25/30 za namestitev nad vročevod zaradi razbremenitve.
mrežna armatura: 90 kg/m3
debelina: 15 cm
dolžina: 2,5 m
širina: 1 m</t>
  </si>
  <si>
    <t>Namestitev po potrebi, če je višina nadkritja nad predizoliranimi cevmi manjša od 80 cm</t>
  </si>
  <si>
    <t>D/G=0,2/0,5 m</t>
  </si>
  <si>
    <t>Izvedba po potrebi, če poteka vročevoda s projektiranim padcem ni mogoče izvesti</t>
  </si>
  <si>
    <t>Prehod za osebna in tovorna vozila 16 t</t>
  </si>
  <si>
    <t xml:space="preserve">Izdelava, vzdrževanje med gradnjo in odstranitev začasnih prehodov (mostov) širine do 7,0 m za motorna vozila ter tovornjaake do nosilnosti 16 t, z zaščitno ograjo na obeh straneh prehoda in signalizacijo v skladu z veljavnimi predpisi. Izvajalec mora predložiti ustrezni statični izračun prehoda. </t>
  </si>
  <si>
    <t xml:space="preserve">UKINITEV PAROVODA T8100 OB BAVDKOVI ULICI </t>
  </si>
  <si>
    <t>PAROVOD</t>
  </si>
  <si>
    <t>oznaka parovoda</t>
  </si>
  <si>
    <t>dolžina
parovoda</t>
  </si>
  <si>
    <t>UKINITEV PAROVODA ODSEK BAVDKOVA 1- BAVDKOVA 19</t>
  </si>
  <si>
    <t>p8100</t>
  </si>
  <si>
    <t>DODATNO ODVODNJAVANJE PAROVODA - LOKACIJA OB ŽELEZNICI 18-KAJUHOVA</t>
  </si>
  <si>
    <t>DODATNO ODVODNJAVANJE PAROVODA - LOKACIJA OB ŽELEZNICI 30</t>
  </si>
  <si>
    <t>UKINITEV PAROVODA ODSEK BAVDKOVA 1-BAVDKOVA 19</t>
  </si>
  <si>
    <t>Sanacija travne površine</t>
  </si>
  <si>
    <t>Sanacija travne površine na območju gradbišča, poškodovane zaradi dostopa težke gradbene mehanizacije. Planiranje in zatravitev.</t>
  </si>
  <si>
    <t>Kombinirani izkop jarka za cevovod v terenu III-V kategorije, globine do 2,0 m, z odmetom na rob jarka oz. na začasno deponijo na gradbišču (obkopavanje temeljev).</t>
  </si>
  <si>
    <t>Zasip z obstoječim materialom do višine potrebne za končno ureditev terena, s komprimiranjem v slojih deb. 20 - 30 cm do predpisane zbitosti in planiranje površine s točnostjo +- 1,0 cm - jame na mestu temeljev.</t>
  </si>
  <si>
    <t>Dobava in vgradnja tamponskega drobljenca, zrnatosti od 0 do 32 mm, s komprimiranjem po slojih v deb. 20 - 30 cm do predpisane zbitosti - spodnji sloj jam na mestu temeljev.</t>
  </si>
  <si>
    <t>Rušenje temeljev</t>
  </si>
  <si>
    <t>Rušenje temeljev podpor nadzemno vodenega parovoda:</t>
  </si>
  <si>
    <t xml:space="preserve"> - odstranitev in razbijanje AB temelja, cca. 0,4 m3</t>
  </si>
  <si>
    <t xml:space="preserve"> - varovanje žične ograje na betonskih stebrih na lokaciji temeljev v dožini cca. 2 m</t>
  </si>
  <si>
    <t>vključno nalaganje na kamion in odvoz na stalno deponijo ter  plačilo pristojbine.</t>
  </si>
  <si>
    <t>Rušenje betonske cevi</t>
  </si>
  <si>
    <t>Rušenje zaščitne betonske cevi premera 30 cm, vključno obbetoniranje, odvoz na deponijo in plačilo pristojbine.</t>
  </si>
  <si>
    <t xml:space="preserve">Zazidava zidu </t>
  </si>
  <si>
    <t xml:space="preserve">Zazidava armiranobetonskega, kamnitega ali opečnatega zunanjega zidu pri vstopu demontiranega parovoda v obstoječi objekt, vključno hidroizolacija.
</t>
  </si>
  <si>
    <t>Priprava gradbišča, zarisovanje lokacije jaška, določitev globin izkopa, zavarovanje zakoličbe in izdelava zakoličbenega načrta.</t>
  </si>
  <si>
    <t>Kombinirani izkop jarka za cevovod v terenu III-V kategorije, globine do 4,0 m z direktnim nakladanjem na kamion. Delo v brežini Kajuhove ceste.</t>
  </si>
  <si>
    <t>Kombinirani izkop jarka za cevovod v terenu III-V kategorije, globine do 2,0 m, z odmetom na rob jarka oz. na začasno deponijo na gradbišču. Delo v brežini Kajuhove ceste.</t>
  </si>
  <si>
    <t>Poglobitev kolektorja</t>
  </si>
  <si>
    <t>Poglobitev kolektorja iz BC 140 cm:
- rušenje tal in sten kolektorja
- opaženje, armiranje in vgradnja betona MB30, navezava na obstoječo gradbeno konstrukcijo kolektorja,
- izvedba hidoizolacije z izotektom T4 na predhodni premaz z ibitolom in zaščita izolacije s plastjo peska - vse po zahtevah nadzora ENERGETIKE LJUBLJANA, d.o.o.</t>
  </si>
  <si>
    <t>dim. poglobitve: 100x60x40 cm, debelina sten 15 cm</t>
  </si>
  <si>
    <t>Jašek za vgradnjo kondenčne baterije</t>
  </si>
  <si>
    <r>
      <t xml:space="preserve">Izdelava jaška premera Ø120 cm iz betonskih cevi, globine do 4 m z dobavo in montažo cevi, AB temeljno in krovno ploščo d = 25 cm (C25/30 - armatura, opaž, beton). 
Pokrov jaška Ø80 cm z ventilacijskimi odprtinami, zaklepom in protihrupno zaščito. </t>
    </r>
    <r>
      <rPr>
        <b/>
        <sz val="10"/>
        <rFont val="Arial"/>
        <family val="2"/>
        <charset val="238"/>
      </rPr>
      <t xml:space="preserve">Pokrov dobavi JP Energetika - samo vgradnja.
</t>
    </r>
    <r>
      <rPr>
        <sz val="10"/>
        <rFont val="Arial"/>
        <family val="2"/>
        <charset val="238"/>
      </rPr>
      <t xml:space="preserve">
LTŽ pokrov na betonskem prstanu se namesti po montaži strojnih elementov - odprtina mora biti na mestu, ki omogoča nemoten dostop v jašek.
Vključno vsi potrebni preboji.
Vgradnja izvlečne lestve iz nerjavečega jekla kvadratnega profila dim. 40x40 mm. Prečke iz perforirane pločevine proti zdrsu, širina nastopne ploskve 35 cm, raster perforacije 2 cm. Lestev, pritrjena na steno, naj bo od stene jaška odmaknjena 10 cm zaradi nastopa. Izvlečni del lestve se namesti pred osnovno lestev, da je omogočen izvlek tik ob LTŽ okvirju - svetla odprtina za vstop v jašek naj bo čim večja. 
Vključno z montažnim materialom.</t>
    </r>
  </si>
  <si>
    <t>Ponikovalnica - jašek za izpust kondenzata</t>
  </si>
  <si>
    <t xml:space="preserve">Izdelava jaška (ponikovalnice) premera Ø80 cm iz betonskih cevi, globine do 3,0 m z dobavo in montažo cevi, AB temeljno in krovno ploščo d = 25 cm (C25/30 - armatura, opaž, beton). Dno jaška odprto, vgradi se drenažno nasutje iz prodnikov Ø100mm. Nad nasutje iz prodnikov se vgradi pohodna, mrežna rešetka iz nerjavečega jekla premera 80 cm. 
LŽ pokrov jaška Ø60 cm, z ventilacijskimi odprtinami, zaklepom in protihrupno zaščito, nosilnost 400 kN.
LTŽ pokrov na betonskem prstanu se namesti po montaži strojnih elementov.
</t>
  </si>
  <si>
    <t>Betonska zaščitna cev</t>
  </si>
  <si>
    <t>Izdelava zaščite cevi za odvod kondenzata iz BC premera 30 cm, vzdolžno prerezane in sestavljene po izvedbi cevovoda. Vključno obbetoniranje in hidroizolacija z izotektom T4 na predhodni premaz z ibitolom in zaščita izolacije s plastjo peska ter preboja na vstopu v jašek in kolektor.</t>
  </si>
  <si>
    <t>m</t>
  </si>
  <si>
    <t>Varovanje ograje</t>
  </si>
  <si>
    <t>Varovanje AB ograje višine 3 m na betonskem temelju na mestu izkopa gradbene jame.</t>
  </si>
  <si>
    <t xml:space="preserve">Kombinirani izkop jarka za cevovod v terenu III-V kategorije, globine do 4,0 m z direktnim nakladanjem na kamion. </t>
  </si>
  <si>
    <t>Poglobitev AB kinte parovoda 86x80:
- rušenje tal in stene kinete
- opaženje, armiranje in vgradnja betona MB30, navezava na obstoječo gradbeno konstrukcijo kinete,
- izvedba hidoizolacije z izotektom T4 na predhodni premaz z ibitolom in zaščita izolacije s plastjo peska - vse po zahtevah nadzora ENERGETIKE LJUBLJANA, d.o.o.</t>
  </si>
  <si>
    <t>dim. poglobitve: 86x60x40 cm</t>
  </si>
  <si>
    <r>
      <t xml:space="preserve">Izdelava jaška premera Ø120 cm iz betonskih cevi, globine do 3 m z dobavo in montažo cevi, AB temeljno in krovno ploščo d = 25 cm (C25/30 - armatura, opaž, beton). 
Pokrov jaška Ø80 cm z ventilacijskimi odprtinami, zaklepom in protihrupno zaščito. </t>
    </r>
    <r>
      <rPr>
        <b/>
        <sz val="10"/>
        <rFont val="Arial"/>
        <family val="2"/>
        <charset val="238"/>
      </rPr>
      <t>Pokrov dobavi JP Energetika - samo vgradnja.</t>
    </r>
    <r>
      <rPr>
        <sz val="10"/>
        <rFont val="Arial"/>
        <family val="2"/>
        <charset val="238"/>
      </rPr>
      <t xml:space="preserve">
LTŽ pokrov na betonskem prstanu se namesti po montaži strojnih elementov - odprtina mora biti na mestu, ki omogoča nemoten dostop v jašek.
Vključno vsi potrebni preboji.
Vgradnja izvlečne lestve iz nerjavečega jekla kvadratnega profila dim. 40x40 mm. Prečke iz perforirane pločevine proti zdrsu, širina nastopne ploskve 35 cm, raster perforacije 2 cm. Lestev, pritrjena na steno, naj bo od stene jaška odmaknjena 10 cm zaradi nastopa. Izvlečni del lestve se namesti pred osnovno lestev, da je omogočen izvlek tik ob LTŽ okvirju - svetla odprtina za vstop v jašek naj bo čim večja. 
Vključno z montažnim materialom.</t>
    </r>
  </si>
  <si>
    <t>kineta dimenzije 86 x 80 cm</t>
  </si>
  <si>
    <t>Objekt: Gradnja skupinskega plinskega priključka po Funtkovi ulici</t>
  </si>
  <si>
    <t>PLINOVODNO OMREŽJE NA OBMOČJU BEŽIGRADA</t>
  </si>
  <si>
    <t>A - GLAVNI PLINOVODI</t>
  </si>
  <si>
    <t>B - PLINSKI PRIKLJUČKI - TIP III</t>
  </si>
  <si>
    <t>IV</t>
  </si>
  <si>
    <t>POVPREČNA CENA PLINSKEGA PRIKLJUČKA - TIP I</t>
  </si>
  <si>
    <t>4.1 GRADBENA DELA</t>
  </si>
  <si>
    <t>šifra plinovoda, ulica</t>
  </si>
  <si>
    <t>material plinovoda</t>
  </si>
  <si>
    <t>dimenzija
plinovoda</t>
  </si>
  <si>
    <t>dolžina
plinovoda</t>
  </si>
  <si>
    <t>4.1.1</t>
  </si>
  <si>
    <t>SP-12191, Funtkova ulica</t>
  </si>
  <si>
    <t xml:space="preserve"> PE100</t>
  </si>
  <si>
    <t>PE63x5,8</t>
  </si>
  <si>
    <t>šifra priključka, ulica</t>
  </si>
  <si>
    <t>material priključka</t>
  </si>
  <si>
    <t>dimenzija
priključka</t>
  </si>
  <si>
    <t>dolžina
priključka</t>
  </si>
  <si>
    <t>tip priključkov</t>
  </si>
  <si>
    <t>material / dimenzija
priključkov</t>
  </si>
  <si>
    <t>število priključkov</t>
  </si>
  <si>
    <t>( kos )</t>
  </si>
  <si>
    <t>4.1.2</t>
  </si>
  <si>
    <t>PRIKLJUČEK I</t>
  </si>
  <si>
    <t xml:space="preserve"> PE100 / PE32x3.0</t>
  </si>
  <si>
    <t>OPOMBA :</t>
  </si>
  <si>
    <t xml:space="preserve">Cene so projektne in informativne brez DDV. </t>
  </si>
  <si>
    <t>4.0</t>
  </si>
  <si>
    <t>4.1</t>
  </si>
  <si>
    <t>Zasip - posteljica / plinovodi</t>
  </si>
  <si>
    <t>Dobava in vgradnja posteljice z dopeljanim peskom 0/4 mm za posteljico in obsip plinovoda, do višine 10 cm nad temenom cevi (po detajlu iz projekta), s planiranjem in utrjevanjem. Natančnost izdelave posteljice je +/- 1 cm.</t>
  </si>
  <si>
    <r>
      <t xml:space="preserve">Dobava in polaganje opozorilnega PVC traku, rumene barve z oznako </t>
    </r>
    <r>
      <rPr>
        <b/>
        <sz val="10"/>
        <rFont val="Arial"/>
        <family val="2"/>
        <charset val="238"/>
      </rPr>
      <t>POZOR PLINOVOD</t>
    </r>
    <r>
      <rPr>
        <sz val="10"/>
        <rFont val="Arial"/>
        <family val="2"/>
        <charset val="238"/>
      </rPr>
      <t>.</t>
    </r>
  </si>
  <si>
    <t>AB plošča</t>
  </si>
  <si>
    <t>Dobava montažne armiranobetonske plošče iz C 12/15 za cestno kapo in postavitev na niveleto.</t>
  </si>
  <si>
    <t>Obbetoniranje LŽ kape</t>
  </si>
  <si>
    <t>Postavitev in obbetoniranje litoželezne kape.</t>
  </si>
  <si>
    <t>Zaščita podzemnih instalacij-plinovodi</t>
  </si>
  <si>
    <t>Fizična zaščita podzemnih instalacij (zaščitna cev l = 2,0m na obeh straneh zaprta s polstjo in objemko ter njeno obsutje).</t>
  </si>
  <si>
    <t>plinovod PE63 - Z.C. PE110</t>
  </si>
  <si>
    <t>Zapora ceste - signalizacija / plinovodi</t>
  </si>
  <si>
    <t>PLINSKI PRIKLJUČKI - TIP I</t>
  </si>
  <si>
    <t>Skupaj :</t>
  </si>
  <si>
    <t>IZVEDBA PC ZA OBJEKT ZAGREBŠKA ULICA 3</t>
  </si>
  <si>
    <t>P4833</t>
  </si>
  <si>
    <t xml:space="preserve">S K U P A J - E : </t>
  </si>
  <si>
    <t>VROČEVODNI PRIKLJUČEK P4833, 28x2/77 - TEREN</t>
  </si>
  <si>
    <t>ZAGREBŠKA ULICA 3</t>
  </si>
  <si>
    <t>Varovanje stebra nadstreška</t>
  </si>
  <si>
    <t>Varovanje jeklenega stebra nadstreška z betonskim temeljem, pred porušitvijo, z ustreznim postopkom varovanja.</t>
  </si>
  <si>
    <t>Varovanje jeklene ograje z betonskimi stebri</t>
  </si>
  <si>
    <t xml:space="preserve">Prečno varovanje jeklene ograje višine cca 2,5 z betonskim stebom in temeljem, pred porušitvijo z ustreznim postopkom varovanja. </t>
  </si>
  <si>
    <t>D/G=0,12/0,4 m</t>
  </si>
  <si>
    <t>2.0</t>
  </si>
  <si>
    <t>2.1</t>
  </si>
  <si>
    <t>2.1.1</t>
  </si>
  <si>
    <t>2.1.2</t>
  </si>
  <si>
    <t>3.1 GRADBENA DELA</t>
  </si>
  <si>
    <t>3.0</t>
  </si>
  <si>
    <t>3.1</t>
  </si>
  <si>
    <t>3.1.1</t>
  </si>
  <si>
    <t>3.1.2</t>
  </si>
  <si>
    <t>3.1.3</t>
  </si>
  <si>
    <t>4.1.3</t>
  </si>
  <si>
    <t>PRIKLJUČNI VROČEVOD ZA OBJEKT KNOBLEHARJEVA 19</t>
  </si>
  <si>
    <t>Knobleharjeva 19</t>
  </si>
  <si>
    <t>P2582</t>
  </si>
  <si>
    <t>PRIKLJUČNI VROČEVOD P2582, 28x2/90</t>
  </si>
  <si>
    <t>Lesena ograja</t>
  </si>
  <si>
    <t xml:space="preserve">Odstranitev in ponovna postavitev lesene ograje višine 2 metra z betonskim temeljem, z deponiranjem ob trasi, zavarovanjem pred poškodbo, vključno z betonskih podpornih stebrov. </t>
  </si>
  <si>
    <t>Varovanje odprtine/jaška</t>
  </si>
  <si>
    <t>Varovanje odprtine/jaška nad vstopom vročevoda v objekt Knobleharjeva 19, po celotni širini izkopa, pred porušitvijo, z ustreznim postopkom varovanja.</t>
  </si>
  <si>
    <t>Asfalt na dvorišču - rezanje in rušenje</t>
  </si>
  <si>
    <t>Asfalt - vgradnja dvorišče</t>
  </si>
  <si>
    <t>dvorišče:</t>
  </si>
  <si>
    <t>Ročni transport obstoječega izkopanega materiala</t>
  </si>
  <si>
    <t>Horizontalni transport gradbenega materiala (max. dolžine cca. 50 m) od gradbene jame do začasne deponije oz. prevoznega sredstva.</t>
  </si>
  <si>
    <t>Strojno nakladanje na kamion</t>
  </si>
  <si>
    <t>Strojno nakladanje obstoječega izkopanega materiala iz začasne deponije na kamion.</t>
  </si>
  <si>
    <t>Ročni transport novega materiala</t>
  </si>
  <si>
    <t>Horizontalni transport gradbenega materiala (max. dolžine cca. 50 m) do gradbene jame od začasne deponije oz. prevoznega sredstva.</t>
  </si>
  <si>
    <t>Izdelava kinete vel. 56 x 35 cm. Betoniranje podložnega betona MB 10, deb.10 cm; 0,1 m3/m. Dobava in polaganje armatur za kineto; 10 kg/m. Betoniranje dna in sten kinete z betonom MB 30; 0,18m3/m. Izdelava in odstranitev dvostranskega opaža sten kinete; 0,8 m2/m. Dobava in polaganje krovnih plošč za ravni del in zavoje kinete iz betona MB20. Zalitje vseh stikov in odkrušenih mest s plastificirano - akrilno malto. Izdelava hidroizolacije nad krovnimi površinami z eno plastjo Izotekta T4 na predhodni premaz Ibitola. Izdelava zaščitnega sloja nad izolacijo deb. 5 cm s peskom zrnatosti od 0 do 10 mm; 0,8 m2/m.</t>
  </si>
  <si>
    <t>Nadvišanje kinete</t>
  </si>
  <si>
    <t>Odkrivanje krovnih plošč obstoječe kinete 85 x 50 cm, nadvišanje - obbetoniranje sten kinete z MB 30 višine 30 cm, ponovno pokrivanje z obstoječimi pokrovi na fino cementno malto 1:3, zatesnitev vseh spojev, izvedba horizontalne izolacije z izotektom T4 na predhodni premaz z ibitolom in zaščita izolacije s plastjo peska - vse po zahtevah nadzora ENERGETIKE LJUBLJANA, d.o.o.</t>
  </si>
  <si>
    <t>Zazidava armiranobetonskega, kamnitega ali opečnatega zunanjega zidu objekta na mestu opuščene trase topolvoda. 
Odvoz odpadnega materiala na stalno deponijo. 
Z vsemi manipulacijami in potrebnim materialom.</t>
  </si>
  <si>
    <t>B - PLINSKI PRIKLJUČKI - TIP I</t>
  </si>
  <si>
    <t xml:space="preserve">SKUPAJ  A + B </t>
  </si>
  <si>
    <t>OBJEKT</t>
  </si>
  <si>
    <t>2. sklop</t>
  </si>
  <si>
    <t>S K U P A J  :</t>
  </si>
  <si>
    <t>30III434/104 Obnova vročevoda na Langusovi ulici</t>
  </si>
  <si>
    <t xml:space="preserve">1. sklop </t>
  </si>
  <si>
    <t>30III434/115 PC za Matjaževo 13, 15, 17</t>
  </si>
  <si>
    <t>3. sklop</t>
  </si>
  <si>
    <t>30II-723-00 Ukinitev parovoda T8100 ob Bavdkovi ulici</t>
  </si>
  <si>
    <t xml:space="preserve">4. sklop </t>
  </si>
  <si>
    <t>SKUPAJ REKAPITULACIJA JPE-SIR-121/20</t>
  </si>
  <si>
    <t>A - VROČEVODNI PRIKLJUČEK</t>
  </si>
  <si>
    <t>4. sklop - a.</t>
  </si>
  <si>
    <t>4. sklop - b.</t>
  </si>
  <si>
    <t>4. sklop - c.</t>
  </si>
  <si>
    <t>Skupaj 4. sklop (a+b+c)</t>
  </si>
  <si>
    <t xml:space="preserve">30II-144/206 Gradnja skupinskega priključka po Funtkovi </t>
  </si>
  <si>
    <t>Gradnja vročevodnega priključka za Zagrebško 3</t>
  </si>
  <si>
    <t>Gradnja vročevodnega priključka za Knobleharjevo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</si>
</sst>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SIT&quot;_-;\-* #,##0.00\ &quot;SIT&quot;_-;_-* &quot;-&quot;??\ &quot;SIT&quot;_-;_-@_-"/>
    <numFmt numFmtId="165" formatCode=";;;"/>
  </numFmts>
  <fonts count="20" x14ac:knownFonts="1">
    <font>
      <sz val="10"/>
      <name val="Arial CE"/>
      <charset val="238"/>
    </font>
    <font>
      <sz val="10"/>
      <name val="Arial CE"/>
      <charset val="238"/>
    </font>
    <font>
      <sz val="10"/>
      <name val="Times New Roman"/>
      <family val="1"/>
      <charset val="238"/>
    </font>
    <font>
      <sz val="10"/>
      <name val="Arial"/>
      <family val="2"/>
      <charset val="238"/>
    </font>
    <font>
      <b/>
      <sz val="10"/>
      <name val="Arial"/>
      <family val="2"/>
      <charset val="238"/>
    </font>
    <font>
      <b/>
      <sz val="12"/>
      <name val="Arial"/>
      <family val="2"/>
      <charset val="238"/>
    </font>
    <font>
      <strike/>
      <sz val="10"/>
      <name val="Arial"/>
      <family val="2"/>
      <charset val="238"/>
    </font>
    <font>
      <b/>
      <u/>
      <sz val="10"/>
      <name val="Arial"/>
      <family val="2"/>
      <charset val="238"/>
    </font>
    <font>
      <vertAlign val="superscript"/>
      <sz val="10"/>
      <name val="Arial"/>
      <family val="2"/>
      <charset val="238"/>
    </font>
    <font>
      <b/>
      <sz val="14"/>
      <name val="Arial"/>
      <family val="2"/>
      <charset val="238"/>
    </font>
    <font>
      <sz val="10"/>
      <color theme="1"/>
      <name val="Arial"/>
      <family val="2"/>
      <charset val="238"/>
    </font>
    <font>
      <sz val="11"/>
      <name val="Arial"/>
      <family val="2"/>
      <charset val="238"/>
    </font>
    <font>
      <b/>
      <i/>
      <sz val="10"/>
      <name val="Arial"/>
      <family val="2"/>
      <charset val="238"/>
    </font>
    <font>
      <i/>
      <sz val="10"/>
      <color rgb="FF7F7F7F"/>
      <name val="Arial"/>
      <family val="2"/>
      <charset val="238"/>
    </font>
    <font>
      <sz val="10"/>
      <name val="Times New Roman CE"/>
      <charset val="238"/>
    </font>
    <font>
      <sz val="10"/>
      <name val="Times New Roman CE"/>
      <family val="1"/>
      <charset val="238"/>
    </font>
    <font>
      <u/>
      <sz val="10"/>
      <name val="Arial"/>
      <family val="2"/>
      <charset val="238"/>
    </font>
    <font>
      <i/>
      <sz val="11"/>
      <color rgb="FF7F7F7F"/>
      <name val="Calibri"/>
      <family val="2"/>
      <charset val="238"/>
      <scheme val="minor"/>
    </font>
    <font>
      <b/>
      <u/>
      <sz val="16"/>
      <color theme="5" tint="-0.249977111117893"/>
      <name val="Arial"/>
      <family val="2"/>
      <charset val="238"/>
    </font>
    <font>
      <b/>
      <i/>
      <sz val="12"/>
      <name val="Arial"/>
      <family val="2"/>
      <charset val="238"/>
    </font>
  </fonts>
  <fills count="4">
    <fill>
      <patternFill patternType="none"/>
    </fill>
    <fill>
      <patternFill patternType="gray125"/>
    </fill>
    <fill>
      <patternFill patternType="solid">
        <fgColor indexed="47"/>
        <bgColor indexed="64"/>
      </patternFill>
    </fill>
    <fill>
      <patternFill patternType="solid">
        <fgColor theme="0" tint="-0.14996795556505021"/>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mediumDashDot">
        <color indexed="64"/>
      </bottom>
      <diagonal/>
    </border>
    <border>
      <left/>
      <right/>
      <top style="mediumDashDot">
        <color indexed="64"/>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thin">
        <color auto="1"/>
      </top>
      <bottom style="thin">
        <color auto="1"/>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0" fontId="2" fillId="0" borderId="0"/>
    <xf numFmtId="164" fontId="1" fillId="0" borderId="0" applyFont="0" applyFill="0" applyBorder="0" applyAlignment="0" applyProtection="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NumberFormat="0" applyFill="0" applyBorder="0" applyAlignment="0" applyProtection="0"/>
    <xf numFmtId="0" fontId="14" fillId="0" borderId="0"/>
    <xf numFmtId="164" fontId="1" fillId="0" borderId="0" applyFont="0" applyFill="0" applyBorder="0" applyAlignment="0" applyProtection="0"/>
    <xf numFmtId="0" fontId="2" fillId="0" borderId="0"/>
    <xf numFmtId="0" fontId="17" fillId="0" borderId="0" applyNumberFormat="0" applyFill="0" applyBorder="0" applyAlignment="0" applyProtection="0"/>
  </cellStyleXfs>
  <cellXfs count="263">
    <xf numFmtId="0" fontId="0" fillId="0" borderId="0" xfId="0"/>
    <xf numFmtId="0" fontId="3" fillId="0" borderId="0" xfId="0" applyFont="1" applyFill="1" applyProtection="1"/>
    <xf numFmtId="4" fontId="4" fillId="0" borderId="5" xfId="0" applyNumberFormat="1" applyFont="1" applyFill="1" applyBorder="1" applyAlignment="1" applyProtection="1">
      <alignment horizontal="center" vertical="center"/>
    </xf>
    <xf numFmtId="49" fontId="3" fillId="0" borderId="6" xfId="0" applyNumberFormat="1" applyFont="1" applyFill="1" applyBorder="1" applyAlignment="1" applyProtection="1">
      <alignment vertical="center"/>
    </xf>
    <xf numFmtId="4" fontId="3" fillId="0" borderId="6" xfId="2" applyNumberFormat="1" applyFont="1" applyFill="1" applyBorder="1" applyAlignment="1" applyProtection="1">
      <alignment horizontal="right" vertical="center"/>
    </xf>
    <xf numFmtId="4" fontId="4" fillId="0" borderId="6" xfId="2" applyNumberFormat="1" applyFont="1" applyFill="1" applyBorder="1" applyAlignment="1" applyProtection="1">
      <alignment horizontal="right"/>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horizontal="justify" vertical="top" wrapText="1"/>
    </xf>
    <xf numFmtId="0" fontId="4" fillId="3" borderId="6" xfId="13" applyFont="1" applyFill="1" applyBorder="1" applyAlignment="1" applyProtection="1">
      <alignment horizontal="center" vertical="center"/>
    </xf>
    <xf numFmtId="0" fontId="4" fillId="0" borderId="6" xfId="13" applyFont="1" applyBorder="1" applyAlignment="1" applyProtection="1">
      <alignment horizontal="center" vertical="center"/>
    </xf>
    <xf numFmtId="4" fontId="4" fillId="0" borderId="6" xfId="13" applyNumberFormat="1" applyFont="1" applyBorder="1" applyAlignment="1" applyProtection="1">
      <alignment horizontal="right" vertical="center"/>
    </xf>
    <xf numFmtId="0" fontId="4" fillId="0" borderId="6" xfId="13" applyFont="1" applyFill="1" applyBorder="1" applyAlignment="1" applyProtection="1">
      <alignment horizontal="center" vertical="center"/>
    </xf>
    <xf numFmtId="4" fontId="4" fillId="0" borderId="6" xfId="13" applyNumberFormat="1" applyFont="1" applyFill="1" applyBorder="1" applyAlignment="1" applyProtection="1">
      <alignment horizontal="right" vertical="center"/>
    </xf>
    <xf numFmtId="4" fontId="4" fillId="0" borderId="0" xfId="2" applyNumberFormat="1" applyFont="1" applyFill="1" applyBorder="1" applyAlignment="1" applyProtection="1">
      <alignment horizontal="right"/>
    </xf>
    <xf numFmtId="0" fontId="4" fillId="0" borderId="11" xfId="13" applyFont="1" applyBorder="1" applyAlignment="1" applyProtection="1">
      <alignment horizontal="center" vertical="center"/>
    </xf>
    <xf numFmtId="0" fontId="4" fillId="0" borderId="11" xfId="13" applyFont="1" applyBorder="1" applyAlignment="1" applyProtection="1">
      <alignment vertical="center" wrapText="1"/>
    </xf>
    <xf numFmtId="0" fontId="3" fillId="0" borderId="11" xfId="13" applyFont="1" applyBorder="1" applyAlignment="1" applyProtection="1">
      <alignment vertical="center" wrapText="1"/>
    </xf>
    <xf numFmtId="4" fontId="4" fillId="0" borderId="11" xfId="13" applyNumberFormat="1" applyFont="1" applyBorder="1" applyAlignment="1" applyProtection="1">
      <alignment horizontal="right" vertical="center"/>
    </xf>
    <xf numFmtId="0" fontId="4" fillId="0" borderId="12" xfId="0" applyFont="1" applyFill="1" applyBorder="1" applyAlignment="1" applyProtection="1"/>
    <xf numFmtId="0" fontId="3" fillId="0" borderId="0" xfId="0" applyFont="1" applyFill="1" applyAlignment="1" applyProtection="1">
      <alignment horizontal="center"/>
    </xf>
    <xf numFmtId="0" fontId="3" fillId="0" borderId="6" xfId="0" applyFont="1" applyFill="1" applyBorder="1" applyAlignment="1" applyProtection="1">
      <alignment horizontal="center" vertical="center"/>
    </xf>
    <xf numFmtId="0" fontId="4" fillId="0" borderId="0" xfId="0" applyFont="1" applyFill="1" applyBorder="1" applyAlignment="1" applyProtection="1">
      <alignment horizontal="right"/>
    </xf>
    <xf numFmtId="0" fontId="3" fillId="0" borderId="0" xfId="0" applyFont="1" applyFill="1" applyBorder="1" applyAlignment="1" applyProtection="1">
      <alignment horizontal="center"/>
    </xf>
    <xf numFmtId="0" fontId="3" fillId="0" borderId="0" xfId="0" applyFont="1" applyFill="1" applyBorder="1" applyProtection="1"/>
    <xf numFmtId="0" fontId="4" fillId="0" borderId="0" xfId="0" applyFont="1" applyFill="1" applyBorder="1" applyProtection="1"/>
    <xf numFmtId="0" fontId="5" fillId="0" borderId="0" xfId="0" applyFont="1" applyFill="1" applyBorder="1" applyProtection="1"/>
    <xf numFmtId="0" fontId="9" fillId="0" borderId="0" xfId="0" applyFont="1" applyFill="1" applyAlignment="1" applyProtection="1">
      <alignment vertical="center"/>
    </xf>
    <xf numFmtId="49" fontId="4" fillId="0" borderId="0" xfId="0" applyNumberFormat="1" applyFont="1" applyAlignment="1" applyProtection="1">
      <alignment horizontal="right" vertical="top"/>
    </xf>
    <xf numFmtId="0" fontId="4" fillId="0" borderId="0" xfId="0" applyFont="1" applyAlignment="1" applyProtection="1">
      <alignment horizontal="right" vertical="top"/>
    </xf>
    <xf numFmtId="0" fontId="4" fillId="0" borderId="0" xfId="0" applyFont="1" applyAlignment="1" applyProtection="1">
      <alignment horizontal="centerContinuous" vertical="top"/>
    </xf>
    <xf numFmtId="4" fontId="6" fillId="0" borderId="0" xfId="0" applyNumberFormat="1" applyFont="1" applyAlignment="1" applyProtection="1">
      <alignment horizontal="right" vertical="top"/>
    </xf>
    <xf numFmtId="0" fontId="3" fillId="0" borderId="0" xfId="0" applyFont="1" applyAlignment="1" applyProtection="1">
      <alignment horizontal="right" vertical="top"/>
    </xf>
    <xf numFmtId="0" fontId="3" fillId="0" borderId="0" xfId="0" applyFont="1" applyAlignment="1" applyProtection="1">
      <alignment vertical="top"/>
    </xf>
    <xf numFmtId="0" fontId="3" fillId="0" borderId="2" xfId="0" applyFont="1" applyBorder="1" applyAlignment="1" applyProtection="1">
      <alignment horizontal="right" vertical="top"/>
    </xf>
    <xf numFmtId="0" fontId="3" fillId="0" borderId="2" xfId="0" applyFont="1" applyBorder="1" applyAlignment="1" applyProtection="1">
      <alignment vertical="top"/>
    </xf>
    <xf numFmtId="4" fontId="6" fillId="0" borderId="2" xfId="0" applyNumberFormat="1" applyFont="1" applyBorder="1" applyAlignment="1" applyProtection="1">
      <alignment horizontal="right" vertical="top"/>
    </xf>
    <xf numFmtId="0" fontId="3" fillId="0" borderId="0" xfId="0" applyFont="1" applyFill="1" applyAlignment="1" applyProtection="1">
      <alignment vertical="top"/>
    </xf>
    <xf numFmtId="4" fontId="3" fillId="0" borderId="0" xfId="0" applyNumberFormat="1" applyFont="1" applyFill="1" applyBorder="1" applyAlignment="1" applyProtection="1">
      <alignment horizontal="right"/>
    </xf>
    <xf numFmtId="0" fontId="3" fillId="0" borderId="0" xfId="0" applyFont="1" applyFill="1" applyBorder="1" applyAlignment="1" applyProtection="1">
      <alignment horizontal="right"/>
    </xf>
    <xf numFmtId="0" fontId="3" fillId="0" borderId="0" xfId="0" applyFont="1" applyBorder="1" applyAlignment="1" applyProtection="1">
      <alignment horizontal="center"/>
    </xf>
    <xf numFmtId="4" fontId="3" fillId="0" borderId="0" xfId="0" applyNumberFormat="1" applyFont="1" applyBorder="1" applyAlignment="1" applyProtection="1">
      <alignment horizontal="right"/>
    </xf>
    <xf numFmtId="0" fontId="4"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4" fillId="0" borderId="3" xfId="0" applyFont="1" applyFill="1" applyBorder="1" applyAlignment="1" applyProtection="1">
      <alignment horizontal="right" vertical="top"/>
    </xf>
    <xf numFmtId="0" fontId="3" fillId="0" borderId="3" xfId="0" applyFont="1" applyFill="1" applyBorder="1" applyAlignment="1" applyProtection="1">
      <alignment horizontal="right" vertical="top"/>
    </xf>
    <xf numFmtId="0" fontId="3" fillId="0" borderId="3" xfId="0" applyFont="1" applyFill="1" applyBorder="1" applyAlignment="1" applyProtection="1">
      <alignment horizontal="center" vertical="top"/>
    </xf>
    <xf numFmtId="4" fontId="4" fillId="0" borderId="3" xfId="0" applyNumberFormat="1" applyFont="1" applyFill="1" applyBorder="1" applyAlignment="1" applyProtection="1">
      <alignment horizontal="right" vertical="top"/>
    </xf>
    <xf numFmtId="4" fontId="3" fillId="0" borderId="16" xfId="0" applyNumberFormat="1" applyFont="1" applyFill="1" applyBorder="1" applyAlignment="1" applyProtection="1">
      <alignment horizontal="right"/>
      <protection locked="0"/>
    </xf>
    <xf numFmtId="4" fontId="3" fillId="0" borderId="16" xfId="0" applyNumberFormat="1" applyFont="1" applyBorder="1" applyAlignment="1" applyProtection="1">
      <alignment horizontal="right"/>
      <protection locked="0"/>
    </xf>
    <xf numFmtId="0" fontId="3" fillId="0" borderId="2" xfId="0" applyFont="1" applyFill="1" applyBorder="1" applyAlignment="1" applyProtection="1">
      <alignment horizontal="right"/>
    </xf>
    <xf numFmtId="0" fontId="3" fillId="0" borderId="2" xfId="0" applyFont="1" applyFill="1" applyBorder="1" applyAlignment="1" applyProtection="1">
      <alignment horizontal="center"/>
    </xf>
    <xf numFmtId="4" fontId="3" fillId="0" borderId="2" xfId="0" applyNumberFormat="1" applyFont="1" applyFill="1" applyBorder="1" applyAlignment="1" applyProtection="1">
      <alignment horizontal="right"/>
    </xf>
    <xf numFmtId="2" fontId="3" fillId="0" borderId="0" xfId="0" applyNumberFormat="1" applyFont="1" applyFill="1" applyBorder="1" applyAlignment="1" applyProtection="1">
      <alignment horizontal="right"/>
    </xf>
    <xf numFmtId="2" fontId="3" fillId="0" borderId="1" xfId="0" applyNumberFormat="1" applyFont="1" applyFill="1" applyBorder="1" applyAlignment="1" applyProtection="1">
      <alignment horizontal="right"/>
    </xf>
    <xf numFmtId="0" fontId="3" fillId="0" borderId="1" xfId="0" applyFont="1" applyFill="1" applyBorder="1" applyAlignment="1" applyProtection="1">
      <alignment horizontal="center"/>
    </xf>
    <xf numFmtId="4" fontId="3" fillId="0" borderId="1" xfId="0" applyNumberFormat="1" applyFont="1" applyFill="1" applyBorder="1" applyAlignment="1" applyProtection="1">
      <alignment horizontal="right"/>
    </xf>
    <xf numFmtId="2" fontId="3" fillId="0" borderId="2" xfId="0" applyNumberFormat="1" applyFont="1" applyFill="1" applyBorder="1" applyAlignment="1" applyProtection="1">
      <alignment horizontal="right"/>
    </xf>
    <xf numFmtId="0" fontId="3" fillId="0" borderId="0" xfId="0" applyFont="1" applyBorder="1" applyAlignment="1" applyProtection="1">
      <alignment vertical="top"/>
    </xf>
    <xf numFmtId="4" fontId="6" fillId="0" borderId="0" xfId="0" applyNumberFormat="1" applyFont="1" applyBorder="1" applyAlignment="1" applyProtection="1">
      <alignment horizontal="right" vertical="top"/>
    </xf>
    <xf numFmtId="0" fontId="3" fillId="0" borderId="0" xfId="0" applyFont="1" applyBorder="1" applyAlignment="1" applyProtection="1">
      <alignment horizontal="right" vertical="top"/>
    </xf>
    <xf numFmtId="0" fontId="3" fillId="0" borderId="0" xfId="3" applyFont="1" applyBorder="1" applyAlignment="1" applyProtection="1">
      <alignment horizontal="center"/>
    </xf>
    <xf numFmtId="4" fontId="3" fillId="0" borderId="0" xfId="3" applyNumberFormat="1" applyFont="1" applyBorder="1" applyAlignment="1" applyProtection="1">
      <alignment horizontal="right"/>
    </xf>
    <xf numFmtId="0" fontId="3" fillId="0" borderId="0" xfId="3" applyFont="1" applyBorder="1" applyAlignment="1" applyProtection="1">
      <alignment horizontal="right"/>
    </xf>
    <xf numFmtId="0" fontId="3" fillId="0" borderId="0" xfId="9" applyFont="1" applyFill="1" applyBorder="1" applyAlignment="1" applyProtection="1">
      <alignment horizontal="left" vertical="top" wrapText="1"/>
    </xf>
    <xf numFmtId="0" fontId="4" fillId="0" borderId="0" xfId="5" applyFont="1" applyFill="1" applyBorder="1" applyAlignment="1" applyProtection="1">
      <alignment horizontal="left" vertical="top" wrapText="1"/>
    </xf>
    <xf numFmtId="4" fontId="6" fillId="0" borderId="0" xfId="0" applyNumberFormat="1" applyFont="1" applyFill="1" applyBorder="1" applyAlignment="1" applyProtection="1">
      <alignment horizontal="right"/>
    </xf>
    <xf numFmtId="0" fontId="6" fillId="0" borderId="0" xfId="0" applyFont="1" applyFill="1" applyBorder="1" applyAlignment="1" applyProtection="1">
      <alignment horizontal="right"/>
    </xf>
    <xf numFmtId="9" fontId="3" fillId="0" borderId="0" xfId="0" applyNumberFormat="1" applyFont="1" applyFill="1" applyBorder="1" applyAlignment="1" applyProtection="1">
      <alignment horizontal="center"/>
    </xf>
    <xf numFmtId="0" fontId="3" fillId="0" borderId="1" xfId="0" applyFont="1" applyFill="1" applyBorder="1" applyAlignment="1" applyProtection="1">
      <alignment horizontal="right"/>
    </xf>
    <xf numFmtId="0" fontId="4" fillId="0" borderId="0" xfId="0" applyFont="1" applyAlignment="1" applyProtection="1">
      <alignment horizontal="left" vertical="top"/>
    </xf>
    <xf numFmtId="0" fontId="3" fillId="0" borderId="2" xfId="0" applyFont="1" applyBorder="1" applyAlignment="1" applyProtection="1">
      <alignment horizontal="left" vertical="top"/>
    </xf>
    <xf numFmtId="0" fontId="3" fillId="0" borderId="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4" fillId="0" borderId="3" xfId="0" applyFont="1" applyFill="1" applyBorder="1" applyAlignment="1" applyProtection="1">
      <alignment horizontal="left" vertical="top"/>
    </xf>
    <xf numFmtId="0" fontId="3" fillId="0" borderId="0" xfId="0" applyFont="1" applyAlignment="1" applyProtection="1">
      <alignment horizontal="left" vertical="top"/>
    </xf>
    <xf numFmtId="0" fontId="3" fillId="0" borderId="2" xfId="0" applyFont="1" applyFill="1" applyBorder="1" applyAlignment="1" applyProtection="1">
      <alignment horizontal="left" vertical="top"/>
    </xf>
    <xf numFmtId="0" fontId="3" fillId="0" borderId="2" xfId="0" applyFont="1" applyFill="1" applyBorder="1" applyAlignment="1" applyProtection="1">
      <alignment vertical="top"/>
    </xf>
    <xf numFmtId="0" fontId="3" fillId="0" borderId="2" xfId="0" applyFont="1" applyFill="1" applyBorder="1" applyAlignment="1" applyProtection="1">
      <alignment horizontal="right" vertical="top"/>
    </xf>
    <xf numFmtId="0" fontId="3" fillId="0" borderId="2" xfId="0" applyFont="1" applyBorder="1" applyAlignment="1" applyProtection="1">
      <alignment horizontal="center"/>
    </xf>
    <xf numFmtId="4" fontId="3" fillId="0" borderId="2" xfId="0" applyNumberFormat="1" applyFont="1" applyBorder="1" applyAlignment="1" applyProtection="1">
      <alignment horizontal="right"/>
    </xf>
    <xf numFmtId="0" fontId="3" fillId="0" borderId="1" xfId="0" applyFont="1" applyBorder="1" applyAlignment="1" applyProtection="1">
      <alignment horizontal="center"/>
    </xf>
    <xf numFmtId="4" fontId="3" fillId="0" borderId="1" xfId="0" applyNumberFormat="1" applyFont="1" applyBorder="1" applyAlignment="1" applyProtection="1">
      <alignment horizontal="right"/>
    </xf>
    <xf numFmtId="0" fontId="7" fillId="0" borderId="0"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0" xfId="3" applyFont="1" applyFill="1" applyBorder="1" applyAlignment="1" applyProtection="1">
      <alignment horizontal="left" vertical="top"/>
    </xf>
    <xf numFmtId="0" fontId="4" fillId="0" borderId="0" xfId="4" applyFont="1" applyFill="1" applyBorder="1" applyAlignment="1" applyProtection="1">
      <alignment horizontal="left" vertical="top"/>
    </xf>
    <xf numFmtId="0" fontId="4" fillId="0" borderId="0" xfId="6" applyFont="1" applyFill="1" applyBorder="1" applyAlignment="1" applyProtection="1">
      <alignment horizontal="left" vertical="top"/>
    </xf>
    <xf numFmtId="0" fontId="3" fillId="0" borderId="0" xfId="6" applyFont="1" applyFill="1" applyBorder="1" applyAlignment="1" applyProtection="1">
      <alignment horizontal="left" vertical="top" wrapText="1"/>
    </xf>
    <xf numFmtId="0" fontId="3" fillId="0" borderId="1" xfId="6" applyFont="1" applyFill="1" applyBorder="1" applyAlignment="1" applyProtection="1">
      <alignment horizontal="left" vertical="top" wrapText="1"/>
    </xf>
    <xf numFmtId="0" fontId="3" fillId="0" borderId="2" xfId="6" applyFont="1" applyFill="1" applyBorder="1" applyAlignment="1" applyProtection="1">
      <alignment horizontal="left" vertical="top" wrapText="1"/>
    </xf>
    <xf numFmtId="0" fontId="4" fillId="0" borderId="0" xfId="7" applyFont="1" applyFill="1" applyBorder="1" applyAlignment="1" applyProtection="1">
      <alignment horizontal="left" vertical="top"/>
    </xf>
    <xf numFmtId="0" fontId="4" fillId="0" borderId="0" xfId="8" applyFont="1" applyFill="1" applyBorder="1" applyAlignment="1" applyProtection="1">
      <alignment horizontal="left" vertical="top" wrapText="1"/>
    </xf>
    <xf numFmtId="0" fontId="3" fillId="0" borderId="0" xfId="8" applyFont="1" applyFill="1" applyBorder="1" applyAlignment="1" applyProtection="1">
      <alignment horizontal="left" vertical="top" wrapText="1"/>
    </xf>
    <xf numFmtId="0" fontId="3" fillId="0" borderId="1" xfId="8" applyFont="1" applyFill="1" applyBorder="1" applyAlignment="1" applyProtection="1">
      <alignment horizontal="left" vertical="top" wrapText="1"/>
    </xf>
    <xf numFmtId="0" fontId="4" fillId="0" borderId="0" xfId="9" applyFont="1" applyFill="1" applyBorder="1" applyAlignment="1" applyProtection="1">
      <alignment horizontal="left" vertical="top"/>
    </xf>
    <xf numFmtId="0" fontId="4" fillId="0" borderId="0" xfId="10" applyFont="1" applyFill="1" applyBorder="1" applyAlignment="1" applyProtection="1">
      <alignment horizontal="left" vertical="top" wrapText="1"/>
    </xf>
    <xf numFmtId="0" fontId="3" fillId="0" borderId="0" xfId="10" applyFont="1" applyFill="1" applyBorder="1" applyAlignment="1" applyProtection="1">
      <alignment horizontal="left" vertical="top" wrapText="1"/>
    </xf>
    <xf numFmtId="0" fontId="3" fillId="0" borderId="1" xfId="10"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xf>
    <xf numFmtId="0" fontId="4" fillId="0" borderId="0" xfId="11" applyFont="1" applyFill="1" applyBorder="1" applyAlignment="1" applyProtection="1">
      <alignment horizontal="left" vertical="top"/>
    </xf>
    <xf numFmtId="0" fontId="3" fillId="0" borderId="1" xfId="0" applyFont="1" applyFill="1" applyBorder="1" applyAlignment="1" applyProtection="1">
      <alignment horizontal="left" vertical="top"/>
    </xf>
    <xf numFmtId="0" fontId="3" fillId="0" borderId="2" xfId="0" applyFont="1" applyFill="1" applyBorder="1" applyAlignment="1" applyProtection="1">
      <alignment horizontal="center" vertical="top"/>
    </xf>
    <xf numFmtId="0" fontId="12" fillId="0" borderId="0" xfId="0" applyFont="1" applyFill="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6" fillId="0" borderId="1" xfId="0" applyFont="1" applyFill="1" applyBorder="1" applyAlignment="1" applyProtection="1">
      <alignment horizontal="right"/>
    </xf>
    <xf numFmtId="9" fontId="3" fillId="0" borderId="1" xfId="0" applyNumberFormat="1" applyFont="1" applyFill="1" applyBorder="1" applyAlignment="1" applyProtection="1">
      <alignment horizontal="center"/>
    </xf>
    <xf numFmtId="4" fontId="6" fillId="0" borderId="2" xfId="0" applyNumberFormat="1" applyFont="1" applyFill="1" applyBorder="1" applyAlignment="1" applyProtection="1">
      <alignment horizontal="right"/>
    </xf>
    <xf numFmtId="165" fontId="4" fillId="0" borderId="2" xfId="0" applyNumberFormat="1" applyFont="1" applyBorder="1" applyAlignment="1" applyProtection="1">
      <alignment horizontal="center" vertical="top"/>
    </xf>
    <xf numFmtId="0" fontId="4" fillId="0" borderId="0" xfId="0"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4" fillId="0" borderId="0" xfId="0" applyFont="1" applyFill="1" applyBorder="1" applyAlignment="1" applyProtection="1">
      <alignment horizontal="center" vertical="top"/>
    </xf>
    <xf numFmtId="0" fontId="4" fillId="0" borderId="2" xfId="0" applyFont="1" applyFill="1" applyBorder="1" applyAlignment="1" applyProtection="1">
      <alignment horizontal="center" vertical="top"/>
    </xf>
    <xf numFmtId="0" fontId="4" fillId="0" borderId="0" xfId="0" applyFont="1" applyBorder="1" applyAlignment="1" applyProtection="1">
      <alignment horizontal="center" vertical="top"/>
    </xf>
    <xf numFmtId="0" fontId="4" fillId="0" borderId="1" xfId="0" applyFont="1" applyBorder="1" applyAlignment="1" applyProtection="1">
      <alignment horizontal="center" vertical="top"/>
    </xf>
    <xf numFmtId="0" fontId="4" fillId="0" borderId="2" xfId="0" applyFont="1" applyBorder="1" applyAlignment="1" applyProtection="1">
      <alignment horizontal="center" vertical="top"/>
    </xf>
    <xf numFmtId="0" fontId="4" fillId="0" borderId="1" xfId="0" applyFont="1" applyFill="1" applyBorder="1" applyAlignment="1" applyProtection="1">
      <alignment horizontal="center" vertical="top"/>
    </xf>
    <xf numFmtId="165" fontId="4" fillId="0" borderId="0" xfId="0" applyNumberFormat="1" applyFont="1" applyBorder="1" applyAlignment="1" applyProtection="1">
      <alignment horizontal="center" vertical="top"/>
    </xf>
    <xf numFmtId="0" fontId="3" fillId="0" borderId="0" xfId="0" applyFont="1" applyBorder="1" applyAlignment="1" applyProtection="1">
      <alignment horizontal="left" vertical="top"/>
    </xf>
    <xf numFmtId="0" fontId="4" fillId="0" borderId="0" xfId="0" applyFont="1" applyBorder="1" applyAlignment="1" applyProtection="1">
      <alignment horizontal="left" vertical="top"/>
    </xf>
    <xf numFmtId="0" fontId="3" fillId="0" borderId="17" xfId="0" applyFont="1" applyFill="1" applyBorder="1" applyAlignment="1" applyProtection="1">
      <alignment horizontal="center"/>
    </xf>
    <xf numFmtId="0" fontId="4" fillId="0" borderId="4" xfId="0" applyFont="1" applyFill="1" applyBorder="1" applyAlignment="1" applyProtection="1">
      <alignment horizontal="center" vertical="center" wrapText="1"/>
    </xf>
    <xf numFmtId="0" fontId="4" fillId="3" borderId="6" xfId="13" applyFont="1" applyFill="1" applyBorder="1" applyAlignment="1" applyProtection="1">
      <alignment horizontal="center" vertical="center" wrapText="1"/>
    </xf>
    <xf numFmtId="0" fontId="3" fillId="0" borderId="0" xfId="0" applyFont="1" applyFill="1" applyAlignment="1" applyProtection="1">
      <alignment horizontal="left" vertical="top" wrapText="1"/>
    </xf>
    <xf numFmtId="0" fontId="3" fillId="0" borderId="0" xfId="0" applyFont="1" applyFill="1" applyAlignment="1" applyProtection="1">
      <alignment horizontal="justify" vertical="top" wrapText="1"/>
    </xf>
    <xf numFmtId="49" fontId="4" fillId="0" borderId="18" xfId="0" applyNumberFormat="1" applyFont="1" applyBorder="1" applyAlignment="1" applyProtection="1">
      <alignment horizontal="center" vertical="center" textRotation="90"/>
    </xf>
    <xf numFmtId="0" fontId="4" fillId="0" borderId="18" xfId="0" applyFont="1" applyBorder="1" applyAlignment="1" applyProtection="1">
      <alignment horizontal="center" vertical="top" wrapText="1"/>
    </xf>
    <xf numFmtId="0" fontId="4" fillId="0" borderId="18" xfId="0" applyFont="1" applyBorder="1" applyAlignment="1" applyProtection="1">
      <alignment horizontal="center" vertical="center" textRotation="90"/>
    </xf>
    <xf numFmtId="4" fontId="4" fillId="0" borderId="18" xfId="0" applyNumberFormat="1" applyFont="1" applyBorder="1" applyAlignment="1" applyProtection="1">
      <alignment horizontal="right" vertical="center" textRotation="90" wrapText="1"/>
    </xf>
    <xf numFmtId="0" fontId="4" fillId="0" borderId="0" xfId="0" applyFont="1" applyFill="1" applyAlignment="1" applyProtection="1">
      <alignment horizontal="right" vertical="top"/>
    </xf>
    <xf numFmtId="0" fontId="4" fillId="0" borderId="18" xfId="0" applyFont="1" applyFill="1" applyBorder="1" applyAlignment="1" applyProtection="1">
      <alignment horizontal="center" vertical="center" textRotation="90"/>
    </xf>
    <xf numFmtId="0" fontId="3" fillId="0" borderId="0" xfId="0" applyFont="1" applyFill="1" applyBorder="1" applyAlignment="1" applyProtection="1">
      <alignment horizontal="right" vertical="top"/>
    </xf>
    <xf numFmtId="0" fontId="3" fillId="0" borderId="0" xfId="0" applyFont="1" applyFill="1" applyAlignment="1" applyProtection="1">
      <alignment horizontal="right" vertical="top"/>
    </xf>
    <xf numFmtId="4" fontId="3" fillId="0" borderId="0" xfId="0" applyNumberFormat="1" applyFont="1" applyFill="1" applyAlignment="1" applyProtection="1">
      <alignment horizontal="right"/>
    </xf>
    <xf numFmtId="0" fontId="3" fillId="0" borderId="0" xfId="0" applyFont="1" applyFill="1" applyAlignment="1" applyProtection="1">
      <alignment horizontal="right"/>
    </xf>
    <xf numFmtId="0" fontId="4" fillId="0" borderId="0" xfId="0" applyFont="1" applyFill="1" applyAlignment="1" applyProtection="1">
      <alignment horizontal="center" vertical="top" wrapText="1"/>
    </xf>
    <xf numFmtId="0" fontId="4" fillId="0" borderId="0" xfId="0" applyFont="1" applyFill="1" applyAlignment="1" applyProtection="1">
      <alignment horizontal="justify" vertical="top" wrapText="1"/>
    </xf>
    <xf numFmtId="0" fontId="3" fillId="0" borderId="0" xfId="0" applyFont="1" applyFill="1" applyAlignment="1" applyProtection="1">
      <alignment horizontal="justify"/>
    </xf>
    <xf numFmtId="0" fontId="4" fillId="0" borderId="0" xfId="0" applyFont="1" applyFill="1" applyAlignment="1" applyProtection="1">
      <alignment horizontal="center" vertical="top"/>
    </xf>
    <xf numFmtId="0" fontId="4" fillId="0" borderId="0" xfId="0" applyFont="1" applyFill="1" applyAlignment="1" applyProtection="1">
      <alignment horizontal="left" wrapText="1"/>
    </xf>
    <xf numFmtId="0" fontId="3" fillId="0" borderId="1" xfId="0" applyFont="1" applyBorder="1" applyAlignment="1" applyProtection="1">
      <alignment vertical="top"/>
    </xf>
    <xf numFmtId="0" fontId="4" fillId="0" borderId="0" xfId="0" applyFont="1" applyFill="1" applyAlignment="1" applyProtection="1">
      <alignment horizontal="left" vertical="top" wrapText="1"/>
    </xf>
    <xf numFmtId="4" fontId="4" fillId="0" borderId="0" xfId="0" applyNumberFormat="1" applyFont="1" applyFill="1" applyAlignment="1" applyProtection="1">
      <alignment horizontal="right"/>
    </xf>
    <xf numFmtId="4" fontId="6" fillId="0" borderId="2" xfId="0" applyNumberFormat="1" applyFont="1" applyFill="1" applyBorder="1" applyAlignment="1" applyProtection="1">
      <alignment horizontal="right" vertical="top"/>
    </xf>
    <xf numFmtId="0" fontId="3" fillId="0" borderId="7"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4" fillId="0" borderId="0" xfId="0" applyFont="1" applyFill="1" applyAlignment="1" applyProtection="1">
      <alignment horizontal="left" vertical="top" wrapText="1"/>
    </xf>
    <xf numFmtId="0" fontId="4" fillId="0" borderId="4" xfId="0" applyFont="1" applyFill="1" applyBorder="1" applyAlignment="1" applyProtection="1">
      <alignment horizontal="center" vertical="center" wrapText="1"/>
    </xf>
    <xf numFmtId="0" fontId="4" fillId="3" borderId="6" xfId="13"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3" borderId="6" xfId="13" applyFont="1" applyFill="1" applyBorder="1" applyAlignment="1" applyProtection="1">
      <alignment horizontal="center" vertical="center" wrapText="1"/>
    </xf>
    <xf numFmtId="0" fontId="15" fillId="0" borderId="0" xfId="15" applyFont="1" applyAlignment="1" applyProtection="1"/>
    <xf numFmtId="0" fontId="3" fillId="0" borderId="0" xfId="0" applyFont="1" applyAlignment="1" applyProtection="1">
      <alignment horizontal="center" vertical="top" wrapText="1"/>
    </xf>
    <xf numFmtId="0" fontId="4" fillId="0" borderId="0" xfId="0" applyFont="1" applyAlignment="1" applyProtection="1">
      <alignment horizontal="left"/>
    </xf>
    <xf numFmtId="0" fontId="4" fillId="0" borderId="0" xfId="0" applyFont="1" applyFill="1" applyAlignment="1" applyProtection="1">
      <alignment horizontal="left"/>
    </xf>
    <xf numFmtId="0" fontId="3" fillId="0" borderId="0" xfId="0" applyFont="1" applyAlignment="1" applyProtection="1">
      <alignment vertical="top" wrapText="1"/>
    </xf>
    <xf numFmtId="0" fontId="3" fillId="0" borderId="7" xfId="0" applyFont="1" applyFill="1" applyBorder="1" applyAlignment="1" applyProtection="1">
      <alignment vertical="center" wrapText="1"/>
    </xf>
    <xf numFmtId="0" fontId="3" fillId="0" borderId="2" xfId="0" applyFont="1" applyBorder="1" applyAlignment="1" applyProtection="1">
      <alignment horizontal="justify" vertical="top"/>
    </xf>
    <xf numFmtId="0" fontId="4" fillId="0" borderId="0" xfId="0" applyFont="1" applyFill="1" applyBorder="1" applyAlignment="1" applyProtection="1">
      <alignment horizontal="justify" vertical="top" wrapText="1"/>
    </xf>
    <xf numFmtId="0" fontId="3" fillId="0" borderId="1" xfId="0" applyFont="1" applyFill="1" applyBorder="1" applyAlignment="1" applyProtection="1">
      <alignment horizontal="justify" vertical="top" wrapText="1"/>
    </xf>
    <xf numFmtId="0" fontId="7" fillId="0" borderId="2" xfId="0" applyFont="1" applyFill="1" applyBorder="1" applyAlignment="1" applyProtection="1">
      <alignment horizontal="justify" vertical="top" wrapText="1"/>
    </xf>
    <xf numFmtId="0" fontId="3" fillId="0" borderId="2" xfId="0" applyFont="1" applyFill="1" applyBorder="1" applyAlignment="1" applyProtection="1">
      <alignment horizontal="justify" vertical="top" wrapText="1"/>
    </xf>
    <xf numFmtId="0" fontId="4" fillId="0" borderId="0" xfId="9" applyFont="1" applyFill="1" applyBorder="1" applyAlignment="1" applyProtection="1">
      <alignment horizontal="justify" vertical="top"/>
    </xf>
    <xf numFmtId="0" fontId="3" fillId="0" borderId="0" xfId="0" applyFont="1" applyFill="1" applyBorder="1" applyAlignment="1" applyProtection="1">
      <alignment horizontal="justify" vertical="top"/>
    </xf>
    <xf numFmtId="0" fontId="4" fillId="0" borderId="3" xfId="0" applyFont="1" applyFill="1" applyBorder="1" applyAlignment="1" applyProtection="1">
      <alignment horizontal="justify" vertical="top"/>
    </xf>
    <xf numFmtId="0" fontId="3" fillId="0" borderId="0" xfId="0" applyFont="1" applyAlignment="1" applyProtection="1">
      <alignment horizontal="justify" vertical="top"/>
    </xf>
    <xf numFmtId="0" fontId="4" fillId="0" borderId="0" xfId="10" applyFont="1" applyFill="1" applyBorder="1" applyAlignment="1" applyProtection="1">
      <alignment horizontal="justify" vertical="top" wrapText="1"/>
    </xf>
    <xf numFmtId="0" fontId="3" fillId="0" borderId="0" xfId="10" applyFont="1" applyFill="1" applyBorder="1" applyAlignment="1" applyProtection="1">
      <alignment horizontal="justify" vertical="top" wrapText="1"/>
    </xf>
    <xf numFmtId="0" fontId="3" fillId="0" borderId="1" xfId="10" applyFont="1" applyFill="1" applyBorder="1" applyAlignment="1" applyProtection="1">
      <alignment horizontal="justify" vertical="top" wrapText="1"/>
    </xf>
    <xf numFmtId="0" fontId="11" fillId="0" borderId="2" xfId="0" applyFont="1" applyFill="1" applyBorder="1" applyAlignment="1" applyProtection="1">
      <alignment horizontal="justify" vertical="top" wrapText="1"/>
    </xf>
    <xf numFmtId="0" fontId="11" fillId="0" borderId="0" xfId="0" applyFont="1" applyFill="1" applyBorder="1" applyAlignment="1" applyProtection="1">
      <alignment horizontal="justify" vertical="top" wrapText="1"/>
    </xf>
    <xf numFmtId="0" fontId="11" fillId="0" borderId="1" xfId="0" applyFont="1" applyFill="1" applyBorder="1" applyAlignment="1" applyProtection="1">
      <alignment horizontal="justify" vertical="top" wrapText="1"/>
    </xf>
    <xf numFmtId="0" fontId="4" fillId="0" borderId="2" xfId="0" applyFont="1" applyFill="1" applyBorder="1" applyAlignment="1" applyProtection="1">
      <alignment horizontal="left" vertical="top" wrapText="1"/>
    </xf>
    <xf numFmtId="0" fontId="3" fillId="0" borderId="6" xfId="0" applyFont="1" applyFill="1" applyBorder="1" applyAlignment="1" applyProtection="1">
      <alignment horizontal="left" vertical="center"/>
    </xf>
    <xf numFmtId="49" fontId="3" fillId="0" borderId="6" xfId="0" applyNumberFormat="1" applyFont="1" applyFill="1" applyBorder="1" applyAlignment="1" applyProtection="1">
      <alignment horizontal="center"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Protection="1"/>
    <xf numFmtId="49" fontId="4" fillId="0" borderId="0" xfId="0" applyNumberFormat="1" applyFont="1" applyAlignment="1" applyProtection="1">
      <alignment horizontal="left" vertical="top"/>
    </xf>
    <xf numFmtId="165" fontId="4" fillId="0" borderId="2" xfId="0" applyNumberFormat="1" applyFont="1" applyFill="1" applyBorder="1" applyAlignment="1" applyProtection="1">
      <alignment horizontal="center" vertical="top"/>
    </xf>
    <xf numFmtId="2" fontId="3" fillId="0" borderId="0" xfId="0" applyNumberFormat="1" applyFont="1" applyFill="1" applyAlignment="1" applyProtection="1">
      <alignment horizontal="right"/>
    </xf>
    <xf numFmtId="0" fontId="4" fillId="0" borderId="18" xfId="0" applyFont="1" applyBorder="1" applyAlignment="1" applyProtection="1">
      <alignment horizontal="center" vertical="center" wrapText="1"/>
    </xf>
    <xf numFmtId="0" fontId="3" fillId="0" borderId="2" xfId="0" applyFont="1" applyBorder="1" applyAlignment="1" applyProtection="1">
      <alignment horizontal="left"/>
    </xf>
    <xf numFmtId="0" fontId="4" fillId="0" borderId="0" xfId="5" applyFont="1" applyBorder="1" applyAlignment="1" applyProtection="1">
      <alignment horizontal="center" wrapText="1"/>
    </xf>
    <xf numFmtId="0" fontId="4" fillId="0" borderId="0" xfId="5" applyFont="1" applyBorder="1" applyAlignment="1" applyProtection="1">
      <alignment horizontal="left" wrapText="1"/>
    </xf>
    <xf numFmtId="0" fontId="3" fillId="0" borderId="0" xfId="5" applyFont="1" applyFill="1" applyBorder="1" applyAlignment="1" applyProtection="1">
      <alignment horizontal="center" vertical="center"/>
    </xf>
    <xf numFmtId="0" fontId="3" fillId="0" borderId="0" xfId="5" applyFont="1" applyBorder="1" applyAlignment="1" applyProtection="1">
      <alignment horizontal="center"/>
    </xf>
    <xf numFmtId="4" fontId="3" fillId="0" borderId="0" xfId="5" applyNumberFormat="1" applyFont="1" applyBorder="1" applyAlignment="1" applyProtection="1">
      <alignment horizontal="right"/>
    </xf>
    <xf numFmtId="0" fontId="4" fillId="0" borderId="0" xfId="5" applyFont="1" applyBorder="1" applyAlignment="1" applyProtection="1">
      <alignment horizontal="center"/>
    </xf>
    <xf numFmtId="0" fontId="3" fillId="0" borderId="0" xfId="5" applyFont="1" applyBorder="1" applyAlignment="1" applyProtection="1">
      <alignment horizontal="left"/>
    </xf>
    <xf numFmtId="0" fontId="3" fillId="0" borderId="0" xfId="5" applyFont="1" applyBorder="1" applyAlignment="1" applyProtection="1">
      <alignment horizontal="right" vertical="center"/>
    </xf>
    <xf numFmtId="4" fontId="6" fillId="0" borderId="0" xfId="5" applyNumberFormat="1" applyFont="1" applyBorder="1" applyAlignment="1" applyProtection="1">
      <alignment horizontal="center"/>
    </xf>
    <xf numFmtId="0" fontId="4" fillId="0" borderId="3" xfId="12" applyNumberFormat="1" applyFont="1" applyBorder="1" applyAlignment="1" applyProtection="1">
      <alignment horizontal="center" vertical="top"/>
    </xf>
    <xf numFmtId="0" fontId="4" fillId="0" borderId="3" xfId="12" applyNumberFormat="1" applyFont="1" applyBorder="1" applyAlignment="1" applyProtection="1">
      <alignment horizontal="left"/>
    </xf>
    <xf numFmtId="2" fontId="3" fillId="0" borderId="3" xfId="12" applyNumberFormat="1" applyFont="1" applyFill="1" applyBorder="1" applyAlignment="1" applyProtection="1">
      <alignment horizontal="right" vertical="top"/>
    </xf>
    <xf numFmtId="0" fontId="3" fillId="0" borderId="3" xfId="12" applyNumberFormat="1" applyFont="1" applyBorder="1" applyAlignment="1" applyProtection="1">
      <alignment horizontal="left" vertical="top"/>
    </xf>
    <xf numFmtId="4" fontId="4" fillId="0" borderId="3" xfId="12" applyNumberFormat="1" applyFont="1" applyBorder="1" applyAlignment="1" applyProtection="1">
      <alignment horizontal="right" vertical="top"/>
    </xf>
    <xf numFmtId="0" fontId="3" fillId="0" borderId="0" xfId="0" applyFont="1" applyAlignment="1" applyProtection="1">
      <alignment horizontal="left"/>
    </xf>
    <xf numFmtId="0" fontId="0" fillId="0" borderId="0" xfId="0" applyProtection="1"/>
    <xf numFmtId="0" fontId="0" fillId="0" borderId="0" xfId="0" applyAlignment="1" applyProtection="1">
      <alignment horizontal="justify"/>
    </xf>
    <xf numFmtId="0" fontId="0" fillId="0" borderId="0" xfId="0" applyFont="1" applyProtection="1"/>
    <xf numFmtId="0" fontId="3" fillId="0" borderId="0" xfId="5" applyFont="1" applyFill="1" applyBorder="1" applyAlignment="1" applyProtection="1">
      <alignment horizontal="left" vertical="top" wrapText="1"/>
    </xf>
    <xf numFmtId="0" fontId="3" fillId="0" borderId="1" xfId="5" applyFont="1" applyFill="1" applyBorder="1" applyAlignment="1" applyProtection="1">
      <alignment horizontal="left" vertical="top" wrapText="1"/>
    </xf>
    <xf numFmtId="4" fontId="3" fillId="0" borderId="0" xfId="5" applyNumberFormat="1" applyFont="1" applyBorder="1" applyAlignment="1" applyProtection="1">
      <alignment horizontal="center"/>
    </xf>
    <xf numFmtId="0" fontId="3" fillId="0" borderId="0" xfId="16" applyNumberFormat="1" applyFont="1" applyProtection="1"/>
    <xf numFmtId="0" fontId="3" fillId="0" borderId="0" xfId="16" applyNumberFormat="1" applyFont="1" applyAlignment="1" applyProtection="1">
      <alignment horizontal="right"/>
    </xf>
    <xf numFmtId="0" fontId="4" fillId="0" borderId="16" xfId="16" applyNumberFormat="1" applyFont="1" applyBorder="1" applyAlignment="1" applyProtection="1">
      <alignment horizontal="center" vertical="center" wrapText="1"/>
    </xf>
    <xf numFmtId="0" fontId="5" fillId="0" borderId="21" xfId="16" applyNumberFormat="1" applyFont="1" applyBorder="1" applyAlignment="1" applyProtection="1">
      <alignment horizontal="center" vertical="center"/>
    </xf>
    <xf numFmtId="4" fontId="5" fillId="0" borderId="21" xfId="14" applyNumberFormat="1" applyFont="1" applyBorder="1" applyAlignment="1" applyProtection="1">
      <alignment horizontal="center" vertical="center"/>
    </xf>
    <xf numFmtId="4" fontId="9" fillId="0" borderId="24" xfId="14" applyNumberFormat="1" applyFont="1" applyBorder="1" applyAlignment="1" applyProtection="1">
      <alignment horizontal="center" vertical="center"/>
    </xf>
    <xf numFmtId="4" fontId="3" fillId="0" borderId="0" xfId="5" applyNumberFormat="1" applyFont="1" applyBorder="1" applyAlignment="1" applyProtection="1">
      <alignment horizontal="right"/>
      <protection locked="0"/>
    </xf>
    <xf numFmtId="0" fontId="9" fillId="0" borderId="19" xfId="16" applyNumberFormat="1" applyFont="1" applyBorder="1" applyAlignment="1" applyProtection="1">
      <alignment horizontal="right" vertical="center"/>
    </xf>
    <xf numFmtId="0" fontId="9" fillId="0" borderId="3" xfId="16" applyNumberFormat="1" applyFont="1" applyBorder="1" applyAlignment="1" applyProtection="1">
      <alignment horizontal="right" vertical="center"/>
    </xf>
    <xf numFmtId="0" fontId="18" fillId="0" borderId="0" xfId="16" applyFont="1" applyBorder="1" applyAlignment="1" applyProtection="1">
      <alignment horizontal="center" vertical="center" wrapText="1"/>
    </xf>
    <xf numFmtId="0" fontId="4" fillId="0" borderId="19" xfId="16" applyNumberFormat="1" applyFont="1" applyBorder="1" applyAlignment="1" applyProtection="1">
      <alignment horizontal="center" vertical="center" wrapText="1"/>
    </xf>
    <xf numFmtId="0" fontId="4" fillId="0" borderId="20" xfId="16" applyNumberFormat="1" applyFont="1" applyBorder="1" applyAlignment="1" applyProtection="1">
      <alignment horizontal="center" vertical="center" wrapText="1"/>
    </xf>
    <xf numFmtId="0" fontId="5" fillId="0" borderId="22" xfId="16" applyNumberFormat="1" applyFont="1" applyBorder="1" applyAlignment="1" applyProtection="1">
      <alignment horizontal="left" vertical="center" wrapText="1"/>
    </xf>
    <xf numFmtId="0" fontId="5" fillId="0" borderId="23" xfId="16" applyNumberFormat="1" applyFont="1" applyBorder="1" applyAlignment="1" applyProtection="1">
      <alignment horizontal="left" vertical="center" wrapText="1"/>
    </xf>
    <xf numFmtId="0" fontId="19" fillId="0" borderId="22" xfId="16" applyNumberFormat="1" applyFont="1" applyBorder="1" applyAlignment="1" applyProtection="1">
      <alignment horizontal="left" vertical="center" wrapText="1"/>
    </xf>
    <xf numFmtId="0" fontId="19" fillId="0" borderId="23" xfId="16" applyNumberFormat="1" applyFont="1" applyBorder="1" applyAlignment="1" applyProtection="1">
      <alignment horizontal="left" vertical="center" wrapText="1"/>
    </xf>
    <xf numFmtId="0" fontId="4" fillId="0" borderId="6" xfId="0" applyFont="1" applyFill="1" applyBorder="1" applyAlignment="1" applyProtection="1">
      <alignment horizontal="right"/>
    </xf>
    <xf numFmtId="0" fontId="4" fillId="0" borderId="15"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 fillId="0" borderId="7"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7"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4" fillId="2" borderId="7" xfId="0" applyFont="1" applyFill="1" applyBorder="1" applyAlignment="1" applyProtection="1">
      <alignment horizontal="left"/>
    </xf>
    <xf numFmtId="0" fontId="4" fillId="2" borderId="8" xfId="0" applyFont="1" applyFill="1" applyBorder="1" applyAlignment="1" applyProtection="1">
      <alignment horizontal="left"/>
    </xf>
    <xf numFmtId="0" fontId="4" fillId="2" borderId="9" xfId="0" applyFont="1" applyFill="1" applyBorder="1" applyAlignment="1" applyProtection="1">
      <alignment horizontal="left"/>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0" xfId="0" applyFont="1" applyFill="1" applyAlignment="1" applyProtection="1">
      <alignment horizontal="left" vertical="top"/>
    </xf>
    <xf numFmtId="0" fontId="4" fillId="0" borderId="0" xfId="0" applyFont="1" applyFill="1" applyAlignment="1" applyProtection="1">
      <alignment horizontal="left" vertical="top" wrapText="1"/>
    </xf>
    <xf numFmtId="0" fontId="4" fillId="3" borderId="6" xfId="13" applyFont="1" applyFill="1" applyBorder="1" applyAlignment="1" applyProtection="1">
      <alignment horizontal="center" vertical="center" wrapText="1"/>
    </xf>
    <xf numFmtId="0" fontId="4" fillId="0" borderId="6" xfId="13" applyFont="1" applyBorder="1" applyAlignment="1" applyProtection="1">
      <alignment vertical="center" wrapText="1"/>
    </xf>
    <xf numFmtId="0" fontId="3" fillId="0" borderId="6" xfId="13" applyFont="1" applyBorder="1" applyAlignment="1" applyProtection="1">
      <alignment vertical="center" wrapText="1"/>
    </xf>
    <xf numFmtId="0" fontId="3" fillId="0" borderId="6" xfId="13" applyFont="1" applyBorder="1" applyAlignment="1" applyProtection="1">
      <alignment vertical="center"/>
    </xf>
    <xf numFmtId="0" fontId="4" fillId="0" borderId="6" xfId="13" applyFont="1" applyBorder="1" applyAlignment="1" applyProtection="1">
      <alignment horizontal="left" vertical="center" wrapText="1"/>
    </xf>
    <xf numFmtId="0" fontId="4" fillId="0" borderId="0" xfId="0" applyFont="1" applyBorder="1" applyAlignment="1" applyProtection="1">
      <alignment vertical="top" wrapText="1"/>
    </xf>
    <xf numFmtId="0" fontId="4" fillId="0" borderId="7" xfId="0" applyFont="1" applyFill="1" applyBorder="1" applyAlignment="1" applyProtection="1">
      <alignment horizontal="right"/>
    </xf>
    <xf numFmtId="0" fontId="4" fillId="0" borderId="8" xfId="0" applyFont="1" applyFill="1" applyBorder="1" applyAlignment="1" applyProtection="1">
      <alignment horizontal="right"/>
    </xf>
    <xf numFmtId="0" fontId="4" fillId="0" borderId="9" xfId="0" applyFont="1" applyFill="1" applyBorder="1" applyAlignment="1" applyProtection="1">
      <alignment horizontal="right"/>
    </xf>
    <xf numFmtId="0" fontId="4" fillId="0" borderId="0" xfId="0" applyFont="1" applyAlignment="1" applyProtection="1">
      <alignment horizontal="left" wrapText="1"/>
    </xf>
    <xf numFmtId="49" fontId="4" fillId="0" borderId="0" xfId="0" applyNumberFormat="1" applyFont="1" applyAlignment="1" applyProtection="1">
      <alignment horizontal="left" vertical="top"/>
    </xf>
    <xf numFmtId="0" fontId="4" fillId="0" borderId="0" xfId="0" applyFont="1" applyFill="1" applyBorder="1" applyAlignment="1" applyProtection="1">
      <alignment horizontal="left" vertical="center" wrapText="1"/>
    </xf>
    <xf numFmtId="4" fontId="6" fillId="0" borderId="0" xfId="0" applyNumberFormat="1" applyFont="1" applyBorder="1" applyAlignment="1" applyProtection="1">
      <alignment horizontal="right" vertical="top"/>
      <protection locked="0"/>
    </xf>
    <xf numFmtId="4" fontId="6" fillId="0" borderId="2" xfId="0" applyNumberFormat="1" applyFont="1" applyBorder="1" applyAlignment="1" applyProtection="1">
      <alignment horizontal="right" vertical="top"/>
      <protection locked="0"/>
    </xf>
    <xf numFmtId="4" fontId="3" fillId="0" borderId="0" xfId="0" applyNumberFormat="1" applyFont="1" applyFill="1" applyBorder="1" applyAlignment="1" applyProtection="1">
      <alignment horizontal="right"/>
      <protection locked="0"/>
    </xf>
    <xf numFmtId="4" fontId="3" fillId="0" borderId="1" xfId="0" applyNumberFormat="1" applyFont="1" applyFill="1" applyBorder="1" applyAlignment="1" applyProtection="1">
      <alignment horizontal="right"/>
      <protection locked="0"/>
    </xf>
    <xf numFmtId="4" fontId="3" fillId="0" borderId="2" xfId="0" applyNumberFormat="1" applyFont="1" applyFill="1" applyBorder="1" applyAlignment="1" applyProtection="1">
      <alignment horizontal="right"/>
      <protection locked="0"/>
    </xf>
    <xf numFmtId="4" fontId="3" fillId="0" borderId="0" xfId="0" applyNumberFormat="1" applyFont="1" applyBorder="1" applyAlignment="1" applyProtection="1">
      <alignment horizontal="right"/>
      <protection locked="0"/>
    </xf>
    <xf numFmtId="4" fontId="3" fillId="0" borderId="1" xfId="0" applyNumberFormat="1" applyFont="1" applyBorder="1" applyAlignment="1" applyProtection="1">
      <alignment horizontal="right"/>
      <protection locked="0"/>
    </xf>
    <xf numFmtId="4" fontId="6" fillId="0" borderId="0" xfId="0" applyNumberFormat="1" applyFont="1" applyFill="1" applyBorder="1" applyAlignment="1" applyProtection="1">
      <alignment horizontal="right"/>
      <protection locked="0"/>
    </xf>
    <xf numFmtId="0" fontId="3" fillId="0" borderId="0" xfId="0" applyFont="1" applyFill="1" applyBorder="1" applyAlignment="1" applyProtection="1">
      <alignment horizontal="right"/>
      <protection locked="0"/>
    </xf>
    <xf numFmtId="4" fontId="4" fillId="0" borderId="3" xfId="0" applyNumberFormat="1" applyFont="1" applyFill="1" applyBorder="1" applyAlignment="1" applyProtection="1">
      <alignment horizontal="right" vertical="top"/>
      <protection locked="0"/>
    </xf>
  </cellXfs>
  <cellStyles count="17">
    <cellStyle name="Navadno" xfId="0" builtinId="0"/>
    <cellStyle name="Navadno 15" xfId="3"/>
    <cellStyle name="Navadno 16" xfId="4"/>
    <cellStyle name="Navadno 2 50" xfId="5"/>
    <cellStyle name="Navadno 49" xfId="6"/>
    <cellStyle name="Navadno 50" xfId="7"/>
    <cellStyle name="Navadno 51" xfId="11"/>
    <cellStyle name="Navadno 52" xfId="9"/>
    <cellStyle name="Navadno 53" xfId="10"/>
    <cellStyle name="Navadno 54" xfId="8"/>
    <cellStyle name="Navadno_POPIS DEL ZA GRADBENA DELA ILOVICA1" xfId="13"/>
    <cellStyle name="Normal_N36023 (2)" xfId="1"/>
    <cellStyle name="Normal_SP" xfId="15"/>
    <cellStyle name="Pojasnjevalno besedilo" xfId="16" builtinId="53"/>
    <cellStyle name="Pojasnjevalno besedilo 2" xfId="12"/>
    <cellStyle name="Valuta" xfId="2" builtinId="4"/>
    <cellStyle name="Valuta 2"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33"/>
      <color rgb="FFFFCC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6"/>
  <sheetViews>
    <sheetView showGridLines="0" showZeros="0" tabSelected="1" zoomScaleNormal="100" zoomScaleSheetLayoutView="100" workbookViewId="0">
      <selection activeCell="D27" sqref="D27"/>
    </sheetView>
  </sheetViews>
  <sheetFormatPr defaultRowHeight="12.75" x14ac:dyDescent="0.2"/>
  <cols>
    <col min="1" max="1" width="15.42578125" style="203" customWidth="1"/>
    <col min="2" max="2" width="45" style="203" customWidth="1"/>
    <col min="3" max="3" width="11.7109375" style="203" customWidth="1"/>
    <col min="4" max="4" width="21.140625" style="203" customWidth="1"/>
    <col min="5" max="5" width="10.7109375" style="203" bestFit="1" customWidth="1"/>
    <col min="6" max="254" width="9.140625" style="203"/>
    <col min="255" max="255" width="2.140625" style="203" customWidth="1"/>
    <col min="256" max="256" width="10.42578125" style="203" customWidth="1"/>
    <col min="257" max="257" width="45" style="203" customWidth="1"/>
    <col min="258" max="258" width="11.7109375" style="203" customWidth="1"/>
    <col min="259" max="259" width="18.85546875" style="203" customWidth="1"/>
    <col min="260" max="510" width="9.140625" style="203"/>
    <col min="511" max="511" width="2.140625" style="203" customWidth="1"/>
    <col min="512" max="512" width="10.42578125" style="203" customWidth="1"/>
    <col min="513" max="513" width="45" style="203" customWidth="1"/>
    <col min="514" max="514" width="11.7109375" style="203" customWidth="1"/>
    <col min="515" max="515" width="18.85546875" style="203" customWidth="1"/>
    <col min="516" max="766" width="9.140625" style="203"/>
    <col min="767" max="767" width="2.140625" style="203" customWidth="1"/>
    <col min="768" max="768" width="10.42578125" style="203" customWidth="1"/>
    <col min="769" max="769" width="45" style="203" customWidth="1"/>
    <col min="770" max="770" width="11.7109375" style="203" customWidth="1"/>
    <col min="771" max="771" width="18.85546875" style="203" customWidth="1"/>
    <col min="772" max="1022" width="9.140625" style="203"/>
    <col min="1023" max="1023" width="2.140625" style="203" customWidth="1"/>
    <col min="1024" max="1024" width="10.42578125" style="203" customWidth="1"/>
    <col min="1025" max="1025" width="45" style="203" customWidth="1"/>
    <col min="1026" max="1026" width="11.7109375" style="203" customWidth="1"/>
    <col min="1027" max="1027" width="18.85546875" style="203" customWidth="1"/>
    <col min="1028" max="1278" width="9.140625" style="203"/>
    <col min="1279" max="1279" width="2.140625" style="203" customWidth="1"/>
    <col min="1280" max="1280" width="10.42578125" style="203" customWidth="1"/>
    <col min="1281" max="1281" width="45" style="203" customWidth="1"/>
    <col min="1282" max="1282" width="11.7109375" style="203" customWidth="1"/>
    <col min="1283" max="1283" width="18.85546875" style="203" customWidth="1"/>
    <col min="1284" max="1534" width="9.140625" style="203"/>
    <col min="1535" max="1535" width="2.140625" style="203" customWidth="1"/>
    <col min="1536" max="1536" width="10.42578125" style="203" customWidth="1"/>
    <col min="1537" max="1537" width="45" style="203" customWidth="1"/>
    <col min="1538" max="1538" width="11.7109375" style="203" customWidth="1"/>
    <col min="1539" max="1539" width="18.85546875" style="203" customWidth="1"/>
    <col min="1540" max="1790" width="9.140625" style="203"/>
    <col min="1791" max="1791" width="2.140625" style="203" customWidth="1"/>
    <col min="1792" max="1792" width="10.42578125" style="203" customWidth="1"/>
    <col min="1793" max="1793" width="45" style="203" customWidth="1"/>
    <col min="1794" max="1794" width="11.7109375" style="203" customWidth="1"/>
    <col min="1795" max="1795" width="18.85546875" style="203" customWidth="1"/>
    <col min="1796" max="2046" width="9.140625" style="203"/>
    <col min="2047" max="2047" width="2.140625" style="203" customWidth="1"/>
    <col min="2048" max="2048" width="10.42578125" style="203" customWidth="1"/>
    <col min="2049" max="2049" width="45" style="203" customWidth="1"/>
    <col min="2050" max="2050" width="11.7109375" style="203" customWidth="1"/>
    <col min="2051" max="2051" width="18.85546875" style="203" customWidth="1"/>
    <col min="2052" max="2302" width="9.140625" style="203"/>
    <col min="2303" max="2303" width="2.140625" style="203" customWidth="1"/>
    <col min="2304" max="2304" width="10.42578125" style="203" customWidth="1"/>
    <col min="2305" max="2305" width="45" style="203" customWidth="1"/>
    <col min="2306" max="2306" width="11.7109375" style="203" customWidth="1"/>
    <col min="2307" max="2307" width="18.85546875" style="203" customWidth="1"/>
    <col min="2308" max="2558" width="9.140625" style="203"/>
    <col min="2559" max="2559" width="2.140625" style="203" customWidth="1"/>
    <col min="2560" max="2560" width="10.42578125" style="203" customWidth="1"/>
    <col min="2561" max="2561" width="45" style="203" customWidth="1"/>
    <col min="2562" max="2562" width="11.7109375" style="203" customWidth="1"/>
    <col min="2563" max="2563" width="18.85546875" style="203" customWidth="1"/>
    <col min="2564" max="2814" width="9.140625" style="203"/>
    <col min="2815" max="2815" width="2.140625" style="203" customWidth="1"/>
    <col min="2816" max="2816" width="10.42578125" style="203" customWidth="1"/>
    <col min="2817" max="2817" width="45" style="203" customWidth="1"/>
    <col min="2818" max="2818" width="11.7109375" style="203" customWidth="1"/>
    <col min="2819" max="2819" width="18.85546875" style="203" customWidth="1"/>
    <col min="2820" max="3070" width="9.140625" style="203"/>
    <col min="3071" max="3071" width="2.140625" style="203" customWidth="1"/>
    <col min="3072" max="3072" width="10.42578125" style="203" customWidth="1"/>
    <col min="3073" max="3073" width="45" style="203" customWidth="1"/>
    <col min="3074" max="3074" width="11.7109375" style="203" customWidth="1"/>
    <col min="3075" max="3075" width="18.85546875" style="203" customWidth="1"/>
    <col min="3076" max="3326" width="9.140625" style="203"/>
    <col min="3327" max="3327" width="2.140625" style="203" customWidth="1"/>
    <col min="3328" max="3328" width="10.42578125" style="203" customWidth="1"/>
    <col min="3329" max="3329" width="45" style="203" customWidth="1"/>
    <col min="3330" max="3330" width="11.7109375" style="203" customWidth="1"/>
    <col min="3331" max="3331" width="18.85546875" style="203" customWidth="1"/>
    <col min="3332" max="3582" width="9.140625" style="203"/>
    <col min="3583" max="3583" width="2.140625" style="203" customWidth="1"/>
    <col min="3584" max="3584" width="10.42578125" style="203" customWidth="1"/>
    <col min="3585" max="3585" width="45" style="203" customWidth="1"/>
    <col min="3586" max="3586" width="11.7109375" style="203" customWidth="1"/>
    <col min="3587" max="3587" width="18.85546875" style="203" customWidth="1"/>
    <col min="3588" max="3838" width="9.140625" style="203"/>
    <col min="3839" max="3839" width="2.140625" style="203" customWidth="1"/>
    <col min="3840" max="3840" width="10.42578125" style="203" customWidth="1"/>
    <col min="3841" max="3841" width="45" style="203" customWidth="1"/>
    <col min="3842" max="3842" width="11.7109375" style="203" customWidth="1"/>
    <col min="3843" max="3843" width="18.85546875" style="203" customWidth="1"/>
    <col min="3844" max="4094" width="9.140625" style="203"/>
    <col min="4095" max="4095" width="2.140625" style="203" customWidth="1"/>
    <col min="4096" max="4096" width="10.42578125" style="203" customWidth="1"/>
    <col min="4097" max="4097" width="45" style="203" customWidth="1"/>
    <col min="4098" max="4098" width="11.7109375" style="203" customWidth="1"/>
    <col min="4099" max="4099" width="18.85546875" style="203" customWidth="1"/>
    <col min="4100" max="4350" width="9.140625" style="203"/>
    <col min="4351" max="4351" width="2.140625" style="203" customWidth="1"/>
    <col min="4352" max="4352" width="10.42578125" style="203" customWidth="1"/>
    <col min="4353" max="4353" width="45" style="203" customWidth="1"/>
    <col min="4354" max="4354" width="11.7109375" style="203" customWidth="1"/>
    <col min="4355" max="4355" width="18.85546875" style="203" customWidth="1"/>
    <col min="4356" max="4606" width="9.140625" style="203"/>
    <col min="4607" max="4607" width="2.140625" style="203" customWidth="1"/>
    <col min="4608" max="4608" width="10.42578125" style="203" customWidth="1"/>
    <col min="4609" max="4609" width="45" style="203" customWidth="1"/>
    <col min="4610" max="4610" width="11.7109375" style="203" customWidth="1"/>
    <col min="4611" max="4611" width="18.85546875" style="203" customWidth="1"/>
    <col min="4612" max="4862" width="9.140625" style="203"/>
    <col min="4863" max="4863" width="2.140625" style="203" customWidth="1"/>
    <col min="4864" max="4864" width="10.42578125" style="203" customWidth="1"/>
    <col min="4865" max="4865" width="45" style="203" customWidth="1"/>
    <col min="4866" max="4866" width="11.7109375" style="203" customWidth="1"/>
    <col min="4867" max="4867" width="18.85546875" style="203" customWidth="1"/>
    <col min="4868" max="5118" width="9.140625" style="203"/>
    <col min="5119" max="5119" width="2.140625" style="203" customWidth="1"/>
    <col min="5120" max="5120" width="10.42578125" style="203" customWidth="1"/>
    <col min="5121" max="5121" width="45" style="203" customWidth="1"/>
    <col min="5122" max="5122" width="11.7109375" style="203" customWidth="1"/>
    <col min="5123" max="5123" width="18.85546875" style="203" customWidth="1"/>
    <col min="5124" max="5374" width="9.140625" style="203"/>
    <col min="5375" max="5375" width="2.140625" style="203" customWidth="1"/>
    <col min="5376" max="5376" width="10.42578125" style="203" customWidth="1"/>
    <col min="5377" max="5377" width="45" style="203" customWidth="1"/>
    <col min="5378" max="5378" width="11.7109375" style="203" customWidth="1"/>
    <col min="5379" max="5379" width="18.85546875" style="203" customWidth="1"/>
    <col min="5380" max="5630" width="9.140625" style="203"/>
    <col min="5631" max="5631" width="2.140625" style="203" customWidth="1"/>
    <col min="5632" max="5632" width="10.42578125" style="203" customWidth="1"/>
    <col min="5633" max="5633" width="45" style="203" customWidth="1"/>
    <col min="5634" max="5634" width="11.7109375" style="203" customWidth="1"/>
    <col min="5635" max="5635" width="18.85546875" style="203" customWidth="1"/>
    <col min="5636" max="5886" width="9.140625" style="203"/>
    <col min="5887" max="5887" width="2.140625" style="203" customWidth="1"/>
    <col min="5888" max="5888" width="10.42578125" style="203" customWidth="1"/>
    <col min="5889" max="5889" width="45" style="203" customWidth="1"/>
    <col min="5890" max="5890" width="11.7109375" style="203" customWidth="1"/>
    <col min="5891" max="5891" width="18.85546875" style="203" customWidth="1"/>
    <col min="5892" max="6142" width="9.140625" style="203"/>
    <col min="6143" max="6143" width="2.140625" style="203" customWidth="1"/>
    <col min="6144" max="6144" width="10.42578125" style="203" customWidth="1"/>
    <col min="6145" max="6145" width="45" style="203" customWidth="1"/>
    <col min="6146" max="6146" width="11.7109375" style="203" customWidth="1"/>
    <col min="6147" max="6147" width="18.85546875" style="203" customWidth="1"/>
    <col min="6148" max="6398" width="9.140625" style="203"/>
    <col min="6399" max="6399" width="2.140625" style="203" customWidth="1"/>
    <col min="6400" max="6400" width="10.42578125" style="203" customWidth="1"/>
    <col min="6401" max="6401" width="45" style="203" customWidth="1"/>
    <col min="6402" max="6402" width="11.7109375" style="203" customWidth="1"/>
    <col min="6403" max="6403" width="18.85546875" style="203" customWidth="1"/>
    <col min="6404" max="6654" width="9.140625" style="203"/>
    <col min="6655" max="6655" width="2.140625" style="203" customWidth="1"/>
    <col min="6656" max="6656" width="10.42578125" style="203" customWidth="1"/>
    <col min="6657" max="6657" width="45" style="203" customWidth="1"/>
    <col min="6658" max="6658" width="11.7109375" style="203" customWidth="1"/>
    <col min="6659" max="6659" width="18.85546875" style="203" customWidth="1"/>
    <col min="6660" max="6910" width="9.140625" style="203"/>
    <col min="6911" max="6911" width="2.140625" style="203" customWidth="1"/>
    <col min="6912" max="6912" width="10.42578125" style="203" customWidth="1"/>
    <col min="6913" max="6913" width="45" style="203" customWidth="1"/>
    <col min="6914" max="6914" width="11.7109375" style="203" customWidth="1"/>
    <col min="6915" max="6915" width="18.85546875" style="203" customWidth="1"/>
    <col min="6916" max="7166" width="9.140625" style="203"/>
    <col min="7167" max="7167" width="2.140625" style="203" customWidth="1"/>
    <col min="7168" max="7168" width="10.42578125" style="203" customWidth="1"/>
    <col min="7169" max="7169" width="45" style="203" customWidth="1"/>
    <col min="7170" max="7170" width="11.7109375" style="203" customWidth="1"/>
    <col min="7171" max="7171" width="18.85546875" style="203" customWidth="1"/>
    <col min="7172" max="7422" width="9.140625" style="203"/>
    <col min="7423" max="7423" width="2.140625" style="203" customWidth="1"/>
    <col min="7424" max="7424" width="10.42578125" style="203" customWidth="1"/>
    <col min="7425" max="7425" width="45" style="203" customWidth="1"/>
    <col min="7426" max="7426" width="11.7109375" style="203" customWidth="1"/>
    <col min="7427" max="7427" width="18.85546875" style="203" customWidth="1"/>
    <col min="7428" max="7678" width="9.140625" style="203"/>
    <col min="7679" max="7679" width="2.140625" style="203" customWidth="1"/>
    <col min="7680" max="7680" width="10.42578125" style="203" customWidth="1"/>
    <col min="7681" max="7681" width="45" style="203" customWidth="1"/>
    <col min="7682" max="7682" width="11.7109375" style="203" customWidth="1"/>
    <col min="7683" max="7683" width="18.85546875" style="203" customWidth="1"/>
    <col min="7684" max="7934" width="9.140625" style="203"/>
    <col min="7935" max="7935" width="2.140625" style="203" customWidth="1"/>
    <col min="7936" max="7936" width="10.42578125" style="203" customWidth="1"/>
    <col min="7937" max="7937" width="45" style="203" customWidth="1"/>
    <col min="7938" max="7938" width="11.7109375" style="203" customWidth="1"/>
    <col min="7939" max="7939" width="18.85546875" style="203" customWidth="1"/>
    <col min="7940" max="8190" width="9.140625" style="203"/>
    <col min="8191" max="8191" width="2.140625" style="203" customWidth="1"/>
    <col min="8192" max="8192" width="10.42578125" style="203" customWidth="1"/>
    <col min="8193" max="8193" width="45" style="203" customWidth="1"/>
    <col min="8194" max="8194" width="11.7109375" style="203" customWidth="1"/>
    <col min="8195" max="8195" width="18.85546875" style="203" customWidth="1"/>
    <col min="8196" max="8446" width="9.140625" style="203"/>
    <col min="8447" max="8447" width="2.140625" style="203" customWidth="1"/>
    <col min="8448" max="8448" width="10.42578125" style="203" customWidth="1"/>
    <col min="8449" max="8449" width="45" style="203" customWidth="1"/>
    <col min="8450" max="8450" width="11.7109375" style="203" customWidth="1"/>
    <col min="8451" max="8451" width="18.85546875" style="203" customWidth="1"/>
    <col min="8452" max="8702" width="9.140625" style="203"/>
    <col min="8703" max="8703" width="2.140625" style="203" customWidth="1"/>
    <col min="8704" max="8704" width="10.42578125" style="203" customWidth="1"/>
    <col min="8705" max="8705" width="45" style="203" customWidth="1"/>
    <col min="8706" max="8706" width="11.7109375" style="203" customWidth="1"/>
    <col min="8707" max="8707" width="18.85546875" style="203" customWidth="1"/>
    <col min="8708" max="8958" width="9.140625" style="203"/>
    <col min="8959" max="8959" width="2.140625" style="203" customWidth="1"/>
    <col min="8960" max="8960" width="10.42578125" style="203" customWidth="1"/>
    <col min="8961" max="8961" width="45" style="203" customWidth="1"/>
    <col min="8962" max="8962" width="11.7109375" style="203" customWidth="1"/>
    <col min="8963" max="8963" width="18.85546875" style="203" customWidth="1"/>
    <col min="8964" max="9214" width="9.140625" style="203"/>
    <col min="9215" max="9215" width="2.140625" style="203" customWidth="1"/>
    <col min="9216" max="9216" width="10.42578125" style="203" customWidth="1"/>
    <col min="9217" max="9217" width="45" style="203" customWidth="1"/>
    <col min="9218" max="9218" width="11.7109375" style="203" customWidth="1"/>
    <col min="9219" max="9219" width="18.85546875" style="203" customWidth="1"/>
    <col min="9220" max="9470" width="9.140625" style="203"/>
    <col min="9471" max="9471" width="2.140625" style="203" customWidth="1"/>
    <col min="9472" max="9472" width="10.42578125" style="203" customWidth="1"/>
    <col min="9473" max="9473" width="45" style="203" customWidth="1"/>
    <col min="9474" max="9474" width="11.7109375" style="203" customWidth="1"/>
    <col min="9475" max="9475" width="18.85546875" style="203" customWidth="1"/>
    <col min="9476" max="9726" width="9.140625" style="203"/>
    <col min="9727" max="9727" width="2.140625" style="203" customWidth="1"/>
    <col min="9728" max="9728" width="10.42578125" style="203" customWidth="1"/>
    <col min="9729" max="9729" width="45" style="203" customWidth="1"/>
    <col min="9730" max="9730" width="11.7109375" style="203" customWidth="1"/>
    <col min="9731" max="9731" width="18.85546875" style="203" customWidth="1"/>
    <col min="9732" max="9982" width="9.140625" style="203"/>
    <col min="9983" max="9983" width="2.140625" style="203" customWidth="1"/>
    <col min="9984" max="9984" width="10.42578125" style="203" customWidth="1"/>
    <col min="9985" max="9985" width="45" style="203" customWidth="1"/>
    <col min="9986" max="9986" width="11.7109375" style="203" customWidth="1"/>
    <col min="9987" max="9987" width="18.85546875" style="203" customWidth="1"/>
    <col min="9988" max="10238" width="9.140625" style="203"/>
    <col min="10239" max="10239" width="2.140625" style="203" customWidth="1"/>
    <col min="10240" max="10240" width="10.42578125" style="203" customWidth="1"/>
    <col min="10241" max="10241" width="45" style="203" customWidth="1"/>
    <col min="10242" max="10242" width="11.7109375" style="203" customWidth="1"/>
    <col min="10243" max="10243" width="18.85546875" style="203" customWidth="1"/>
    <col min="10244" max="10494" width="9.140625" style="203"/>
    <col min="10495" max="10495" width="2.140625" style="203" customWidth="1"/>
    <col min="10496" max="10496" width="10.42578125" style="203" customWidth="1"/>
    <col min="10497" max="10497" width="45" style="203" customWidth="1"/>
    <col min="10498" max="10498" width="11.7109375" style="203" customWidth="1"/>
    <col min="10499" max="10499" width="18.85546875" style="203" customWidth="1"/>
    <col min="10500" max="10750" width="9.140625" style="203"/>
    <col min="10751" max="10751" width="2.140625" style="203" customWidth="1"/>
    <col min="10752" max="10752" width="10.42578125" style="203" customWidth="1"/>
    <col min="10753" max="10753" width="45" style="203" customWidth="1"/>
    <col min="10754" max="10754" width="11.7109375" style="203" customWidth="1"/>
    <col min="10755" max="10755" width="18.85546875" style="203" customWidth="1"/>
    <col min="10756" max="11006" width="9.140625" style="203"/>
    <col min="11007" max="11007" width="2.140625" style="203" customWidth="1"/>
    <col min="11008" max="11008" width="10.42578125" style="203" customWidth="1"/>
    <col min="11009" max="11009" width="45" style="203" customWidth="1"/>
    <col min="11010" max="11010" width="11.7109375" style="203" customWidth="1"/>
    <col min="11011" max="11011" width="18.85546875" style="203" customWidth="1"/>
    <col min="11012" max="11262" width="9.140625" style="203"/>
    <col min="11263" max="11263" width="2.140625" style="203" customWidth="1"/>
    <col min="11264" max="11264" width="10.42578125" style="203" customWidth="1"/>
    <col min="11265" max="11265" width="45" style="203" customWidth="1"/>
    <col min="11266" max="11266" width="11.7109375" style="203" customWidth="1"/>
    <col min="11267" max="11267" width="18.85546875" style="203" customWidth="1"/>
    <col min="11268" max="11518" width="9.140625" style="203"/>
    <col min="11519" max="11519" width="2.140625" style="203" customWidth="1"/>
    <col min="11520" max="11520" width="10.42578125" style="203" customWidth="1"/>
    <col min="11521" max="11521" width="45" style="203" customWidth="1"/>
    <col min="11522" max="11522" width="11.7109375" style="203" customWidth="1"/>
    <col min="11523" max="11523" width="18.85546875" style="203" customWidth="1"/>
    <col min="11524" max="11774" width="9.140625" style="203"/>
    <col min="11775" max="11775" width="2.140625" style="203" customWidth="1"/>
    <col min="11776" max="11776" width="10.42578125" style="203" customWidth="1"/>
    <col min="11777" max="11777" width="45" style="203" customWidth="1"/>
    <col min="11778" max="11778" width="11.7109375" style="203" customWidth="1"/>
    <col min="11779" max="11779" width="18.85546875" style="203" customWidth="1"/>
    <col min="11780" max="12030" width="9.140625" style="203"/>
    <col min="12031" max="12031" width="2.140625" style="203" customWidth="1"/>
    <col min="12032" max="12032" width="10.42578125" style="203" customWidth="1"/>
    <col min="12033" max="12033" width="45" style="203" customWidth="1"/>
    <col min="12034" max="12034" width="11.7109375" style="203" customWidth="1"/>
    <col min="12035" max="12035" width="18.85546875" style="203" customWidth="1"/>
    <col min="12036" max="12286" width="9.140625" style="203"/>
    <col min="12287" max="12287" width="2.140625" style="203" customWidth="1"/>
    <col min="12288" max="12288" width="10.42578125" style="203" customWidth="1"/>
    <col min="12289" max="12289" width="45" style="203" customWidth="1"/>
    <col min="12290" max="12290" width="11.7109375" style="203" customWidth="1"/>
    <col min="12291" max="12291" width="18.85546875" style="203" customWidth="1"/>
    <col min="12292" max="12542" width="9.140625" style="203"/>
    <col min="12543" max="12543" width="2.140625" style="203" customWidth="1"/>
    <col min="12544" max="12544" width="10.42578125" style="203" customWidth="1"/>
    <col min="12545" max="12545" width="45" style="203" customWidth="1"/>
    <col min="12546" max="12546" width="11.7109375" style="203" customWidth="1"/>
    <col min="12547" max="12547" width="18.85546875" style="203" customWidth="1"/>
    <col min="12548" max="12798" width="9.140625" style="203"/>
    <col min="12799" max="12799" width="2.140625" style="203" customWidth="1"/>
    <col min="12800" max="12800" width="10.42578125" style="203" customWidth="1"/>
    <col min="12801" max="12801" width="45" style="203" customWidth="1"/>
    <col min="12802" max="12802" width="11.7109375" style="203" customWidth="1"/>
    <col min="12803" max="12803" width="18.85546875" style="203" customWidth="1"/>
    <col min="12804" max="13054" width="9.140625" style="203"/>
    <col min="13055" max="13055" width="2.140625" style="203" customWidth="1"/>
    <col min="13056" max="13056" width="10.42578125" style="203" customWidth="1"/>
    <col min="13057" max="13057" width="45" style="203" customWidth="1"/>
    <col min="13058" max="13058" width="11.7109375" style="203" customWidth="1"/>
    <col min="13059" max="13059" width="18.85546875" style="203" customWidth="1"/>
    <col min="13060" max="13310" width="9.140625" style="203"/>
    <col min="13311" max="13311" width="2.140625" style="203" customWidth="1"/>
    <col min="13312" max="13312" width="10.42578125" style="203" customWidth="1"/>
    <col min="13313" max="13313" width="45" style="203" customWidth="1"/>
    <col min="13314" max="13314" width="11.7109375" style="203" customWidth="1"/>
    <col min="13315" max="13315" width="18.85546875" style="203" customWidth="1"/>
    <col min="13316" max="13566" width="9.140625" style="203"/>
    <col min="13567" max="13567" width="2.140625" style="203" customWidth="1"/>
    <col min="13568" max="13568" width="10.42578125" style="203" customWidth="1"/>
    <col min="13569" max="13569" width="45" style="203" customWidth="1"/>
    <col min="13570" max="13570" width="11.7109375" style="203" customWidth="1"/>
    <col min="13571" max="13571" width="18.85546875" style="203" customWidth="1"/>
    <col min="13572" max="13822" width="9.140625" style="203"/>
    <col min="13823" max="13823" width="2.140625" style="203" customWidth="1"/>
    <col min="13824" max="13824" width="10.42578125" style="203" customWidth="1"/>
    <col min="13825" max="13825" width="45" style="203" customWidth="1"/>
    <col min="13826" max="13826" width="11.7109375" style="203" customWidth="1"/>
    <col min="13827" max="13827" width="18.85546875" style="203" customWidth="1"/>
    <col min="13828" max="14078" width="9.140625" style="203"/>
    <col min="14079" max="14079" width="2.140625" style="203" customWidth="1"/>
    <col min="14080" max="14080" width="10.42578125" style="203" customWidth="1"/>
    <col min="14081" max="14081" width="45" style="203" customWidth="1"/>
    <col min="14082" max="14082" width="11.7109375" style="203" customWidth="1"/>
    <col min="14083" max="14083" width="18.85546875" style="203" customWidth="1"/>
    <col min="14084" max="14334" width="9.140625" style="203"/>
    <col min="14335" max="14335" width="2.140625" style="203" customWidth="1"/>
    <col min="14336" max="14336" width="10.42578125" style="203" customWidth="1"/>
    <col min="14337" max="14337" width="45" style="203" customWidth="1"/>
    <col min="14338" max="14338" width="11.7109375" style="203" customWidth="1"/>
    <col min="14339" max="14339" width="18.85546875" style="203" customWidth="1"/>
    <col min="14340" max="14590" width="9.140625" style="203"/>
    <col min="14591" max="14591" width="2.140625" style="203" customWidth="1"/>
    <col min="14592" max="14592" width="10.42578125" style="203" customWidth="1"/>
    <col min="14593" max="14593" width="45" style="203" customWidth="1"/>
    <col min="14594" max="14594" width="11.7109375" style="203" customWidth="1"/>
    <col min="14595" max="14595" width="18.85546875" style="203" customWidth="1"/>
    <col min="14596" max="14846" width="9.140625" style="203"/>
    <col min="14847" max="14847" width="2.140625" style="203" customWidth="1"/>
    <col min="14848" max="14848" width="10.42578125" style="203" customWidth="1"/>
    <col min="14849" max="14849" width="45" style="203" customWidth="1"/>
    <col min="14850" max="14850" width="11.7109375" style="203" customWidth="1"/>
    <col min="14851" max="14851" width="18.85546875" style="203" customWidth="1"/>
    <col min="14852" max="15102" width="9.140625" style="203"/>
    <col min="15103" max="15103" width="2.140625" style="203" customWidth="1"/>
    <col min="15104" max="15104" width="10.42578125" style="203" customWidth="1"/>
    <col min="15105" max="15105" width="45" style="203" customWidth="1"/>
    <col min="15106" max="15106" width="11.7109375" style="203" customWidth="1"/>
    <col min="15107" max="15107" width="18.85546875" style="203" customWidth="1"/>
    <col min="15108" max="15358" width="9.140625" style="203"/>
    <col min="15359" max="15359" width="2.140625" style="203" customWidth="1"/>
    <col min="15360" max="15360" width="10.42578125" style="203" customWidth="1"/>
    <col min="15361" max="15361" width="45" style="203" customWidth="1"/>
    <col min="15362" max="15362" width="11.7109375" style="203" customWidth="1"/>
    <col min="15363" max="15363" width="18.85546875" style="203" customWidth="1"/>
    <col min="15364" max="15614" width="9.140625" style="203"/>
    <col min="15615" max="15615" width="2.140625" style="203" customWidth="1"/>
    <col min="15616" max="15616" width="10.42578125" style="203" customWidth="1"/>
    <col min="15617" max="15617" width="45" style="203" customWidth="1"/>
    <col min="15618" max="15618" width="11.7109375" style="203" customWidth="1"/>
    <col min="15619" max="15619" width="18.85546875" style="203" customWidth="1"/>
    <col min="15620" max="15870" width="9.140625" style="203"/>
    <col min="15871" max="15871" width="2.140625" style="203" customWidth="1"/>
    <col min="15872" max="15872" width="10.42578125" style="203" customWidth="1"/>
    <col min="15873" max="15873" width="45" style="203" customWidth="1"/>
    <col min="15874" max="15874" width="11.7109375" style="203" customWidth="1"/>
    <col min="15875" max="15875" width="18.85546875" style="203" customWidth="1"/>
    <col min="15876" max="16126" width="9.140625" style="203"/>
    <col min="16127" max="16127" width="2.140625" style="203" customWidth="1"/>
    <col min="16128" max="16128" width="10.42578125" style="203" customWidth="1"/>
    <col min="16129" max="16129" width="45" style="203" customWidth="1"/>
    <col min="16130" max="16130" width="11.7109375" style="203" customWidth="1"/>
    <col min="16131" max="16131" width="18.85546875" style="203" customWidth="1"/>
    <col min="16132" max="16384" width="9.140625" style="203"/>
  </cols>
  <sheetData>
    <row r="1" spans="1:4" ht="20.25" x14ac:dyDescent="0.2">
      <c r="A1" s="218" t="s">
        <v>479</v>
      </c>
      <c r="B1" s="218"/>
      <c r="C1" s="218"/>
      <c r="D1" s="218"/>
    </row>
    <row r="2" spans="1:4" x14ac:dyDescent="0.2">
      <c r="A2" s="209"/>
      <c r="B2" s="209"/>
      <c r="C2" s="209"/>
      <c r="D2" s="210"/>
    </row>
    <row r="3" spans="1:4" x14ac:dyDescent="0.2">
      <c r="A3" s="209"/>
      <c r="B3" s="209"/>
      <c r="C3" s="209"/>
      <c r="D3" s="210"/>
    </row>
    <row r="4" spans="1:4" ht="28.5" customHeight="1" x14ac:dyDescent="0.2">
      <c r="A4" s="211"/>
      <c r="B4" s="219" t="s">
        <v>470</v>
      </c>
      <c r="C4" s="220"/>
      <c r="D4" s="211" t="s">
        <v>135</v>
      </c>
    </row>
    <row r="5" spans="1:4" ht="35.1" customHeight="1" x14ac:dyDescent="0.2">
      <c r="A5" s="212" t="s">
        <v>474</v>
      </c>
      <c r="B5" s="221" t="s">
        <v>473</v>
      </c>
      <c r="C5" s="222"/>
      <c r="D5" s="213">
        <f>'Rekapitulacija 1. Sklop_VO_GD'!G6</f>
        <v>0</v>
      </c>
    </row>
    <row r="6" spans="1:4" ht="35.1" customHeight="1" x14ac:dyDescent="0.2">
      <c r="A6" s="212" t="s">
        <v>471</v>
      </c>
      <c r="B6" s="221" t="s">
        <v>475</v>
      </c>
      <c r="C6" s="222"/>
      <c r="D6" s="213">
        <f>'Rekapitulacija 2. Sklop VO_GD '!G13+Rekapitulacija_VO_SK_GD!G11</f>
        <v>0</v>
      </c>
    </row>
    <row r="7" spans="1:4" ht="35.1" customHeight="1" x14ac:dyDescent="0.2">
      <c r="A7" s="212" t="s">
        <v>476</v>
      </c>
      <c r="B7" s="221" t="s">
        <v>477</v>
      </c>
      <c r="C7" s="222"/>
      <c r="D7" s="213">
        <f>'Rekapitulacija 3 . Sklop VO_GD '!G14</f>
        <v>0</v>
      </c>
    </row>
    <row r="8" spans="1:4" ht="35.1" customHeight="1" x14ac:dyDescent="0.2">
      <c r="A8" s="212" t="s">
        <v>481</v>
      </c>
      <c r="B8" s="221" t="s">
        <v>485</v>
      </c>
      <c r="C8" s="222"/>
      <c r="D8" s="213">
        <f>'Rekapitulacija 4.a Sklop GD'!G6</f>
        <v>0</v>
      </c>
    </row>
    <row r="9" spans="1:4" ht="35.1" customHeight="1" x14ac:dyDescent="0.2">
      <c r="A9" s="212" t="s">
        <v>482</v>
      </c>
      <c r="B9" s="221" t="s">
        <v>487</v>
      </c>
      <c r="C9" s="222"/>
      <c r="D9" s="213">
        <f>'Rekapitulacija_VO_GD (4.b)'!G15</f>
        <v>0</v>
      </c>
    </row>
    <row r="10" spans="1:4" ht="35.1" customHeight="1" x14ac:dyDescent="0.2">
      <c r="A10" s="212" t="s">
        <v>483</v>
      </c>
      <c r="B10" s="221" t="s">
        <v>486</v>
      </c>
      <c r="C10" s="222"/>
      <c r="D10" s="213">
        <f>'Rekapitulacija_VO_GD (4.c)'!G14</f>
        <v>0</v>
      </c>
    </row>
    <row r="11" spans="1:4" ht="33" customHeight="1" thickBot="1" x14ac:dyDescent="0.25">
      <c r="A11" s="212" t="s">
        <v>478</v>
      </c>
      <c r="B11" s="223" t="s">
        <v>484</v>
      </c>
      <c r="C11" s="224"/>
      <c r="D11" s="213">
        <f>'Rekapitulacija 4.a Sklop GD'!G6+'Rekapitulacija_VO_GD (4.b)'!G15+'Rekapitulacija_VO_GD (4.c)'!G14</f>
        <v>0</v>
      </c>
    </row>
    <row r="12" spans="1:4" ht="32.25" customHeight="1" thickBot="1" x14ac:dyDescent="0.25">
      <c r="A12" s="216" t="s">
        <v>472</v>
      </c>
      <c r="B12" s="217"/>
      <c r="C12" s="217"/>
      <c r="D12" s="214">
        <f>D5+D6+D7+D11</f>
        <v>0</v>
      </c>
    </row>
    <row r="13" spans="1:4" x14ac:dyDescent="0.2">
      <c r="A13" s="209"/>
      <c r="B13" s="209"/>
      <c r="C13" s="209"/>
      <c r="D13" s="210"/>
    </row>
    <row r="14" spans="1:4" x14ac:dyDescent="0.2">
      <c r="A14" s="209"/>
      <c r="B14" s="209"/>
      <c r="C14" s="209"/>
      <c r="D14" s="210"/>
    </row>
    <row r="15" spans="1:4" x14ac:dyDescent="0.2">
      <c r="A15" s="209"/>
      <c r="B15" s="209"/>
      <c r="C15" s="209"/>
      <c r="D15" s="210"/>
    </row>
    <row r="16" spans="1:4" x14ac:dyDescent="0.2">
      <c r="A16" s="209"/>
      <c r="B16" s="209"/>
      <c r="C16" s="209"/>
      <c r="D16" s="210"/>
    </row>
  </sheetData>
  <sheetProtection password="CFA5" sheet="1" objects="1" scenarios="1"/>
  <mergeCells count="10">
    <mergeCell ref="A12:C12"/>
    <mergeCell ref="A1:D1"/>
    <mergeCell ref="B4:C4"/>
    <mergeCell ref="B5:C5"/>
    <mergeCell ref="B6:C6"/>
    <mergeCell ref="B7:C7"/>
    <mergeCell ref="B11:C11"/>
    <mergeCell ref="B8:C8"/>
    <mergeCell ref="B9:C9"/>
    <mergeCell ref="B10:C10"/>
  </mergeCells>
  <pageMargins left="0.51181102362204722" right="0.27559055118110237" top="0.86614173228346458" bottom="0.74803149606299213" header="0.31496062992125984" footer="0.31496062992125984"/>
  <pageSetup paperSize="9" orientation="portrait" r:id="rId1"/>
  <headerFooter alignWithMargins="0">
    <oddHeader>&amp;L&amp;8ENERGETIKA LJUBLJANA d.o.o.&amp;R&amp;8JPE-SIR-121/20</oddHeader>
    <oddFooter>&amp;C&amp;"Arial,Navadno"&amp;8&amp;P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00"/>
  <sheetViews>
    <sheetView topLeftCell="A13" zoomScaleNormal="100" zoomScaleSheetLayoutView="100" workbookViewId="0">
      <selection activeCell="E18" sqref="E18"/>
    </sheetView>
  </sheetViews>
  <sheetFormatPr defaultColWidth="9.140625" defaultRowHeight="12.75" x14ac:dyDescent="0.2"/>
  <cols>
    <col min="1" max="1" width="5.7109375" style="28" customWidth="1"/>
    <col min="2" max="2" width="50.7109375" style="76" customWidth="1"/>
    <col min="3" max="3" width="7.7109375" style="31" customWidth="1"/>
    <col min="4" max="4" width="4.7109375" style="32" customWidth="1"/>
    <col min="5" max="5" width="11.7109375" style="30" customWidth="1"/>
    <col min="6" max="6" width="12.7109375" style="31" customWidth="1"/>
    <col min="7" max="16384" width="9.140625" style="32"/>
  </cols>
  <sheetData>
    <row r="1" spans="1:6" x14ac:dyDescent="0.2">
      <c r="A1" s="27"/>
      <c r="B1" s="69"/>
      <c r="C1" s="28"/>
      <c r="D1" s="29"/>
    </row>
    <row r="2" spans="1:6" x14ac:dyDescent="0.2">
      <c r="A2" s="27" t="s">
        <v>439</v>
      </c>
      <c r="B2" s="69" t="s">
        <v>325</v>
      </c>
      <c r="C2" s="28"/>
      <c r="D2" s="29"/>
    </row>
    <row r="3" spans="1:6" x14ac:dyDescent="0.2">
      <c r="A3" s="27"/>
      <c r="B3" s="69" t="s">
        <v>235</v>
      </c>
      <c r="C3" s="28"/>
      <c r="D3" s="29"/>
    </row>
    <row r="4" spans="1:6" ht="76.5" x14ac:dyDescent="0.2">
      <c r="A4" s="130" t="s">
        <v>0</v>
      </c>
      <c r="B4" s="131" t="s">
        <v>38</v>
      </c>
      <c r="C4" s="132" t="s">
        <v>8</v>
      </c>
      <c r="D4" s="132" t="s">
        <v>9</v>
      </c>
      <c r="E4" s="133" t="s">
        <v>42</v>
      </c>
      <c r="F4" s="133" t="s">
        <v>43</v>
      </c>
    </row>
    <row r="5" spans="1:6" x14ac:dyDescent="0.2">
      <c r="A5" s="112">
        <v>1</v>
      </c>
      <c r="B5" s="70"/>
      <c r="C5" s="33"/>
      <c r="D5" s="34"/>
      <c r="E5" s="35"/>
      <c r="F5" s="33"/>
    </row>
    <row r="6" spans="1:6" x14ac:dyDescent="0.2">
      <c r="A6" s="122"/>
      <c r="B6" s="124" t="s">
        <v>150</v>
      </c>
      <c r="C6" s="59"/>
      <c r="D6" s="57"/>
      <c r="E6" s="58"/>
      <c r="F6" s="59"/>
    </row>
    <row r="7" spans="1:6" x14ac:dyDescent="0.2">
      <c r="A7" s="122"/>
      <c r="B7" s="246" t="s">
        <v>149</v>
      </c>
      <c r="C7" s="246"/>
      <c r="D7" s="246"/>
      <c r="E7" s="246"/>
      <c r="F7" s="246"/>
    </row>
    <row r="8" spans="1:6" x14ac:dyDescent="0.2">
      <c r="A8" s="122"/>
      <c r="B8" s="246"/>
      <c r="C8" s="246"/>
      <c r="D8" s="246"/>
      <c r="E8" s="246"/>
      <c r="F8" s="246"/>
    </row>
    <row r="9" spans="1:6" x14ac:dyDescent="0.2">
      <c r="A9" s="122"/>
      <c r="B9" s="123"/>
      <c r="C9" s="59"/>
      <c r="D9" s="57"/>
      <c r="E9" s="58"/>
      <c r="F9" s="59"/>
    </row>
    <row r="10" spans="1:6" x14ac:dyDescent="0.2">
      <c r="A10" s="112"/>
      <c r="B10" s="70"/>
      <c r="C10" s="33"/>
      <c r="D10" s="34"/>
      <c r="E10" s="35"/>
      <c r="F10" s="33"/>
    </row>
    <row r="11" spans="1:6" x14ac:dyDescent="0.2">
      <c r="A11" s="113">
        <f>COUNT(A5+1)</f>
        <v>1</v>
      </c>
      <c r="B11" s="41" t="s">
        <v>10</v>
      </c>
      <c r="C11" s="38"/>
      <c r="D11" s="22"/>
      <c r="E11" s="37"/>
      <c r="F11" s="37"/>
    </row>
    <row r="12" spans="1:6" ht="38.25" x14ac:dyDescent="0.2">
      <c r="A12" s="113"/>
      <c r="B12" s="42" t="s">
        <v>49</v>
      </c>
      <c r="C12" s="38"/>
      <c r="D12" s="22"/>
      <c r="E12" s="37"/>
      <c r="F12" s="37"/>
    </row>
    <row r="13" spans="1:6" ht="14.25" x14ac:dyDescent="0.2">
      <c r="A13" s="113"/>
      <c r="B13" s="42"/>
      <c r="C13" s="52">
        <v>34</v>
      </c>
      <c r="D13" s="22" t="s">
        <v>41</v>
      </c>
      <c r="E13" s="47"/>
      <c r="F13" s="37">
        <f>C13*E13</f>
        <v>0</v>
      </c>
    </row>
    <row r="14" spans="1:6" x14ac:dyDescent="0.2">
      <c r="A14" s="115"/>
      <c r="B14" s="72"/>
      <c r="C14" s="53"/>
      <c r="D14" s="54"/>
      <c r="E14" s="55"/>
      <c r="F14" s="55"/>
    </row>
    <row r="15" spans="1:6" x14ac:dyDescent="0.2">
      <c r="A15" s="114"/>
      <c r="B15" s="71"/>
      <c r="C15" s="56"/>
      <c r="D15" s="50"/>
      <c r="E15" s="51"/>
      <c r="F15" s="51"/>
    </row>
    <row r="16" spans="1:6" x14ac:dyDescent="0.2">
      <c r="A16" s="113">
        <f>COUNT($A$11:A14)+1</f>
        <v>2</v>
      </c>
      <c r="B16" s="41" t="s">
        <v>50</v>
      </c>
      <c r="C16" s="52"/>
      <c r="D16" s="22"/>
      <c r="E16" s="37"/>
      <c r="F16" s="37"/>
    </row>
    <row r="17" spans="1:6" ht="89.25" x14ac:dyDescent="0.2">
      <c r="A17" s="113"/>
      <c r="B17" s="42" t="s">
        <v>136</v>
      </c>
      <c r="C17" s="52"/>
      <c r="D17" s="22"/>
      <c r="E17" s="37"/>
      <c r="F17" s="37"/>
    </row>
    <row r="18" spans="1:6" x14ac:dyDescent="0.2">
      <c r="A18" s="113"/>
      <c r="B18" s="41" t="s">
        <v>326</v>
      </c>
      <c r="C18" s="52">
        <v>1</v>
      </c>
      <c r="D18" s="22" t="s">
        <v>1</v>
      </c>
      <c r="E18" s="47"/>
      <c r="F18" s="37">
        <f>E18*C18</f>
        <v>0</v>
      </c>
    </row>
    <row r="19" spans="1:6" x14ac:dyDescent="0.2">
      <c r="A19" s="115"/>
      <c r="B19" s="72"/>
      <c r="C19" s="53"/>
      <c r="D19" s="54"/>
      <c r="E19" s="55"/>
      <c r="F19" s="68"/>
    </row>
    <row r="20" spans="1:6" x14ac:dyDescent="0.2">
      <c r="A20" s="117"/>
      <c r="B20" s="77"/>
      <c r="C20" s="56"/>
      <c r="D20" s="78"/>
      <c r="E20" s="148"/>
      <c r="F20" s="79"/>
    </row>
    <row r="21" spans="1:6" x14ac:dyDescent="0.2">
      <c r="A21" s="113">
        <f>COUNT($A$11:A20)+1</f>
        <v>3</v>
      </c>
      <c r="B21" s="41" t="s">
        <v>11</v>
      </c>
      <c r="C21" s="52"/>
      <c r="D21" s="22"/>
      <c r="E21" s="37"/>
      <c r="F21" s="38"/>
    </row>
    <row r="22" spans="1:6" ht="25.5" x14ac:dyDescent="0.2">
      <c r="A22" s="113"/>
      <c r="B22" s="42" t="s">
        <v>137</v>
      </c>
      <c r="C22" s="52"/>
      <c r="D22" s="22"/>
      <c r="E22" s="37"/>
      <c r="F22" s="38"/>
    </row>
    <row r="23" spans="1:6" x14ac:dyDescent="0.2">
      <c r="A23" s="113"/>
      <c r="B23" s="42"/>
      <c r="C23" s="52">
        <v>2</v>
      </c>
      <c r="D23" s="22" t="s">
        <v>1</v>
      </c>
      <c r="E23" s="47"/>
      <c r="F23" s="37">
        <f>C23*E23</f>
        <v>0</v>
      </c>
    </row>
    <row r="24" spans="1:6" x14ac:dyDescent="0.2">
      <c r="A24" s="113"/>
      <c r="B24" s="42"/>
      <c r="C24" s="52"/>
      <c r="D24" s="22"/>
      <c r="E24" s="37"/>
      <c r="F24" s="37"/>
    </row>
    <row r="25" spans="1:6" x14ac:dyDescent="0.2">
      <c r="A25" s="114"/>
      <c r="B25" s="86"/>
      <c r="C25" s="56"/>
      <c r="D25" s="50"/>
      <c r="E25" s="51"/>
      <c r="F25" s="51"/>
    </row>
    <row r="26" spans="1:6" x14ac:dyDescent="0.2">
      <c r="A26" s="113">
        <f>COUNT($A$11:A25)+1</f>
        <v>4</v>
      </c>
      <c r="B26" s="41" t="s">
        <v>17</v>
      </c>
      <c r="C26" s="52"/>
      <c r="D26" s="22"/>
      <c r="E26" s="37"/>
      <c r="F26" s="38"/>
    </row>
    <row r="27" spans="1:6" ht="63.75" x14ac:dyDescent="0.2">
      <c r="A27" s="113"/>
      <c r="B27" s="42" t="s">
        <v>59</v>
      </c>
      <c r="C27" s="52"/>
      <c r="D27" s="22"/>
      <c r="E27" s="37"/>
      <c r="F27" s="38"/>
    </row>
    <row r="28" spans="1:6" ht="14.25" x14ac:dyDescent="0.2">
      <c r="A28" s="113"/>
      <c r="B28" s="41"/>
      <c r="C28" s="52">
        <v>5</v>
      </c>
      <c r="D28" s="22" t="s">
        <v>47</v>
      </c>
      <c r="E28" s="47"/>
      <c r="F28" s="37">
        <f>C28*E28</f>
        <v>0</v>
      </c>
    </row>
    <row r="29" spans="1:6" x14ac:dyDescent="0.2">
      <c r="A29" s="115"/>
      <c r="B29" s="87"/>
      <c r="C29" s="53"/>
      <c r="D29" s="54"/>
      <c r="E29" s="55"/>
      <c r="F29" s="55"/>
    </row>
    <row r="30" spans="1:6" x14ac:dyDescent="0.2">
      <c r="A30" s="114"/>
      <c r="B30" s="86"/>
      <c r="C30" s="56"/>
      <c r="D30" s="50"/>
      <c r="E30" s="51"/>
      <c r="F30" s="51"/>
    </row>
    <row r="31" spans="1:6" x14ac:dyDescent="0.2">
      <c r="A31" s="113">
        <f>COUNT($A$11:A30)+1</f>
        <v>5</v>
      </c>
      <c r="B31" s="41" t="s">
        <v>60</v>
      </c>
      <c r="C31" s="52"/>
      <c r="D31" s="22"/>
      <c r="E31" s="37"/>
      <c r="F31" s="38"/>
    </row>
    <row r="32" spans="1:6" ht="76.5" x14ac:dyDescent="0.2">
      <c r="A32" s="113"/>
      <c r="B32" s="42" t="s">
        <v>61</v>
      </c>
      <c r="C32" s="52"/>
      <c r="D32" s="22"/>
      <c r="E32" s="37"/>
      <c r="F32" s="38"/>
    </row>
    <row r="33" spans="1:6" ht="14.25" x14ac:dyDescent="0.2">
      <c r="A33" s="113"/>
      <c r="B33" s="42"/>
      <c r="C33" s="52">
        <v>4</v>
      </c>
      <c r="D33" s="22" t="s">
        <v>47</v>
      </c>
      <c r="E33" s="47"/>
      <c r="F33" s="37">
        <f>C33*E33</f>
        <v>0</v>
      </c>
    </row>
    <row r="34" spans="1:6" x14ac:dyDescent="0.2">
      <c r="A34" s="115"/>
      <c r="B34" s="72"/>
      <c r="C34" s="53"/>
      <c r="D34" s="54"/>
      <c r="E34" s="55"/>
      <c r="F34" s="55"/>
    </row>
    <row r="35" spans="1:6" x14ac:dyDescent="0.2">
      <c r="A35" s="114"/>
      <c r="B35" s="71"/>
      <c r="C35" s="56"/>
      <c r="D35" s="50"/>
      <c r="E35" s="51"/>
      <c r="F35" s="49"/>
    </row>
    <row r="36" spans="1:6" x14ac:dyDescent="0.2">
      <c r="A36" s="113">
        <f>COUNT($A$11:A35)+1</f>
        <v>6</v>
      </c>
      <c r="B36" s="41" t="s">
        <v>19</v>
      </c>
      <c r="C36" s="52"/>
      <c r="D36" s="22"/>
      <c r="E36" s="37"/>
      <c r="F36" s="38"/>
    </row>
    <row r="37" spans="1:6" ht="38.25" x14ac:dyDescent="0.2">
      <c r="A37" s="113"/>
      <c r="B37" s="42" t="s">
        <v>40</v>
      </c>
      <c r="C37" s="52"/>
      <c r="D37" s="22"/>
      <c r="E37" s="37"/>
      <c r="F37" s="38"/>
    </row>
    <row r="38" spans="1:6" ht="14.25" x14ac:dyDescent="0.2">
      <c r="A38" s="113"/>
      <c r="B38" s="42"/>
      <c r="C38" s="52">
        <v>5</v>
      </c>
      <c r="D38" s="22" t="s">
        <v>41</v>
      </c>
      <c r="E38" s="47"/>
      <c r="F38" s="37">
        <f>C38*E38</f>
        <v>0</v>
      </c>
    </row>
    <row r="39" spans="1:6" x14ac:dyDescent="0.2">
      <c r="A39" s="115"/>
      <c r="B39" s="72"/>
      <c r="C39" s="53"/>
      <c r="D39" s="54"/>
      <c r="E39" s="55"/>
      <c r="F39" s="55"/>
    </row>
    <row r="40" spans="1:6" x14ac:dyDescent="0.2">
      <c r="A40" s="114"/>
      <c r="B40" s="71"/>
      <c r="C40" s="56"/>
      <c r="D40" s="50"/>
      <c r="E40" s="51"/>
      <c r="F40" s="49"/>
    </row>
    <row r="41" spans="1:6" x14ac:dyDescent="0.2">
      <c r="A41" s="113">
        <f>COUNT($A$11:A40)+1</f>
        <v>7</v>
      </c>
      <c r="B41" s="41" t="s">
        <v>62</v>
      </c>
      <c r="C41" s="52"/>
      <c r="D41" s="22"/>
      <c r="E41" s="37"/>
      <c r="F41" s="38"/>
    </row>
    <row r="42" spans="1:6" ht="63.75" x14ac:dyDescent="0.2">
      <c r="A42" s="113"/>
      <c r="B42" s="42" t="s">
        <v>63</v>
      </c>
      <c r="C42" s="52"/>
      <c r="D42" s="22"/>
      <c r="E42" s="37"/>
      <c r="F42" s="38"/>
    </row>
    <row r="43" spans="1:6" x14ac:dyDescent="0.2">
      <c r="A43" s="113"/>
      <c r="B43" s="41" t="s">
        <v>287</v>
      </c>
      <c r="C43" s="52">
        <v>1</v>
      </c>
      <c r="D43" s="22" t="s">
        <v>1</v>
      </c>
      <c r="E43" s="47"/>
      <c r="F43" s="37">
        <f>C43*E43</f>
        <v>0</v>
      </c>
    </row>
    <row r="44" spans="1:6" x14ac:dyDescent="0.2">
      <c r="A44" s="115"/>
      <c r="B44" s="72"/>
      <c r="C44" s="53"/>
      <c r="D44" s="54"/>
      <c r="E44" s="55"/>
      <c r="F44" s="55"/>
    </row>
    <row r="45" spans="1:6" x14ac:dyDescent="0.2">
      <c r="A45" s="114"/>
      <c r="B45" s="71"/>
      <c r="C45" s="56"/>
      <c r="D45" s="50"/>
      <c r="E45" s="51"/>
      <c r="F45" s="49"/>
    </row>
    <row r="46" spans="1:6" x14ac:dyDescent="0.2">
      <c r="A46" s="113">
        <f>COUNT($A$11:A45)+1</f>
        <v>8</v>
      </c>
      <c r="B46" s="41" t="s">
        <v>64</v>
      </c>
      <c r="C46" s="52"/>
      <c r="D46" s="39"/>
      <c r="E46" s="40"/>
      <c r="F46" s="38"/>
    </row>
    <row r="47" spans="1:6" ht="51" x14ac:dyDescent="0.2">
      <c r="A47" s="113"/>
      <c r="B47" s="42" t="s">
        <v>65</v>
      </c>
      <c r="C47" s="52"/>
      <c r="D47" s="39"/>
      <c r="E47" s="40"/>
      <c r="F47" s="38"/>
    </row>
    <row r="48" spans="1:6" ht="14.25" x14ac:dyDescent="0.2">
      <c r="A48" s="113"/>
      <c r="B48" s="42"/>
      <c r="C48" s="52">
        <v>40</v>
      </c>
      <c r="D48" s="39" t="s">
        <v>47</v>
      </c>
      <c r="E48" s="48"/>
      <c r="F48" s="37">
        <f>C48*E48</f>
        <v>0</v>
      </c>
    </row>
    <row r="49" spans="1:6" x14ac:dyDescent="0.2">
      <c r="A49" s="115"/>
      <c r="B49" s="72"/>
      <c r="C49" s="53"/>
      <c r="D49" s="82"/>
      <c r="E49" s="83"/>
      <c r="F49" s="55"/>
    </row>
    <row r="50" spans="1:6" x14ac:dyDescent="0.2">
      <c r="A50" s="114"/>
      <c r="B50" s="71"/>
      <c r="C50" s="56"/>
      <c r="D50" s="50"/>
      <c r="E50" s="51"/>
      <c r="F50" s="49"/>
    </row>
    <row r="51" spans="1:6" ht="25.5" x14ac:dyDescent="0.2">
      <c r="A51" s="113">
        <f>COUNT($A$11:A50)+1</f>
        <v>9</v>
      </c>
      <c r="B51" s="41" t="s">
        <v>66</v>
      </c>
      <c r="C51" s="52"/>
      <c r="D51" s="22"/>
      <c r="E51" s="37"/>
      <c r="F51" s="38"/>
    </row>
    <row r="52" spans="1:6" ht="51" x14ac:dyDescent="0.2">
      <c r="A52" s="113"/>
      <c r="B52" s="42" t="s">
        <v>67</v>
      </c>
      <c r="C52" s="52"/>
      <c r="D52" s="22"/>
      <c r="E52" s="37"/>
      <c r="F52" s="38"/>
    </row>
    <row r="53" spans="1:6" ht="14.25" x14ac:dyDescent="0.2">
      <c r="A53" s="113"/>
      <c r="B53" s="42"/>
      <c r="C53" s="52">
        <v>55</v>
      </c>
      <c r="D53" s="39" t="s">
        <v>47</v>
      </c>
      <c r="E53" s="48"/>
      <c r="F53" s="37">
        <f>C53*E53</f>
        <v>0</v>
      </c>
    </row>
    <row r="54" spans="1:6" x14ac:dyDescent="0.2">
      <c r="A54" s="115"/>
      <c r="B54" s="72"/>
      <c r="C54" s="53"/>
      <c r="D54" s="82"/>
      <c r="E54" s="83"/>
      <c r="F54" s="55"/>
    </row>
    <row r="55" spans="1:6" x14ac:dyDescent="0.2">
      <c r="A55" s="114"/>
      <c r="B55" s="71"/>
      <c r="C55" s="56"/>
      <c r="D55" s="50"/>
      <c r="E55" s="51"/>
      <c r="F55" s="49"/>
    </row>
    <row r="56" spans="1:6" x14ac:dyDescent="0.2">
      <c r="A56" s="113">
        <f>COUNT($A$11:A55)+1</f>
        <v>10</v>
      </c>
      <c r="B56" s="88" t="s">
        <v>68</v>
      </c>
      <c r="C56" s="52"/>
      <c r="D56" s="60"/>
      <c r="E56" s="61"/>
      <c r="F56" s="62"/>
    </row>
    <row r="57" spans="1:6" ht="51" x14ac:dyDescent="0.2">
      <c r="A57" s="113"/>
      <c r="B57" s="42" t="s">
        <v>69</v>
      </c>
      <c r="C57" s="52"/>
      <c r="D57" s="60"/>
      <c r="E57" s="61"/>
      <c r="F57" s="61"/>
    </row>
    <row r="58" spans="1:6" ht="14.25" x14ac:dyDescent="0.2">
      <c r="A58" s="113"/>
      <c r="B58" s="42"/>
      <c r="C58" s="52">
        <v>3</v>
      </c>
      <c r="D58" s="22" t="s">
        <v>41</v>
      </c>
      <c r="E58" s="47"/>
      <c r="F58" s="37">
        <f>E58*C58</f>
        <v>0</v>
      </c>
    </row>
    <row r="59" spans="1:6" x14ac:dyDescent="0.2">
      <c r="A59" s="115"/>
      <c r="B59" s="72"/>
      <c r="C59" s="53"/>
      <c r="D59" s="54"/>
      <c r="E59" s="55"/>
      <c r="F59" s="55"/>
    </row>
    <row r="60" spans="1:6" x14ac:dyDescent="0.2">
      <c r="A60" s="114"/>
      <c r="B60" s="71"/>
      <c r="C60" s="56"/>
      <c r="D60" s="50"/>
      <c r="E60" s="51"/>
      <c r="F60" s="49"/>
    </row>
    <row r="61" spans="1:6" x14ac:dyDescent="0.2">
      <c r="A61" s="113">
        <f>COUNT($A$11:A60)+1</f>
        <v>11</v>
      </c>
      <c r="B61" s="89" t="s">
        <v>70</v>
      </c>
      <c r="C61" s="52"/>
      <c r="D61" s="22"/>
      <c r="E61" s="37"/>
      <c r="F61" s="38"/>
    </row>
    <row r="62" spans="1:6" ht="63.75" x14ac:dyDescent="0.2">
      <c r="A62" s="113"/>
      <c r="B62" s="42" t="s">
        <v>71</v>
      </c>
      <c r="C62" s="52"/>
      <c r="D62" s="22"/>
      <c r="E62" s="37"/>
      <c r="F62" s="38"/>
    </row>
    <row r="63" spans="1:6" ht="14.25" x14ac:dyDescent="0.2">
      <c r="A63" s="113"/>
      <c r="B63" s="42"/>
      <c r="C63" s="52">
        <v>4</v>
      </c>
      <c r="D63" s="22" t="s">
        <v>41</v>
      </c>
      <c r="E63" s="47"/>
      <c r="F63" s="37">
        <f>E63*C63</f>
        <v>0</v>
      </c>
    </row>
    <row r="64" spans="1:6" x14ac:dyDescent="0.2">
      <c r="A64" s="115"/>
      <c r="B64" s="72"/>
      <c r="C64" s="53"/>
      <c r="D64" s="54"/>
      <c r="E64" s="55"/>
      <c r="F64" s="55"/>
    </row>
    <row r="65" spans="1:6" x14ac:dyDescent="0.2">
      <c r="A65" s="114"/>
      <c r="B65" s="71"/>
      <c r="C65" s="56"/>
      <c r="D65" s="50"/>
      <c r="E65" s="51"/>
      <c r="F65" s="51"/>
    </row>
    <row r="66" spans="1:6" x14ac:dyDescent="0.2">
      <c r="A66" s="113">
        <f>COUNT($A$11:A63)+1</f>
        <v>12</v>
      </c>
      <c r="B66" s="64" t="s">
        <v>72</v>
      </c>
      <c r="C66" s="52"/>
      <c r="D66" s="22"/>
      <c r="E66" s="37"/>
      <c r="F66" s="38"/>
    </row>
    <row r="67" spans="1:6" ht="38.25" x14ac:dyDescent="0.2">
      <c r="A67" s="113"/>
      <c r="B67" s="42" t="s">
        <v>73</v>
      </c>
      <c r="C67" s="52"/>
      <c r="D67" s="22"/>
      <c r="E67" s="37"/>
      <c r="F67" s="38"/>
    </row>
    <row r="68" spans="1:6" ht="14.25" x14ac:dyDescent="0.2">
      <c r="A68" s="113"/>
      <c r="B68" s="42"/>
      <c r="C68" s="52">
        <v>10</v>
      </c>
      <c r="D68" s="22" t="s">
        <v>41</v>
      </c>
      <c r="E68" s="47"/>
      <c r="F68" s="37">
        <f>E68*C68</f>
        <v>0</v>
      </c>
    </row>
    <row r="69" spans="1:6" x14ac:dyDescent="0.2">
      <c r="A69" s="115"/>
      <c r="B69" s="72"/>
      <c r="C69" s="53"/>
      <c r="D69" s="54"/>
      <c r="E69" s="55"/>
      <c r="F69" s="55"/>
    </row>
    <row r="70" spans="1:6" x14ac:dyDescent="0.2">
      <c r="A70" s="114"/>
      <c r="B70" s="71"/>
      <c r="C70" s="56"/>
      <c r="D70" s="50"/>
      <c r="E70" s="51"/>
      <c r="F70" s="49"/>
    </row>
    <row r="71" spans="1:6" x14ac:dyDescent="0.2">
      <c r="A71" s="113">
        <f>COUNT($A$11:A70)+1</f>
        <v>13</v>
      </c>
      <c r="B71" s="90" t="s">
        <v>74</v>
      </c>
      <c r="C71" s="52"/>
      <c r="D71" s="22"/>
      <c r="E71" s="37"/>
      <c r="F71" s="38"/>
    </row>
    <row r="72" spans="1:6" ht="63.75" x14ac:dyDescent="0.2">
      <c r="A72" s="113"/>
      <c r="B72" s="42" t="s">
        <v>75</v>
      </c>
      <c r="C72" s="52"/>
      <c r="D72" s="22"/>
      <c r="E72" s="37"/>
      <c r="F72" s="38"/>
    </row>
    <row r="73" spans="1:6" ht="14.25" x14ac:dyDescent="0.2">
      <c r="A73" s="113"/>
      <c r="B73" s="91"/>
      <c r="C73" s="52">
        <v>4</v>
      </c>
      <c r="D73" s="22" t="s">
        <v>41</v>
      </c>
      <c r="E73" s="47"/>
      <c r="F73" s="37">
        <f>E73*C73</f>
        <v>0</v>
      </c>
    </row>
    <row r="74" spans="1:6" x14ac:dyDescent="0.2">
      <c r="A74" s="115"/>
      <c r="B74" s="92"/>
      <c r="C74" s="53"/>
      <c r="D74" s="54"/>
      <c r="E74" s="55"/>
      <c r="F74" s="55"/>
    </row>
    <row r="75" spans="1:6" x14ac:dyDescent="0.2">
      <c r="A75" s="114"/>
      <c r="B75" s="93"/>
      <c r="C75" s="56"/>
      <c r="D75" s="50"/>
      <c r="E75" s="51"/>
      <c r="F75" s="51"/>
    </row>
    <row r="76" spans="1:6" x14ac:dyDescent="0.2">
      <c r="A76" s="113">
        <f>COUNT($A$11:A75)+1</f>
        <v>14</v>
      </c>
      <c r="B76" s="94" t="s">
        <v>76</v>
      </c>
      <c r="C76" s="52"/>
      <c r="D76" s="22"/>
      <c r="E76" s="37"/>
      <c r="F76" s="37"/>
    </row>
    <row r="77" spans="1:6" ht="63.75" x14ac:dyDescent="0.2">
      <c r="A77" s="113"/>
      <c r="B77" s="42" t="s">
        <v>77</v>
      </c>
      <c r="C77" s="52"/>
      <c r="D77" s="22"/>
      <c r="E77" s="37"/>
      <c r="F77" s="37"/>
    </row>
    <row r="78" spans="1:6" ht="14.25" x14ac:dyDescent="0.2">
      <c r="A78" s="113"/>
      <c r="B78" s="91"/>
      <c r="C78" s="52">
        <v>6</v>
      </c>
      <c r="D78" s="22" t="s">
        <v>41</v>
      </c>
      <c r="E78" s="47"/>
      <c r="F78" s="37">
        <f>E78*C78</f>
        <v>0</v>
      </c>
    </row>
    <row r="79" spans="1:6" x14ac:dyDescent="0.2">
      <c r="A79" s="115"/>
      <c r="B79" s="92"/>
      <c r="C79" s="53"/>
      <c r="D79" s="54"/>
      <c r="E79" s="55"/>
      <c r="F79" s="55"/>
    </row>
    <row r="80" spans="1:6" x14ac:dyDescent="0.2">
      <c r="A80" s="114"/>
      <c r="B80" s="71"/>
      <c r="C80" s="56"/>
      <c r="D80" s="50"/>
      <c r="E80" s="51"/>
      <c r="F80" s="49"/>
    </row>
    <row r="81" spans="1:6" x14ac:dyDescent="0.2">
      <c r="A81" s="113">
        <f>COUNT($A$11:A80)+1</f>
        <v>15</v>
      </c>
      <c r="B81" s="95" t="s">
        <v>78</v>
      </c>
      <c r="C81" s="52"/>
      <c r="D81" s="22"/>
      <c r="E81" s="37"/>
      <c r="F81" s="38"/>
    </row>
    <row r="82" spans="1:6" ht="25.5" x14ac:dyDescent="0.2">
      <c r="A82" s="113"/>
      <c r="B82" s="96" t="s">
        <v>79</v>
      </c>
      <c r="C82" s="52"/>
      <c r="D82" s="22"/>
      <c r="E82" s="37"/>
      <c r="F82" s="38"/>
    </row>
    <row r="83" spans="1:6" ht="14.25" x14ac:dyDescent="0.2">
      <c r="A83" s="113"/>
      <c r="B83" s="96"/>
      <c r="C83" s="52">
        <v>2</v>
      </c>
      <c r="D83" s="22" t="s">
        <v>47</v>
      </c>
      <c r="E83" s="47"/>
      <c r="F83" s="37">
        <f>E83*C83</f>
        <v>0</v>
      </c>
    </row>
    <row r="84" spans="1:6" x14ac:dyDescent="0.2">
      <c r="A84" s="115"/>
      <c r="B84" s="97"/>
      <c r="C84" s="53"/>
      <c r="D84" s="54"/>
      <c r="E84" s="55"/>
      <c r="F84" s="55"/>
    </row>
    <row r="85" spans="1:6" x14ac:dyDescent="0.2">
      <c r="A85" s="114"/>
      <c r="B85" s="71"/>
      <c r="C85" s="56"/>
      <c r="D85" s="50"/>
      <c r="E85" s="51"/>
      <c r="F85" s="51"/>
    </row>
    <row r="86" spans="1:6" x14ac:dyDescent="0.2">
      <c r="A86" s="113">
        <f>COUNT($A$11:A85)+1</f>
        <v>16</v>
      </c>
      <c r="B86" s="98" t="s">
        <v>118</v>
      </c>
      <c r="C86" s="52"/>
      <c r="D86" s="22"/>
      <c r="E86" s="37"/>
      <c r="F86" s="37"/>
    </row>
    <row r="87" spans="1:6" ht="63.75" x14ac:dyDescent="0.2">
      <c r="A87" s="113"/>
      <c r="B87" s="42" t="s">
        <v>82</v>
      </c>
      <c r="C87" s="52"/>
      <c r="D87" s="22"/>
      <c r="E87" s="37"/>
      <c r="F87" s="37"/>
    </row>
    <row r="88" spans="1:6" ht="14.25" x14ac:dyDescent="0.2">
      <c r="A88" s="113"/>
      <c r="B88" s="42"/>
      <c r="C88" s="52">
        <v>5</v>
      </c>
      <c r="D88" s="22" t="s">
        <v>47</v>
      </c>
      <c r="E88" s="47"/>
      <c r="F88" s="37">
        <f>C88*E88</f>
        <v>0</v>
      </c>
    </row>
    <row r="89" spans="1:6" x14ac:dyDescent="0.2">
      <c r="A89" s="115"/>
      <c r="B89" s="72"/>
      <c r="C89" s="53"/>
      <c r="D89" s="54"/>
      <c r="E89" s="55"/>
      <c r="F89" s="55"/>
    </row>
    <row r="90" spans="1:6" x14ac:dyDescent="0.2">
      <c r="A90" s="114"/>
      <c r="B90" s="71"/>
      <c r="C90" s="56"/>
      <c r="D90" s="50"/>
      <c r="E90" s="51"/>
      <c r="F90" s="51"/>
    </row>
    <row r="91" spans="1:6" x14ac:dyDescent="0.2">
      <c r="A91" s="113">
        <f>COUNT($A$11:A90)+1</f>
        <v>17</v>
      </c>
      <c r="B91" s="41" t="s">
        <v>18</v>
      </c>
      <c r="C91" s="52"/>
      <c r="D91" s="22"/>
      <c r="E91" s="37"/>
      <c r="F91" s="37"/>
    </row>
    <row r="92" spans="1:6" ht="63.75" x14ac:dyDescent="0.2">
      <c r="A92" s="113"/>
      <c r="B92" s="42" t="s">
        <v>83</v>
      </c>
      <c r="C92" s="52"/>
      <c r="D92" s="22"/>
      <c r="E92" s="37"/>
      <c r="F92" s="37"/>
    </row>
    <row r="93" spans="1:6" ht="14.25" x14ac:dyDescent="0.2">
      <c r="A93" s="113"/>
      <c r="B93" s="42"/>
      <c r="C93" s="52">
        <v>4</v>
      </c>
      <c r="D93" s="22" t="s">
        <v>47</v>
      </c>
      <c r="E93" s="47"/>
      <c r="F93" s="37">
        <f>C93*E93</f>
        <v>0</v>
      </c>
    </row>
    <row r="94" spans="1:6" x14ac:dyDescent="0.2">
      <c r="A94" s="115"/>
      <c r="B94" s="72"/>
      <c r="C94" s="53"/>
      <c r="D94" s="54"/>
      <c r="E94" s="55"/>
      <c r="F94" s="55"/>
    </row>
    <row r="95" spans="1:6" x14ac:dyDescent="0.2">
      <c r="A95" s="120"/>
      <c r="B95" s="71"/>
      <c r="C95" s="56"/>
      <c r="D95" s="50"/>
      <c r="E95" s="51"/>
      <c r="F95" s="51"/>
    </row>
    <row r="96" spans="1:6" x14ac:dyDescent="0.2">
      <c r="A96" s="113">
        <f>COUNT($A$11:A95)+1</f>
        <v>18</v>
      </c>
      <c r="B96" s="99" t="s">
        <v>86</v>
      </c>
      <c r="C96" s="52"/>
      <c r="D96" s="22"/>
      <c r="E96" s="37"/>
      <c r="F96" s="37"/>
    </row>
    <row r="97" spans="1:6" ht="25.5" x14ac:dyDescent="0.2">
      <c r="A97" s="118"/>
      <c r="B97" s="42" t="s">
        <v>87</v>
      </c>
      <c r="C97" s="52"/>
      <c r="D97" s="22"/>
      <c r="E97" s="37"/>
      <c r="F97" s="37"/>
    </row>
    <row r="98" spans="1:6" x14ac:dyDescent="0.2">
      <c r="A98" s="118"/>
      <c r="B98" s="100"/>
      <c r="C98" s="52">
        <v>1</v>
      </c>
      <c r="D98" s="22" t="s">
        <v>1</v>
      </c>
      <c r="E98" s="47"/>
      <c r="F98" s="37">
        <f>E98*C98</f>
        <v>0</v>
      </c>
    </row>
    <row r="99" spans="1:6" x14ac:dyDescent="0.2">
      <c r="A99" s="119"/>
      <c r="B99" s="101"/>
      <c r="C99" s="53"/>
      <c r="D99" s="54"/>
      <c r="E99" s="55"/>
      <c r="F99" s="55"/>
    </row>
    <row r="100" spans="1:6" x14ac:dyDescent="0.2">
      <c r="A100" s="120"/>
      <c r="B100" s="71"/>
      <c r="C100" s="56"/>
      <c r="D100" s="50"/>
      <c r="E100" s="51"/>
      <c r="F100" s="49"/>
    </row>
    <row r="101" spans="1:6" x14ac:dyDescent="0.2">
      <c r="A101" s="113">
        <f>COUNT($A$11:A100)+1</f>
        <v>19</v>
      </c>
      <c r="B101" s="41" t="s">
        <v>12</v>
      </c>
      <c r="C101" s="52"/>
      <c r="D101" s="22"/>
      <c r="E101" s="37"/>
      <c r="F101" s="38"/>
    </row>
    <row r="102" spans="1:6" ht="38.25" x14ac:dyDescent="0.2">
      <c r="A102" s="118"/>
      <c r="B102" s="42" t="s">
        <v>14</v>
      </c>
      <c r="C102" s="52"/>
      <c r="D102" s="22"/>
      <c r="E102" s="37"/>
      <c r="F102" s="38"/>
    </row>
    <row r="103" spans="1:6" ht="14.25" x14ac:dyDescent="0.2">
      <c r="A103" s="118"/>
      <c r="B103" s="42"/>
      <c r="C103" s="52">
        <v>3</v>
      </c>
      <c r="D103" s="22" t="s">
        <v>47</v>
      </c>
      <c r="E103" s="47"/>
      <c r="F103" s="37">
        <f>C103*E103</f>
        <v>0</v>
      </c>
    </row>
    <row r="104" spans="1:6" x14ac:dyDescent="0.2">
      <c r="A104" s="119"/>
      <c r="B104" s="72"/>
      <c r="C104" s="53"/>
      <c r="D104" s="54"/>
      <c r="E104" s="55"/>
      <c r="F104" s="55"/>
    </row>
    <row r="105" spans="1:6" x14ac:dyDescent="0.2">
      <c r="A105" s="120"/>
      <c r="B105" s="71"/>
      <c r="C105" s="56"/>
      <c r="D105" s="50"/>
      <c r="E105" s="51"/>
      <c r="F105" s="49"/>
    </row>
    <row r="106" spans="1:6" x14ac:dyDescent="0.2">
      <c r="A106" s="113">
        <f>COUNT($A$11:A105)+1</f>
        <v>20</v>
      </c>
      <c r="B106" s="41" t="s">
        <v>13</v>
      </c>
      <c r="C106" s="52"/>
      <c r="D106" s="22"/>
      <c r="E106" s="37"/>
      <c r="F106" s="38"/>
    </row>
    <row r="107" spans="1:6" ht="38.25" x14ac:dyDescent="0.2">
      <c r="A107" s="118"/>
      <c r="B107" s="42" t="s">
        <v>35</v>
      </c>
      <c r="C107" s="52"/>
      <c r="D107" s="22"/>
      <c r="E107" s="37"/>
      <c r="F107" s="38"/>
    </row>
    <row r="108" spans="1:6" ht="14.25" x14ac:dyDescent="0.2">
      <c r="A108" s="118"/>
      <c r="B108" s="42"/>
      <c r="C108" s="52">
        <v>132</v>
      </c>
      <c r="D108" s="22" t="s">
        <v>47</v>
      </c>
      <c r="E108" s="47"/>
      <c r="F108" s="37">
        <f>C108*E108</f>
        <v>0</v>
      </c>
    </row>
    <row r="109" spans="1:6" x14ac:dyDescent="0.2">
      <c r="A109" s="119"/>
      <c r="B109" s="72"/>
      <c r="C109" s="53"/>
      <c r="D109" s="54"/>
      <c r="E109" s="55"/>
      <c r="F109" s="55"/>
    </row>
    <row r="110" spans="1:6" x14ac:dyDescent="0.2">
      <c r="A110" s="120"/>
      <c r="B110" s="71"/>
      <c r="C110" s="56"/>
      <c r="D110" s="50"/>
      <c r="E110" s="51"/>
      <c r="F110" s="49"/>
    </row>
    <row r="111" spans="1:6" x14ac:dyDescent="0.2">
      <c r="A111" s="113">
        <f>COUNT($A$11:A110)+1</f>
        <v>21</v>
      </c>
      <c r="B111" s="41" t="s">
        <v>15</v>
      </c>
      <c r="C111" s="52"/>
      <c r="D111" s="22"/>
      <c r="E111" s="37"/>
      <c r="F111" s="38"/>
    </row>
    <row r="112" spans="1:6" ht="63.75" x14ac:dyDescent="0.2">
      <c r="A112" s="118"/>
      <c r="B112" s="42" t="s">
        <v>171</v>
      </c>
      <c r="C112" s="52"/>
      <c r="D112" s="22"/>
      <c r="E112" s="37"/>
      <c r="F112" s="38"/>
    </row>
    <row r="113" spans="1:6" ht="14.25" x14ac:dyDescent="0.2">
      <c r="A113" s="118"/>
      <c r="B113" s="42" t="s">
        <v>88</v>
      </c>
      <c r="C113" s="52">
        <v>5</v>
      </c>
      <c r="D113" s="22" t="s">
        <v>47</v>
      </c>
      <c r="E113" s="47"/>
      <c r="F113" s="37">
        <f>C113*E113</f>
        <v>0</v>
      </c>
    </row>
    <row r="114" spans="1:6" x14ac:dyDescent="0.2">
      <c r="A114" s="119"/>
      <c r="B114" s="72"/>
      <c r="C114" s="53"/>
      <c r="D114" s="54"/>
      <c r="E114" s="55"/>
      <c r="F114" s="55"/>
    </row>
    <row r="115" spans="1:6" x14ac:dyDescent="0.2">
      <c r="A115" s="120"/>
      <c r="B115" s="71"/>
      <c r="C115" s="56"/>
      <c r="D115" s="50"/>
      <c r="E115" s="51"/>
      <c r="F115" s="49"/>
    </row>
    <row r="116" spans="1:6" x14ac:dyDescent="0.2">
      <c r="A116" s="113">
        <f>COUNT($A$11:A115)+1</f>
        <v>22</v>
      </c>
      <c r="B116" s="41" t="s">
        <v>89</v>
      </c>
      <c r="C116" s="52"/>
      <c r="D116" s="22"/>
      <c r="E116" s="37"/>
      <c r="F116" s="37"/>
    </row>
    <row r="117" spans="1:6" ht="38.25" x14ac:dyDescent="0.2">
      <c r="A117" s="118"/>
      <c r="B117" s="42" t="s">
        <v>90</v>
      </c>
      <c r="C117" s="52"/>
      <c r="D117" s="22"/>
      <c r="E117" s="37"/>
      <c r="F117" s="37"/>
    </row>
    <row r="118" spans="1:6" x14ac:dyDescent="0.2">
      <c r="A118" s="118"/>
      <c r="B118" s="42"/>
      <c r="C118" s="52">
        <v>1</v>
      </c>
      <c r="D118" s="22" t="s">
        <v>39</v>
      </c>
      <c r="E118" s="47"/>
      <c r="F118" s="37">
        <f>C118*E118</f>
        <v>0</v>
      </c>
    </row>
    <row r="119" spans="1:6" x14ac:dyDescent="0.2">
      <c r="A119" s="119"/>
      <c r="B119" s="72"/>
      <c r="C119" s="53"/>
      <c r="D119" s="54"/>
      <c r="E119" s="55"/>
      <c r="F119" s="55"/>
    </row>
    <row r="120" spans="1:6" x14ac:dyDescent="0.2">
      <c r="A120" s="120"/>
      <c r="B120" s="71"/>
      <c r="C120" s="56"/>
      <c r="D120" s="50"/>
      <c r="E120" s="51"/>
      <c r="F120" s="51"/>
    </row>
    <row r="121" spans="1:6" x14ac:dyDescent="0.2">
      <c r="A121" s="113">
        <f>COUNT($A$11:A120)+1</f>
        <v>23</v>
      </c>
      <c r="B121" s="41" t="s">
        <v>91</v>
      </c>
      <c r="C121" s="52"/>
      <c r="D121" s="22"/>
      <c r="E121" s="37"/>
      <c r="F121" s="37"/>
    </row>
    <row r="122" spans="1:6" ht="25.5" x14ac:dyDescent="0.2">
      <c r="A122" s="118"/>
      <c r="B122" s="42" t="s">
        <v>92</v>
      </c>
      <c r="C122" s="52"/>
      <c r="D122" s="22"/>
      <c r="E122" s="37"/>
      <c r="F122" s="37"/>
    </row>
    <row r="123" spans="1:6" ht="14.25" x14ac:dyDescent="0.2">
      <c r="A123" s="118"/>
      <c r="B123" s="42"/>
      <c r="C123" s="52">
        <v>10</v>
      </c>
      <c r="D123" s="22" t="s">
        <v>41</v>
      </c>
      <c r="E123" s="47"/>
      <c r="F123" s="37">
        <f>C123*E123</f>
        <v>0</v>
      </c>
    </row>
    <row r="124" spans="1:6" x14ac:dyDescent="0.2">
      <c r="A124" s="119"/>
      <c r="B124" s="72"/>
      <c r="C124" s="53"/>
      <c r="D124" s="54"/>
      <c r="E124" s="55"/>
      <c r="F124" s="55"/>
    </row>
    <row r="125" spans="1:6" x14ac:dyDescent="0.2">
      <c r="A125" s="120"/>
      <c r="B125" s="71"/>
      <c r="C125" s="56"/>
      <c r="D125" s="50"/>
      <c r="E125" s="51"/>
      <c r="F125" s="49"/>
    </row>
    <row r="126" spans="1:6" x14ac:dyDescent="0.2">
      <c r="A126" s="113">
        <f>COUNT($A$11:A125)+1</f>
        <v>24</v>
      </c>
      <c r="B126" s="41" t="s">
        <v>16</v>
      </c>
      <c r="C126" s="52"/>
      <c r="D126" s="22"/>
      <c r="E126" s="37"/>
      <c r="F126" s="38"/>
    </row>
    <row r="127" spans="1:6" ht="25.5" x14ac:dyDescent="0.2">
      <c r="A127" s="118"/>
      <c r="B127" s="42" t="s">
        <v>139</v>
      </c>
      <c r="C127" s="52"/>
      <c r="D127" s="22"/>
      <c r="E127" s="37"/>
      <c r="F127" s="38"/>
    </row>
    <row r="128" spans="1:6" ht="14.25" x14ac:dyDescent="0.2">
      <c r="A128" s="118"/>
      <c r="B128" s="42"/>
      <c r="C128" s="52">
        <v>10</v>
      </c>
      <c r="D128" s="22" t="s">
        <v>41</v>
      </c>
      <c r="E128" s="47"/>
      <c r="F128" s="37">
        <f>C128*E128</f>
        <v>0</v>
      </c>
    </row>
    <row r="129" spans="1:6" x14ac:dyDescent="0.2">
      <c r="A129" s="119"/>
      <c r="B129" s="72"/>
      <c r="C129" s="53"/>
      <c r="D129" s="54"/>
      <c r="E129" s="55"/>
      <c r="F129" s="55"/>
    </row>
    <row r="130" spans="1:6" x14ac:dyDescent="0.2">
      <c r="A130" s="120"/>
      <c r="B130" s="71"/>
      <c r="C130" s="56"/>
      <c r="D130" s="50"/>
      <c r="E130" s="51"/>
      <c r="F130" s="49"/>
    </row>
    <row r="131" spans="1:6" x14ac:dyDescent="0.2">
      <c r="A131" s="113">
        <f>COUNT($A$11:A130)+1</f>
        <v>25</v>
      </c>
      <c r="B131" s="41" t="s">
        <v>93</v>
      </c>
      <c r="C131" s="52"/>
      <c r="D131" s="22"/>
      <c r="E131" s="37"/>
      <c r="F131" s="38"/>
    </row>
    <row r="132" spans="1:6" ht="63.75" x14ac:dyDescent="0.2">
      <c r="A132" s="118"/>
      <c r="B132" s="42" t="s">
        <v>119</v>
      </c>
      <c r="C132" s="52"/>
      <c r="D132" s="22"/>
      <c r="E132" s="37"/>
      <c r="F132" s="38"/>
    </row>
    <row r="133" spans="1:6" x14ac:dyDescent="0.2">
      <c r="A133" s="118"/>
      <c r="B133" s="41" t="s">
        <v>94</v>
      </c>
      <c r="C133" s="52"/>
      <c r="D133" s="22"/>
      <c r="E133" s="37"/>
      <c r="F133" s="38"/>
    </row>
    <row r="134" spans="1:6" ht="25.5" x14ac:dyDescent="0.2">
      <c r="A134" s="118"/>
      <c r="B134" s="42" t="s">
        <v>95</v>
      </c>
      <c r="C134" s="52">
        <v>132</v>
      </c>
      <c r="D134" s="39" t="s">
        <v>47</v>
      </c>
      <c r="E134" s="48"/>
      <c r="F134" s="40">
        <f>C134*E134</f>
        <v>0</v>
      </c>
    </row>
    <row r="135" spans="1:6" ht="25.5" x14ac:dyDescent="0.2">
      <c r="A135" s="118"/>
      <c r="B135" s="42" t="s">
        <v>120</v>
      </c>
      <c r="C135" s="52">
        <v>137</v>
      </c>
      <c r="D135" s="39" t="s">
        <v>47</v>
      </c>
      <c r="E135" s="48"/>
      <c r="F135" s="40">
        <f>C135*E135</f>
        <v>0</v>
      </c>
    </row>
    <row r="136" spans="1:6" x14ac:dyDescent="0.2">
      <c r="A136" s="119"/>
      <c r="B136" s="72"/>
      <c r="C136" s="53"/>
      <c r="D136" s="82"/>
      <c r="E136" s="83"/>
      <c r="F136" s="83"/>
    </row>
    <row r="137" spans="1:6" x14ac:dyDescent="0.2">
      <c r="A137" s="120"/>
      <c r="B137" s="71"/>
      <c r="C137" s="56"/>
      <c r="D137" s="80"/>
      <c r="E137" s="81"/>
      <c r="F137" s="81"/>
    </row>
    <row r="138" spans="1:6" x14ac:dyDescent="0.2">
      <c r="A138" s="113">
        <f>COUNT($A$11:A137)+1</f>
        <v>26</v>
      </c>
      <c r="B138" s="41" t="s">
        <v>99</v>
      </c>
      <c r="C138" s="52"/>
      <c r="D138" s="39"/>
      <c r="E138" s="40"/>
      <c r="F138" s="40"/>
    </row>
    <row r="139" spans="1:6" ht="63.75" x14ac:dyDescent="0.2">
      <c r="A139" s="118"/>
      <c r="B139" s="42" t="s">
        <v>129</v>
      </c>
      <c r="C139" s="52"/>
      <c r="D139" s="6"/>
      <c r="E139" s="7"/>
      <c r="F139" s="7"/>
    </row>
    <row r="140" spans="1:6" x14ac:dyDescent="0.2">
      <c r="A140" s="118"/>
      <c r="B140" s="41" t="s">
        <v>97</v>
      </c>
      <c r="C140" s="52"/>
      <c r="D140" s="22"/>
      <c r="E140" s="37"/>
      <c r="F140" s="38"/>
    </row>
    <row r="141" spans="1:6" ht="25.5" x14ac:dyDescent="0.2">
      <c r="A141" s="118"/>
      <c r="B141" s="42" t="s">
        <v>121</v>
      </c>
      <c r="C141" s="52">
        <v>3</v>
      </c>
      <c r="D141" s="39" t="s">
        <v>47</v>
      </c>
      <c r="E141" s="48"/>
      <c r="F141" s="40">
        <f>C141*E141</f>
        <v>0</v>
      </c>
    </row>
    <row r="142" spans="1:6" x14ac:dyDescent="0.2">
      <c r="A142" s="119"/>
      <c r="B142" s="72"/>
      <c r="C142" s="53"/>
      <c r="D142" s="82"/>
      <c r="E142" s="83"/>
      <c r="F142" s="83"/>
    </row>
    <row r="143" spans="1:6" ht="14.25" x14ac:dyDescent="0.2">
      <c r="A143" s="120"/>
      <c r="B143" s="102"/>
      <c r="C143" s="56"/>
      <c r="D143" s="50"/>
      <c r="E143" s="51"/>
      <c r="F143" s="49"/>
    </row>
    <row r="144" spans="1:6" x14ac:dyDescent="0.2">
      <c r="A144" s="113">
        <f>COUNT($A$11:A143)+1</f>
        <v>27</v>
      </c>
      <c r="B144" s="41" t="s">
        <v>100</v>
      </c>
      <c r="C144" s="52"/>
      <c r="D144" s="22"/>
      <c r="E144" s="37"/>
      <c r="F144" s="38"/>
    </row>
    <row r="145" spans="1:6" ht="63.75" x14ac:dyDescent="0.2">
      <c r="A145" s="118"/>
      <c r="B145" s="42" t="s">
        <v>153</v>
      </c>
      <c r="C145" s="52"/>
      <c r="D145" s="22"/>
      <c r="E145" s="37"/>
      <c r="F145" s="38"/>
    </row>
    <row r="146" spans="1:6" ht="14.25" x14ac:dyDescent="0.2">
      <c r="A146" s="118"/>
      <c r="B146" s="73"/>
      <c r="C146" s="52">
        <v>130</v>
      </c>
      <c r="D146" s="39" t="s">
        <v>47</v>
      </c>
      <c r="E146" s="47"/>
      <c r="F146" s="40">
        <f>E146*C146</f>
        <v>0</v>
      </c>
    </row>
    <row r="147" spans="1:6" ht="14.25" x14ac:dyDescent="0.2">
      <c r="A147" s="119"/>
      <c r="B147" s="103"/>
      <c r="C147" s="53"/>
      <c r="D147" s="82"/>
      <c r="E147" s="55"/>
      <c r="F147" s="83"/>
    </row>
    <row r="148" spans="1:6" s="36" customFormat="1" x14ac:dyDescent="0.2">
      <c r="A148" s="117"/>
      <c r="B148" s="71"/>
      <c r="C148" s="56"/>
      <c r="D148" s="50"/>
      <c r="E148" s="51"/>
      <c r="F148" s="49"/>
    </row>
    <row r="149" spans="1:6" x14ac:dyDescent="0.2">
      <c r="A149" s="113">
        <f>COUNT($A$11:A148)+1</f>
        <v>28</v>
      </c>
      <c r="B149" s="41" t="s">
        <v>290</v>
      </c>
      <c r="C149" s="52"/>
      <c r="D149" s="22"/>
      <c r="E149" s="37"/>
      <c r="F149" s="38"/>
    </row>
    <row r="150" spans="1:6" ht="38.25" x14ac:dyDescent="0.2">
      <c r="A150" s="118"/>
      <c r="B150" s="42" t="s">
        <v>291</v>
      </c>
      <c r="C150" s="52"/>
      <c r="D150" s="22"/>
      <c r="E150" s="37"/>
      <c r="F150" s="38"/>
    </row>
    <row r="151" spans="1:6" ht="14.25" x14ac:dyDescent="0.2">
      <c r="A151" s="118"/>
      <c r="B151" s="42"/>
      <c r="C151" s="52">
        <v>6</v>
      </c>
      <c r="D151" s="22" t="s">
        <v>41</v>
      </c>
      <c r="E151" s="47"/>
      <c r="F151" s="37">
        <f>C151*E151</f>
        <v>0</v>
      </c>
    </row>
    <row r="152" spans="1:6" x14ac:dyDescent="0.2">
      <c r="A152" s="119"/>
      <c r="B152" s="72"/>
      <c r="C152" s="53"/>
      <c r="D152" s="54"/>
      <c r="E152" s="55"/>
      <c r="F152" s="55"/>
    </row>
    <row r="153" spans="1:6" x14ac:dyDescent="0.2">
      <c r="A153" s="120"/>
      <c r="B153" s="71"/>
      <c r="C153" s="56"/>
      <c r="D153" s="50"/>
      <c r="E153" s="51"/>
      <c r="F153" s="51"/>
    </row>
    <row r="154" spans="1:6" x14ac:dyDescent="0.2">
      <c r="A154" s="113">
        <f>COUNT($A$11:A153)+1</f>
        <v>29</v>
      </c>
      <c r="B154" s="41" t="s">
        <v>292</v>
      </c>
      <c r="C154" s="52"/>
      <c r="D154" s="22"/>
      <c r="E154" s="37"/>
      <c r="F154" s="37"/>
    </row>
    <row r="155" spans="1:6" ht="51" x14ac:dyDescent="0.2">
      <c r="A155" s="118"/>
      <c r="B155" s="42" t="s">
        <v>293</v>
      </c>
      <c r="C155" s="52"/>
      <c r="D155" s="22"/>
      <c r="E155" s="37"/>
      <c r="F155" s="37"/>
    </row>
    <row r="156" spans="1:6" ht="14.25" x14ac:dyDescent="0.2">
      <c r="A156" s="118"/>
      <c r="B156" s="42"/>
      <c r="C156" s="52">
        <v>25</v>
      </c>
      <c r="D156" s="22" t="s">
        <v>41</v>
      </c>
      <c r="E156" s="47"/>
      <c r="F156" s="37">
        <f>C156*E156</f>
        <v>0</v>
      </c>
    </row>
    <row r="157" spans="1:6" x14ac:dyDescent="0.2">
      <c r="A157" s="119"/>
      <c r="B157" s="72"/>
      <c r="C157" s="53"/>
      <c r="D157" s="54"/>
      <c r="E157" s="55"/>
      <c r="F157" s="55"/>
    </row>
    <row r="158" spans="1:6" x14ac:dyDescent="0.2">
      <c r="A158" s="120"/>
      <c r="B158" s="77"/>
      <c r="C158" s="56"/>
      <c r="D158" s="50"/>
      <c r="E158" s="51"/>
      <c r="F158" s="51"/>
    </row>
    <row r="159" spans="1:6" x14ac:dyDescent="0.2">
      <c r="A159" s="113">
        <f>COUNT($A$11:A158)+1</f>
        <v>30</v>
      </c>
      <c r="B159" s="104" t="s">
        <v>105</v>
      </c>
      <c r="C159" s="52"/>
      <c r="D159" s="22"/>
      <c r="E159" s="37"/>
      <c r="F159" s="37"/>
    </row>
    <row r="160" spans="1:6" ht="38.25" x14ac:dyDescent="0.2">
      <c r="A160" s="118"/>
      <c r="B160" s="42" t="s">
        <v>106</v>
      </c>
      <c r="C160" s="52"/>
      <c r="D160" s="22"/>
      <c r="E160" s="37"/>
      <c r="F160" s="37"/>
    </row>
    <row r="161" spans="1:6" x14ac:dyDescent="0.2">
      <c r="A161" s="118"/>
      <c r="B161" s="74"/>
      <c r="C161" s="52">
        <v>1</v>
      </c>
      <c r="D161" s="22" t="s">
        <v>1</v>
      </c>
      <c r="E161" s="47"/>
      <c r="F161" s="37">
        <f>C161*E161</f>
        <v>0</v>
      </c>
    </row>
    <row r="162" spans="1:6" x14ac:dyDescent="0.2">
      <c r="A162" s="119"/>
      <c r="B162" s="105"/>
      <c r="C162" s="53"/>
      <c r="D162" s="54"/>
      <c r="E162" s="55"/>
      <c r="F162" s="55"/>
    </row>
    <row r="163" spans="1:6" x14ac:dyDescent="0.2">
      <c r="A163" s="120"/>
      <c r="B163" s="77"/>
      <c r="C163" s="56"/>
      <c r="D163" s="50"/>
      <c r="E163" s="51"/>
      <c r="F163" s="51"/>
    </row>
    <row r="164" spans="1:6" x14ac:dyDescent="0.2">
      <c r="A164" s="113">
        <f>COUNT($A$11:A163)+1</f>
        <v>31</v>
      </c>
      <c r="B164" s="41" t="s">
        <v>21</v>
      </c>
      <c r="C164" s="52"/>
      <c r="D164" s="22"/>
      <c r="E164" s="37"/>
      <c r="F164" s="37"/>
    </row>
    <row r="165" spans="1:6" x14ac:dyDescent="0.2">
      <c r="A165" s="118"/>
      <c r="B165" s="42" t="s">
        <v>20</v>
      </c>
      <c r="C165" s="52"/>
      <c r="D165" s="22"/>
      <c r="E165" s="37"/>
      <c r="F165" s="38"/>
    </row>
    <row r="166" spans="1:6" ht="14.25" x14ac:dyDescent="0.2">
      <c r="A166" s="118"/>
      <c r="B166" s="42"/>
      <c r="C166" s="52">
        <v>28</v>
      </c>
      <c r="D166" s="22" t="s">
        <v>47</v>
      </c>
      <c r="E166" s="47"/>
      <c r="F166" s="37">
        <f>C166*E166</f>
        <v>0</v>
      </c>
    </row>
    <row r="167" spans="1:6" x14ac:dyDescent="0.2">
      <c r="A167" s="119"/>
      <c r="B167" s="72"/>
      <c r="C167" s="53"/>
      <c r="D167" s="54"/>
      <c r="E167" s="55"/>
      <c r="F167" s="55"/>
    </row>
    <row r="168" spans="1:6" x14ac:dyDescent="0.2">
      <c r="A168" s="120"/>
      <c r="B168" s="71"/>
      <c r="C168" s="56"/>
      <c r="D168" s="50"/>
      <c r="E168" s="51"/>
      <c r="F168" s="51"/>
    </row>
    <row r="169" spans="1:6" x14ac:dyDescent="0.2">
      <c r="A169" s="113">
        <f>COUNT($A$11:A168)+1</f>
        <v>32</v>
      </c>
      <c r="B169" s="41" t="s">
        <v>109</v>
      </c>
      <c r="C169" s="52"/>
      <c r="D169" s="22"/>
      <c r="E169" s="37"/>
      <c r="F169" s="38"/>
    </row>
    <row r="170" spans="1:6" ht="38.25" x14ac:dyDescent="0.2">
      <c r="A170" s="118"/>
      <c r="B170" s="42" t="s">
        <v>127</v>
      </c>
      <c r="C170" s="52"/>
      <c r="D170" s="22"/>
      <c r="E170" s="37"/>
      <c r="F170" s="38"/>
    </row>
    <row r="171" spans="1:6" ht="14.25" x14ac:dyDescent="0.2">
      <c r="A171" s="118"/>
      <c r="B171" s="42" t="s">
        <v>36</v>
      </c>
      <c r="C171" s="52">
        <v>62</v>
      </c>
      <c r="D171" s="22" t="s">
        <v>46</v>
      </c>
      <c r="E171" s="47"/>
      <c r="F171" s="37">
        <f>C171*E171</f>
        <v>0</v>
      </c>
    </row>
    <row r="172" spans="1:6" ht="14.25" x14ac:dyDescent="0.2">
      <c r="A172" s="118"/>
      <c r="B172" s="42" t="s">
        <v>37</v>
      </c>
      <c r="C172" s="52">
        <v>8</v>
      </c>
      <c r="D172" s="22" t="s">
        <v>46</v>
      </c>
      <c r="E172" s="47"/>
      <c r="F172" s="37">
        <f>C172*E172</f>
        <v>0</v>
      </c>
    </row>
    <row r="173" spans="1:6" x14ac:dyDescent="0.2">
      <c r="A173" s="119"/>
      <c r="B173" s="72"/>
      <c r="C173" s="53"/>
      <c r="D173" s="54"/>
      <c r="E173" s="55"/>
      <c r="F173" s="55"/>
    </row>
    <row r="174" spans="1:6" x14ac:dyDescent="0.2">
      <c r="A174" s="120"/>
      <c r="B174" s="71"/>
      <c r="C174" s="56"/>
      <c r="D174" s="50"/>
      <c r="E174" s="51"/>
      <c r="F174" s="51"/>
    </row>
    <row r="175" spans="1:6" x14ac:dyDescent="0.2">
      <c r="A175" s="113">
        <f>COUNT($A$11:A174)+1</f>
        <v>33</v>
      </c>
      <c r="B175" s="41" t="s">
        <v>110</v>
      </c>
      <c r="C175" s="52"/>
      <c r="D175" s="22"/>
      <c r="E175" s="37"/>
      <c r="F175" s="37"/>
    </row>
    <row r="176" spans="1:6" ht="38.25" x14ac:dyDescent="0.2">
      <c r="A176" s="118"/>
      <c r="B176" s="42" t="s">
        <v>128</v>
      </c>
      <c r="C176" s="52"/>
      <c r="D176" s="22"/>
      <c r="E176" s="37"/>
      <c r="F176" s="37"/>
    </row>
    <row r="177" spans="1:6" ht="14.25" x14ac:dyDescent="0.2">
      <c r="A177" s="118"/>
      <c r="B177" s="42" t="s">
        <v>36</v>
      </c>
      <c r="C177" s="52">
        <v>4</v>
      </c>
      <c r="D177" s="22" t="s">
        <v>46</v>
      </c>
      <c r="E177" s="47"/>
      <c r="F177" s="37">
        <f>C177*E177</f>
        <v>0</v>
      </c>
    </row>
    <row r="178" spans="1:6" ht="14.25" x14ac:dyDescent="0.2">
      <c r="A178" s="118"/>
      <c r="B178" s="42" t="s">
        <v>37</v>
      </c>
      <c r="C178" s="52">
        <v>1</v>
      </c>
      <c r="D178" s="22" t="s">
        <v>46</v>
      </c>
      <c r="E178" s="47"/>
      <c r="F178" s="37">
        <f>C178*E178</f>
        <v>0</v>
      </c>
    </row>
    <row r="179" spans="1:6" x14ac:dyDescent="0.2">
      <c r="A179" s="119"/>
      <c r="B179" s="72"/>
      <c r="C179" s="53"/>
      <c r="D179" s="54"/>
      <c r="E179" s="55"/>
      <c r="F179" s="55"/>
    </row>
    <row r="180" spans="1:6" x14ac:dyDescent="0.2">
      <c r="A180" s="120"/>
      <c r="B180" s="71"/>
      <c r="C180" s="56"/>
      <c r="D180" s="50"/>
      <c r="E180" s="51"/>
      <c r="F180" s="51"/>
    </row>
    <row r="181" spans="1:6" x14ac:dyDescent="0.2">
      <c r="A181" s="113">
        <f>COUNT($A$11:A180)+1</f>
        <v>34</v>
      </c>
      <c r="B181" s="41" t="s">
        <v>130</v>
      </c>
      <c r="C181" s="52"/>
      <c r="D181" s="22"/>
      <c r="E181" s="37"/>
      <c r="F181" s="38"/>
    </row>
    <row r="182" spans="1:6" ht="38.25" x14ac:dyDescent="0.2">
      <c r="A182" s="118"/>
      <c r="B182" s="42" t="s">
        <v>154</v>
      </c>
      <c r="C182" s="52"/>
      <c r="D182" s="22"/>
      <c r="E182" s="37"/>
      <c r="F182" s="38"/>
    </row>
    <row r="183" spans="1:6" ht="14.25" x14ac:dyDescent="0.2">
      <c r="A183" s="118"/>
      <c r="B183" s="42"/>
      <c r="C183" s="52">
        <v>3</v>
      </c>
      <c r="D183" s="22" t="s">
        <v>46</v>
      </c>
      <c r="E183" s="47"/>
      <c r="F183" s="37">
        <f>C183*E183</f>
        <v>0</v>
      </c>
    </row>
    <row r="184" spans="1:6" x14ac:dyDescent="0.2">
      <c r="A184" s="119"/>
      <c r="B184" s="72"/>
      <c r="C184" s="53"/>
      <c r="D184" s="54"/>
      <c r="E184" s="55"/>
      <c r="F184" s="55"/>
    </row>
    <row r="185" spans="1:6" x14ac:dyDescent="0.2">
      <c r="A185" s="120"/>
      <c r="B185" s="71"/>
      <c r="C185" s="56"/>
      <c r="D185" s="50"/>
      <c r="E185" s="51"/>
      <c r="F185" s="51"/>
    </row>
    <row r="186" spans="1:6" x14ac:dyDescent="0.2">
      <c r="A186" s="113">
        <f>COUNT($A$11:A185)+1</f>
        <v>35</v>
      </c>
      <c r="B186" s="41" t="s">
        <v>327</v>
      </c>
      <c r="C186" s="52"/>
      <c r="D186" s="22"/>
      <c r="E186" s="37"/>
      <c r="F186" s="37"/>
    </row>
    <row r="187" spans="1:6" ht="38.25" x14ac:dyDescent="0.2">
      <c r="A187" s="118"/>
      <c r="B187" s="42" t="s">
        <v>156</v>
      </c>
      <c r="C187" s="52"/>
      <c r="D187" s="22"/>
      <c r="E187" s="37"/>
      <c r="F187" s="37"/>
    </row>
    <row r="188" spans="1:6" ht="14.25" x14ac:dyDescent="0.2">
      <c r="A188" s="118"/>
      <c r="B188" s="42"/>
      <c r="C188" s="52">
        <v>12</v>
      </c>
      <c r="D188" s="22" t="s">
        <v>46</v>
      </c>
      <c r="E188" s="47"/>
      <c r="F188" s="37">
        <f>C188*E188</f>
        <v>0</v>
      </c>
    </row>
    <row r="189" spans="1:6" x14ac:dyDescent="0.2">
      <c r="A189" s="119"/>
      <c r="B189" s="72"/>
      <c r="C189" s="53"/>
      <c r="D189" s="54"/>
      <c r="E189" s="55"/>
      <c r="F189" s="55"/>
    </row>
    <row r="190" spans="1:6" x14ac:dyDescent="0.2">
      <c r="A190" s="120"/>
      <c r="B190" s="71"/>
      <c r="C190" s="56"/>
      <c r="D190" s="50"/>
      <c r="E190" s="51"/>
      <c r="F190" s="51"/>
    </row>
    <row r="191" spans="1:6" x14ac:dyDescent="0.2">
      <c r="A191" s="113">
        <f>COUNT($A$11:A190)+1</f>
        <v>36</v>
      </c>
      <c r="B191" s="41" t="s">
        <v>28</v>
      </c>
      <c r="C191" s="52"/>
      <c r="D191" s="22"/>
      <c r="E191" s="37"/>
      <c r="F191" s="37"/>
    </row>
    <row r="192" spans="1:6" ht="51" x14ac:dyDescent="0.2">
      <c r="A192" s="118"/>
      <c r="B192" s="42" t="s">
        <v>168</v>
      </c>
      <c r="C192" s="52"/>
      <c r="D192" s="22"/>
      <c r="E192" s="37"/>
      <c r="F192" s="37"/>
    </row>
    <row r="193" spans="1:6" ht="14.25" x14ac:dyDescent="0.2">
      <c r="A193" s="118"/>
      <c r="B193" s="42"/>
      <c r="C193" s="52">
        <v>10</v>
      </c>
      <c r="D193" s="22" t="s">
        <v>46</v>
      </c>
      <c r="E193" s="47"/>
      <c r="F193" s="37">
        <f>C193*E193</f>
        <v>0</v>
      </c>
    </row>
    <row r="194" spans="1:6" x14ac:dyDescent="0.2">
      <c r="A194" s="119"/>
      <c r="B194" s="72"/>
      <c r="C194" s="53"/>
      <c r="D194" s="54"/>
      <c r="E194" s="55"/>
      <c r="F194" s="55"/>
    </row>
    <row r="195" spans="1:6" x14ac:dyDescent="0.2">
      <c r="A195" s="120"/>
      <c r="B195" s="71"/>
      <c r="C195" s="56"/>
      <c r="D195" s="50"/>
      <c r="E195" s="51"/>
      <c r="F195" s="51"/>
    </row>
    <row r="196" spans="1:6" x14ac:dyDescent="0.2">
      <c r="A196" s="113">
        <f>COUNT($A$11:A195)+1</f>
        <v>37</v>
      </c>
      <c r="B196" s="41" t="s">
        <v>111</v>
      </c>
      <c r="C196" s="52"/>
      <c r="D196" s="22"/>
      <c r="E196" s="37"/>
      <c r="F196" s="37"/>
    </row>
    <row r="197" spans="1:6" ht="63.75" x14ac:dyDescent="0.2">
      <c r="A197" s="118"/>
      <c r="B197" s="42" t="s">
        <v>140</v>
      </c>
      <c r="C197" s="52"/>
      <c r="D197" s="22"/>
      <c r="E197" s="37"/>
      <c r="F197" s="37"/>
    </row>
    <row r="198" spans="1:6" ht="14.25" x14ac:dyDescent="0.2">
      <c r="A198" s="118"/>
      <c r="B198" s="42"/>
      <c r="C198" s="52">
        <v>30</v>
      </c>
      <c r="D198" s="22" t="s">
        <v>46</v>
      </c>
      <c r="E198" s="47"/>
      <c r="F198" s="37">
        <f>C198*E198</f>
        <v>0</v>
      </c>
    </row>
    <row r="199" spans="1:6" x14ac:dyDescent="0.2">
      <c r="A199" s="119"/>
      <c r="B199" s="72"/>
      <c r="C199" s="53"/>
      <c r="D199" s="54"/>
      <c r="E199" s="55"/>
      <c r="F199" s="55"/>
    </row>
    <row r="200" spans="1:6" x14ac:dyDescent="0.2">
      <c r="A200" s="120"/>
      <c r="B200" s="71"/>
      <c r="C200" s="56"/>
      <c r="D200" s="50"/>
      <c r="E200" s="51"/>
      <c r="F200" s="51"/>
    </row>
    <row r="201" spans="1:6" x14ac:dyDescent="0.2">
      <c r="A201" s="113">
        <f>COUNT($A$11:A200)+1</f>
        <v>38</v>
      </c>
      <c r="B201" s="41" t="s">
        <v>112</v>
      </c>
      <c r="C201" s="52"/>
      <c r="D201" s="22"/>
      <c r="E201" s="37"/>
      <c r="F201" s="38"/>
    </row>
    <row r="202" spans="1:6" ht="51" x14ac:dyDescent="0.2">
      <c r="A202" s="118"/>
      <c r="B202" s="42" t="s">
        <v>141</v>
      </c>
      <c r="C202" s="52"/>
      <c r="D202" s="22"/>
      <c r="E202" s="37"/>
      <c r="F202" s="38"/>
    </row>
    <row r="203" spans="1:6" ht="14.25" x14ac:dyDescent="0.2">
      <c r="A203" s="118"/>
      <c r="B203" s="42"/>
      <c r="C203" s="52">
        <v>23</v>
      </c>
      <c r="D203" s="22" t="s">
        <v>46</v>
      </c>
      <c r="E203" s="47"/>
      <c r="F203" s="37">
        <f>C203*E203</f>
        <v>0</v>
      </c>
    </row>
    <row r="204" spans="1:6" x14ac:dyDescent="0.2">
      <c r="A204" s="119"/>
      <c r="B204" s="72"/>
      <c r="C204" s="53"/>
      <c r="D204" s="54"/>
      <c r="E204" s="55"/>
      <c r="F204" s="55"/>
    </row>
    <row r="205" spans="1:6" x14ac:dyDescent="0.2">
      <c r="A205" s="120"/>
      <c r="B205" s="71"/>
      <c r="C205" s="56"/>
      <c r="D205" s="50"/>
      <c r="E205" s="51"/>
      <c r="F205" s="51"/>
    </row>
    <row r="206" spans="1:6" x14ac:dyDescent="0.2">
      <c r="A206" s="113">
        <f>COUNT($A$11:A205)+1</f>
        <v>39</v>
      </c>
      <c r="B206" s="41" t="s">
        <v>22</v>
      </c>
      <c r="C206" s="52"/>
      <c r="D206" s="22"/>
      <c r="E206" s="37"/>
      <c r="F206" s="38"/>
    </row>
    <row r="207" spans="1:6" ht="38.25" x14ac:dyDescent="0.2">
      <c r="A207" s="118"/>
      <c r="B207" s="42" t="s">
        <v>113</v>
      </c>
      <c r="C207" s="52"/>
      <c r="D207" s="22"/>
      <c r="E207" s="37"/>
      <c r="F207" s="38"/>
    </row>
    <row r="208" spans="1:6" ht="14.25" x14ac:dyDescent="0.2">
      <c r="A208" s="118"/>
      <c r="B208" s="42"/>
      <c r="C208" s="52">
        <v>5</v>
      </c>
      <c r="D208" s="22" t="s">
        <v>46</v>
      </c>
      <c r="E208" s="47"/>
      <c r="F208" s="37">
        <f>C208*E208</f>
        <v>0</v>
      </c>
    </row>
    <row r="209" spans="1:6" x14ac:dyDescent="0.2">
      <c r="A209" s="119"/>
      <c r="B209" s="72"/>
      <c r="C209" s="53"/>
      <c r="D209" s="54"/>
      <c r="E209" s="55"/>
      <c r="F209" s="55"/>
    </row>
    <row r="210" spans="1:6" x14ac:dyDescent="0.2">
      <c r="A210" s="120"/>
      <c r="B210" s="77"/>
      <c r="C210" s="56"/>
      <c r="D210" s="106"/>
      <c r="E210" s="78"/>
      <c r="F210" s="78"/>
    </row>
    <row r="211" spans="1:6" x14ac:dyDescent="0.2">
      <c r="A211" s="113">
        <f>COUNT($A$11:A210)+1</f>
        <v>40</v>
      </c>
      <c r="B211" s="41" t="s">
        <v>24</v>
      </c>
      <c r="C211" s="52"/>
      <c r="D211" s="22"/>
      <c r="E211" s="37"/>
      <c r="F211" s="37"/>
    </row>
    <row r="212" spans="1:6" ht="25.5" x14ac:dyDescent="0.2">
      <c r="A212" s="118"/>
      <c r="B212" s="42" t="s">
        <v>23</v>
      </c>
      <c r="C212" s="52"/>
      <c r="D212" s="22"/>
      <c r="E212" s="37"/>
      <c r="F212" s="38"/>
    </row>
    <row r="213" spans="1:6" ht="14.25" x14ac:dyDescent="0.2">
      <c r="A213" s="118"/>
      <c r="B213" s="42"/>
      <c r="C213" s="52">
        <v>80</v>
      </c>
      <c r="D213" s="22" t="s">
        <v>46</v>
      </c>
      <c r="E213" s="47"/>
      <c r="F213" s="37">
        <f>C213*E213</f>
        <v>0</v>
      </c>
    </row>
    <row r="214" spans="1:6" x14ac:dyDescent="0.2">
      <c r="A214" s="119"/>
      <c r="B214" s="72"/>
      <c r="C214" s="53"/>
      <c r="D214" s="54"/>
      <c r="E214" s="55"/>
      <c r="F214" s="55"/>
    </row>
    <row r="215" spans="1:6" x14ac:dyDescent="0.2">
      <c r="A215" s="120"/>
      <c r="B215" s="71"/>
      <c r="C215" s="56"/>
      <c r="D215" s="50"/>
      <c r="E215" s="51"/>
      <c r="F215" s="51"/>
    </row>
    <row r="216" spans="1:6" x14ac:dyDescent="0.2">
      <c r="A216" s="113">
        <f>COUNT($A$11:A215)+1</f>
        <v>41</v>
      </c>
      <c r="B216" s="41" t="s">
        <v>25</v>
      </c>
      <c r="C216" s="52"/>
      <c r="D216" s="22"/>
      <c r="E216" s="37"/>
      <c r="F216" s="37"/>
    </row>
    <row r="217" spans="1:6" x14ac:dyDescent="0.2">
      <c r="A217" s="118"/>
      <c r="B217" s="42" t="s">
        <v>157</v>
      </c>
      <c r="C217" s="52"/>
      <c r="D217" s="22"/>
      <c r="E217" s="37"/>
      <c r="F217" s="38"/>
    </row>
    <row r="218" spans="1:6" ht="14.25" x14ac:dyDescent="0.2">
      <c r="A218" s="118"/>
      <c r="B218" s="42"/>
      <c r="C218" s="52">
        <v>68</v>
      </c>
      <c r="D218" s="22" t="s">
        <v>41</v>
      </c>
      <c r="E218" s="47"/>
      <c r="F218" s="37">
        <f>C218*E218</f>
        <v>0</v>
      </c>
    </row>
    <row r="219" spans="1:6" x14ac:dyDescent="0.2">
      <c r="A219" s="119"/>
      <c r="B219" s="72"/>
      <c r="C219" s="53"/>
      <c r="D219" s="54"/>
      <c r="E219" s="55"/>
      <c r="F219" s="55"/>
    </row>
    <row r="220" spans="1:6" x14ac:dyDescent="0.2">
      <c r="A220" s="120"/>
      <c r="B220" s="71"/>
      <c r="C220" s="56"/>
      <c r="D220" s="50"/>
      <c r="E220" s="51"/>
      <c r="F220" s="51"/>
    </row>
    <row r="221" spans="1:6" x14ac:dyDescent="0.2">
      <c r="A221" s="113">
        <f>COUNT($A$11:A220)+1</f>
        <v>42</v>
      </c>
      <c r="B221" s="41" t="s">
        <v>328</v>
      </c>
      <c r="C221" s="52"/>
      <c r="D221" s="22"/>
      <c r="E221" s="37"/>
      <c r="F221" s="37"/>
    </row>
    <row r="222" spans="1:6" ht="76.5" x14ac:dyDescent="0.2">
      <c r="A222" s="118"/>
      <c r="B222" s="42" t="s">
        <v>329</v>
      </c>
      <c r="C222" s="52"/>
      <c r="D222" s="22"/>
      <c r="E222" s="37"/>
      <c r="F222" s="37"/>
    </row>
    <row r="223" spans="1:6" ht="14.25" x14ac:dyDescent="0.2">
      <c r="A223" s="118"/>
      <c r="B223" s="41" t="s">
        <v>330</v>
      </c>
      <c r="C223" s="52">
        <v>7</v>
      </c>
      <c r="D223" s="22" t="s">
        <v>41</v>
      </c>
      <c r="E223" s="47"/>
      <c r="F223" s="37">
        <f t="shared" ref="F223" si="0">C223*E223</f>
        <v>0</v>
      </c>
    </row>
    <row r="224" spans="1:6" x14ac:dyDescent="0.2">
      <c r="A224" s="119"/>
      <c r="B224" s="72"/>
      <c r="C224" s="53"/>
      <c r="D224" s="54"/>
      <c r="E224" s="55"/>
      <c r="F224" s="55"/>
    </row>
    <row r="225" spans="1:6" x14ac:dyDescent="0.2">
      <c r="A225" s="120"/>
      <c r="B225" s="71"/>
      <c r="C225" s="56"/>
      <c r="D225" s="50"/>
      <c r="E225" s="51"/>
      <c r="F225" s="51"/>
    </row>
    <row r="226" spans="1:6" x14ac:dyDescent="0.2">
      <c r="A226" s="113">
        <f>COUNT($A$9:A224)+1</f>
        <v>43</v>
      </c>
      <c r="B226" s="41" t="s">
        <v>159</v>
      </c>
      <c r="C226" s="52"/>
      <c r="D226" s="22"/>
      <c r="E226" s="37"/>
      <c r="F226" s="37"/>
    </row>
    <row r="227" spans="1:6" ht="25.5" x14ac:dyDescent="0.2">
      <c r="A227" s="118"/>
      <c r="B227" s="42" t="s">
        <v>160</v>
      </c>
      <c r="C227" s="52"/>
      <c r="D227" s="22"/>
      <c r="E227" s="37"/>
      <c r="F227" s="37"/>
    </row>
    <row r="228" spans="1:6" x14ac:dyDescent="0.2">
      <c r="A228" s="118"/>
      <c r="B228" s="41"/>
      <c r="C228" s="52">
        <v>15</v>
      </c>
      <c r="D228" s="22" t="s">
        <v>1</v>
      </c>
      <c r="E228" s="47"/>
      <c r="F228" s="37">
        <f>C228*E228</f>
        <v>0</v>
      </c>
    </row>
    <row r="229" spans="1:6" x14ac:dyDescent="0.2">
      <c r="A229" s="119"/>
      <c r="B229" s="72"/>
      <c r="C229" s="53"/>
      <c r="D229" s="54"/>
      <c r="E229" s="55"/>
      <c r="F229" s="55"/>
    </row>
    <row r="230" spans="1:6" s="36" customFormat="1" x14ac:dyDescent="0.2">
      <c r="A230" s="117"/>
      <c r="B230" s="71"/>
      <c r="C230" s="56"/>
      <c r="D230" s="50"/>
      <c r="E230" s="51"/>
      <c r="F230" s="51"/>
    </row>
    <row r="231" spans="1:6" s="36" customFormat="1" x14ac:dyDescent="0.2">
      <c r="A231" s="113">
        <f>COUNT($A$9:A230)+1</f>
        <v>44</v>
      </c>
      <c r="B231" s="41" t="s">
        <v>318</v>
      </c>
      <c r="C231" s="52"/>
      <c r="D231" s="22"/>
      <c r="E231" s="37"/>
      <c r="F231" s="37"/>
    </row>
    <row r="232" spans="1:6" s="36" customFormat="1" ht="63.75" x14ac:dyDescent="0.2">
      <c r="A232" s="116"/>
      <c r="B232" s="42" t="s">
        <v>319</v>
      </c>
      <c r="C232" s="52"/>
      <c r="D232" s="22"/>
      <c r="E232" s="37"/>
      <c r="F232" s="37"/>
    </row>
    <row r="233" spans="1:6" s="36" customFormat="1" ht="14.25" x14ac:dyDescent="0.2">
      <c r="A233" s="116"/>
      <c r="B233" s="41"/>
      <c r="C233" s="52">
        <v>40</v>
      </c>
      <c r="D233" s="22" t="s">
        <v>41</v>
      </c>
      <c r="E233" s="47"/>
      <c r="F233" s="37">
        <f>C233*E233</f>
        <v>0</v>
      </c>
    </row>
    <row r="234" spans="1:6" s="36" customFormat="1" x14ac:dyDescent="0.2">
      <c r="A234" s="121"/>
      <c r="B234" s="72"/>
      <c r="C234" s="53"/>
      <c r="D234" s="54"/>
      <c r="E234" s="55"/>
      <c r="F234" s="55"/>
    </row>
    <row r="235" spans="1:6" s="36" customFormat="1" x14ac:dyDescent="0.2">
      <c r="A235" s="117"/>
      <c r="B235" s="71"/>
      <c r="C235" s="56"/>
      <c r="D235" s="50"/>
      <c r="E235" s="51"/>
      <c r="F235" s="51"/>
    </row>
    <row r="236" spans="1:6" s="36" customFormat="1" x14ac:dyDescent="0.2">
      <c r="A236" s="113">
        <f>COUNT($A$9:A235)+1</f>
        <v>45</v>
      </c>
      <c r="B236" s="41" t="s">
        <v>320</v>
      </c>
      <c r="C236" s="52"/>
      <c r="D236" s="22"/>
      <c r="E236" s="37"/>
      <c r="F236" s="37"/>
    </row>
    <row r="237" spans="1:6" s="36" customFormat="1" ht="25.5" x14ac:dyDescent="0.2">
      <c r="A237" s="116"/>
      <c r="B237" s="42" t="s">
        <v>321</v>
      </c>
      <c r="C237" s="52"/>
      <c r="D237" s="22"/>
      <c r="E237" s="37"/>
      <c r="F237" s="37"/>
    </row>
    <row r="238" spans="1:6" s="36" customFormat="1" ht="14.25" x14ac:dyDescent="0.2">
      <c r="A238" s="116"/>
      <c r="B238" s="41"/>
      <c r="C238" s="52">
        <v>35</v>
      </c>
      <c r="D238" s="22" t="s">
        <v>41</v>
      </c>
      <c r="E238" s="47"/>
      <c r="F238" s="37">
        <f>C238*E238</f>
        <v>0</v>
      </c>
    </row>
    <row r="239" spans="1:6" s="36" customFormat="1" x14ac:dyDescent="0.2">
      <c r="A239" s="121"/>
      <c r="B239" s="72"/>
      <c r="C239" s="53"/>
      <c r="D239" s="54"/>
      <c r="E239" s="55"/>
      <c r="F239" s="55"/>
    </row>
    <row r="240" spans="1:6" s="36" customFormat="1" x14ac:dyDescent="0.2">
      <c r="A240" s="117"/>
      <c r="B240" s="71"/>
      <c r="C240" s="56"/>
      <c r="D240" s="50"/>
      <c r="E240" s="51"/>
      <c r="F240" s="51"/>
    </row>
    <row r="241" spans="1:6" s="36" customFormat="1" x14ac:dyDescent="0.2">
      <c r="A241" s="113">
        <f>COUNT($A$9:A240)+1</f>
        <v>46</v>
      </c>
      <c r="B241" s="41" t="s">
        <v>322</v>
      </c>
      <c r="C241" s="52"/>
      <c r="D241" s="22"/>
      <c r="E241" s="37"/>
      <c r="F241" s="37"/>
    </row>
    <row r="242" spans="1:6" s="36" customFormat="1" ht="38.25" x14ac:dyDescent="0.2">
      <c r="A242" s="116"/>
      <c r="B242" s="42" t="s">
        <v>323</v>
      </c>
      <c r="C242" s="52"/>
      <c r="D242" s="22"/>
      <c r="E242" s="37"/>
      <c r="F242" s="37"/>
    </row>
    <row r="243" spans="1:6" s="36" customFormat="1" ht="14.25" x14ac:dyDescent="0.2">
      <c r="A243" s="116"/>
      <c r="B243" s="41"/>
      <c r="C243" s="52">
        <v>2</v>
      </c>
      <c r="D243" s="22" t="s">
        <v>46</v>
      </c>
      <c r="E243" s="47"/>
      <c r="F243" s="37">
        <f>C243*E243</f>
        <v>0</v>
      </c>
    </row>
    <row r="244" spans="1:6" s="36" customFormat="1" x14ac:dyDescent="0.2">
      <c r="A244" s="121"/>
      <c r="B244" s="72"/>
      <c r="C244" s="53"/>
      <c r="D244" s="54"/>
      <c r="E244" s="55"/>
      <c r="F244" s="55"/>
    </row>
    <row r="245" spans="1:6" x14ac:dyDescent="0.2">
      <c r="A245" s="120"/>
      <c r="B245" s="71"/>
      <c r="C245" s="56"/>
      <c r="D245" s="50"/>
      <c r="E245" s="51"/>
      <c r="F245" s="51"/>
    </row>
    <row r="246" spans="1:6" x14ac:dyDescent="0.2">
      <c r="A246" s="113">
        <f>COUNT($A$9:A245)+1</f>
        <v>47</v>
      </c>
      <c r="B246" s="41" t="s">
        <v>331</v>
      </c>
      <c r="C246" s="52"/>
      <c r="D246" s="22"/>
      <c r="E246" s="37"/>
      <c r="F246" s="37"/>
    </row>
    <row r="247" spans="1:6" ht="76.5" x14ac:dyDescent="0.2">
      <c r="A247" s="118"/>
      <c r="B247" s="42" t="s">
        <v>332</v>
      </c>
      <c r="C247" s="52"/>
      <c r="D247" s="22"/>
      <c r="E247" s="37"/>
      <c r="F247" s="37"/>
    </row>
    <row r="248" spans="1:6" x14ac:dyDescent="0.2">
      <c r="A248" s="118"/>
      <c r="B248" s="41"/>
      <c r="C248" s="52">
        <v>1</v>
      </c>
      <c r="D248" s="22" t="s">
        <v>158</v>
      </c>
      <c r="E248" s="47"/>
      <c r="F248" s="37">
        <f>C248*E248</f>
        <v>0</v>
      </c>
    </row>
    <row r="249" spans="1:6" x14ac:dyDescent="0.2">
      <c r="A249" s="119"/>
      <c r="B249" s="72"/>
      <c r="C249" s="53"/>
      <c r="D249" s="54"/>
      <c r="E249" s="55"/>
      <c r="F249" s="55"/>
    </row>
    <row r="250" spans="1:6" x14ac:dyDescent="0.2">
      <c r="A250" s="120"/>
      <c r="B250" s="71"/>
      <c r="C250" s="56"/>
      <c r="D250" s="50"/>
      <c r="E250" s="51"/>
      <c r="F250" s="51"/>
    </row>
    <row r="251" spans="1:6" x14ac:dyDescent="0.2">
      <c r="A251" s="113">
        <f>COUNT($A$9:A250)+1</f>
        <v>48</v>
      </c>
      <c r="B251" s="41" t="s">
        <v>161</v>
      </c>
      <c r="C251" s="52"/>
      <c r="D251" s="22"/>
      <c r="E251" s="37"/>
      <c r="F251" s="37"/>
    </row>
    <row r="252" spans="1:6" ht="63.75" x14ac:dyDescent="0.2">
      <c r="A252" s="118"/>
      <c r="B252" s="42" t="s">
        <v>162</v>
      </c>
      <c r="C252" s="52"/>
      <c r="D252" s="22"/>
      <c r="E252" s="37"/>
      <c r="F252" s="37"/>
    </row>
    <row r="253" spans="1:6" x14ac:dyDescent="0.2">
      <c r="A253" s="118"/>
      <c r="B253" s="41"/>
      <c r="C253" s="52">
        <v>1</v>
      </c>
      <c r="D253" s="22" t="s">
        <v>158</v>
      </c>
      <c r="E253" s="47"/>
      <c r="F253" s="37">
        <f>C253*E253</f>
        <v>0</v>
      </c>
    </row>
    <row r="254" spans="1:6" x14ac:dyDescent="0.2">
      <c r="A254" s="119"/>
      <c r="B254" s="72"/>
      <c r="C254" s="53"/>
      <c r="D254" s="54"/>
      <c r="E254" s="55"/>
      <c r="F254" s="55"/>
    </row>
    <row r="255" spans="1:6" x14ac:dyDescent="0.2">
      <c r="A255" s="120"/>
      <c r="B255" s="71"/>
      <c r="C255" s="56"/>
      <c r="D255" s="50"/>
      <c r="E255" s="51"/>
      <c r="F255" s="51"/>
    </row>
    <row r="256" spans="1:6" x14ac:dyDescent="0.2">
      <c r="A256" s="113">
        <f>COUNT($A$9:A255)+1</f>
        <v>49</v>
      </c>
      <c r="B256" s="41" t="s">
        <v>333</v>
      </c>
      <c r="C256" s="52"/>
      <c r="D256" s="22"/>
      <c r="E256" s="37"/>
      <c r="F256" s="37"/>
    </row>
    <row r="257" spans="1:6" ht="89.25" x14ac:dyDescent="0.2">
      <c r="A257" s="118"/>
      <c r="B257" s="42" t="s">
        <v>334</v>
      </c>
      <c r="C257" s="52"/>
      <c r="D257" s="22"/>
      <c r="E257" s="37"/>
      <c r="F257" s="37"/>
    </row>
    <row r="258" spans="1:6" ht="25.5" x14ac:dyDescent="0.2">
      <c r="A258" s="118"/>
      <c r="B258" s="41" t="s">
        <v>335</v>
      </c>
      <c r="C258" s="52">
        <v>3</v>
      </c>
      <c r="D258" s="22" t="s">
        <v>1</v>
      </c>
      <c r="E258" s="47"/>
      <c r="F258" s="37">
        <f>C258*E258</f>
        <v>0</v>
      </c>
    </row>
    <row r="259" spans="1:6" x14ac:dyDescent="0.2">
      <c r="A259" s="119"/>
      <c r="B259" s="72"/>
      <c r="C259" s="53"/>
      <c r="D259" s="54"/>
      <c r="E259" s="55"/>
      <c r="F259" s="55"/>
    </row>
    <row r="260" spans="1:6" x14ac:dyDescent="0.2">
      <c r="A260" s="120"/>
      <c r="B260" s="71"/>
      <c r="C260" s="56"/>
      <c r="D260" s="50"/>
      <c r="E260" s="51"/>
      <c r="F260" s="51"/>
    </row>
    <row r="261" spans="1:6" x14ac:dyDescent="0.2">
      <c r="A261" s="113">
        <f>COUNT($A$9:A260)+1</f>
        <v>50</v>
      </c>
      <c r="B261" s="41" t="s">
        <v>166</v>
      </c>
      <c r="C261" s="52"/>
      <c r="D261" s="22"/>
      <c r="E261" s="37"/>
      <c r="F261" s="37"/>
    </row>
    <row r="262" spans="1:6" ht="76.5" x14ac:dyDescent="0.2">
      <c r="A262" s="118"/>
      <c r="B262" s="42" t="s">
        <v>167</v>
      </c>
      <c r="C262" s="52"/>
      <c r="D262" s="22"/>
      <c r="E262" s="37"/>
      <c r="F262" s="37"/>
    </row>
    <row r="263" spans="1:6" x14ac:dyDescent="0.2">
      <c r="A263" s="118"/>
      <c r="B263" s="42" t="s">
        <v>336</v>
      </c>
      <c r="C263" s="52">
        <v>2</v>
      </c>
      <c r="D263" s="22" t="s">
        <v>1</v>
      </c>
      <c r="E263" s="47"/>
      <c r="F263" s="37">
        <f>C263*E263</f>
        <v>0</v>
      </c>
    </row>
    <row r="264" spans="1:6" ht="25.5" x14ac:dyDescent="0.2">
      <c r="A264" s="118"/>
      <c r="B264" s="41" t="s">
        <v>337</v>
      </c>
      <c r="C264" s="52"/>
      <c r="D264" s="22"/>
      <c r="E264" s="37"/>
      <c r="F264" s="37"/>
    </row>
    <row r="265" spans="1:6" x14ac:dyDescent="0.2">
      <c r="A265" s="119"/>
      <c r="B265" s="72"/>
      <c r="C265" s="53"/>
      <c r="D265" s="145"/>
      <c r="E265" s="55"/>
      <c r="F265" s="55"/>
    </row>
    <row r="266" spans="1:6" x14ac:dyDescent="0.2">
      <c r="A266" s="120"/>
      <c r="B266" s="71"/>
      <c r="C266" s="56"/>
      <c r="D266" s="50"/>
      <c r="E266" s="51"/>
      <c r="F266" s="49"/>
    </row>
    <row r="267" spans="1:6" x14ac:dyDescent="0.2">
      <c r="A267" s="113">
        <f>COUNT($A$11:A266)+1</f>
        <v>51</v>
      </c>
      <c r="B267" s="41" t="s">
        <v>26</v>
      </c>
      <c r="C267" s="52"/>
      <c r="D267" s="22"/>
      <c r="E267" s="37"/>
      <c r="F267" s="38"/>
    </row>
    <row r="268" spans="1:6" ht="38.25" x14ac:dyDescent="0.2">
      <c r="A268" s="118"/>
      <c r="B268" s="42" t="s">
        <v>122</v>
      </c>
      <c r="C268" s="52"/>
      <c r="D268" s="22"/>
      <c r="E268" s="37"/>
      <c r="F268" s="38"/>
    </row>
    <row r="269" spans="1:6" x14ac:dyDescent="0.2">
      <c r="A269" s="118"/>
      <c r="B269" s="42"/>
      <c r="C269" s="52">
        <v>1</v>
      </c>
      <c r="D269" s="22" t="s">
        <v>1</v>
      </c>
      <c r="E269" s="47"/>
      <c r="F269" s="37">
        <f>C269*E269</f>
        <v>0</v>
      </c>
    </row>
    <row r="270" spans="1:6" x14ac:dyDescent="0.2">
      <c r="A270" s="119"/>
      <c r="B270" s="72"/>
      <c r="C270" s="53"/>
      <c r="D270" s="54"/>
      <c r="E270" s="55"/>
      <c r="F270" s="55"/>
    </row>
    <row r="271" spans="1:6" x14ac:dyDescent="0.2">
      <c r="A271" s="120"/>
      <c r="B271" s="71"/>
      <c r="C271" s="56"/>
      <c r="D271" s="50"/>
      <c r="E271" s="51"/>
      <c r="F271" s="49"/>
    </row>
    <row r="272" spans="1:6" x14ac:dyDescent="0.2">
      <c r="A272" s="113">
        <f>COUNT($A$11:A271)+1</f>
        <v>52</v>
      </c>
      <c r="B272" s="41" t="s">
        <v>338</v>
      </c>
      <c r="C272" s="52"/>
      <c r="D272" s="22"/>
      <c r="E272" s="37"/>
      <c r="F272" s="38"/>
    </row>
    <row r="273" spans="1:6" ht="76.5" x14ac:dyDescent="0.2">
      <c r="A273" s="118"/>
      <c r="B273" s="42" t="s">
        <v>339</v>
      </c>
      <c r="C273" s="52"/>
      <c r="D273" s="22"/>
      <c r="E273" s="37"/>
      <c r="F273" s="38"/>
    </row>
    <row r="274" spans="1:6" x14ac:dyDescent="0.2">
      <c r="A274" s="118"/>
      <c r="B274" s="42"/>
      <c r="C274" s="52">
        <v>1</v>
      </c>
      <c r="D274" s="22" t="s">
        <v>1</v>
      </c>
      <c r="E274" s="47"/>
      <c r="F274" s="37">
        <f>C274*E274</f>
        <v>0</v>
      </c>
    </row>
    <row r="275" spans="1:6" x14ac:dyDescent="0.2">
      <c r="A275" s="119"/>
      <c r="B275" s="72"/>
      <c r="C275" s="53"/>
      <c r="D275" s="54"/>
      <c r="E275" s="55"/>
      <c r="F275" s="55"/>
    </row>
    <row r="276" spans="1:6" x14ac:dyDescent="0.2">
      <c r="A276" s="120"/>
      <c r="B276" s="71"/>
      <c r="C276" s="56"/>
      <c r="D276" s="50"/>
      <c r="E276" s="51"/>
      <c r="F276" s="49"/>
    </row>
    <row r="277" spans="1:6" x14ac:dyDescent="0.2">
      <c r="A277" s="113">
        <f>COUNT($A$11:A276)+1</f>
        <v>53</v>
      </c>
      <c r="B277" s="41" t="s">
        <v>29</v>
      </c>
      <c r="C277" s="52"/>
      <c r="D277" s="22"/>
      <c r="E277" s="37"/>
      <c r="F277" s="38"/>
    </row>
    <row r="278" spans="1:6" ht="51" x14ac:dyDescent="0.2">
      <c r="A278" s="118"/>
      <c r="B278" s="42" t="s">
        <v>115</v>
      </c>
      <c r="C278" s="52"/>
      <c r="D278" s="22"/>
      <c r="E278" s="37"/>
      <c r="F278" s="38"/>
    </row>
    <row r="279" spans="1:6" ht="14.25" x14ac:dyDescent="0.2">
      <c r="A279" s="118"/>
      <c r="B279" s="42"/>
      <c r="C279" s="52">
        <v>14</v>
      </c>
      <c r="D279" s="22" t="s">
        <v>46</v>
      </c>
      <c r="E279" s="47"/>
      <c r="F279" s="37">
        <f>C279*E279</f>
        <v>0</v>
      </c>
    </row>
    <row r="280" spans="1:6" x14ac:dyDescent="0.2">
      <c r="A280" s="119"/>
      <c r="B280" s="72"/>
      <c r="C280" s="53"/>
      <c r="D280" s="54"/>
      <c r="E280" s="55"/>
      <c r="F280" s="55"/>
    </row>
    <row r="281" spans="1:6" x14ac:dyDescent="0.2">
      <c r="A281" s="120"/>
      <c r="B281" s="71"/>
      <c r="C281" s="56"/>
      <c r="D281" s="50"/>
      <c r="E281" s="51"/>
      <c r="F281" s="49"/>
    </row>
    <row r="282" spans="1:6" x14ac:dyDescent="0.2">
      <c r="A282" s="113">
        <f>COUNT($A$11:A281)+1</f>
        <v>54</v>
      </c>
      <c r="B282" s="41" t="s">
        <v>31</v>
      </c>
      <c r="C282" s="52"/>
      <c r="D282" s="22"/>
      <c r="E282" s="37"/>
      <c r="F282" s="38"/>
    </row>
    <row r="283" spans="1:6" ht="38.25" x14ac:dyDescent="0.2">
      <c r="A283" s="118"/>
      <c r="B283" s="42" t="s">
        <v>30</v>
      </c>
      <c r="C283" s="52"/>
      <c r="D283" s="22"/>
      <c r="E283" s="37"/>
      <c r="F283" s="38"/>
    </row>
    <row r="284" spans="1:6" ht="14.25" x14ac:dyDescent="0.2">
      <c r="A284" s="118"/>
      <c r="B284" s="42"/>
      <c r="C284" s="52">
        <v>4</v>
      </c>
      <c r="D284" s="22" t="s">
        <v>46</v>
      </c>
      <c r="E284" s="47"/>
      <c r="F284" s="37">
        <f>C284*E284</f>
        <v>0</v>
      </c>
    </row>
    <row r="285" spans="1:6" x14ac:dyDescent="0.2">
      <c r="A285" s="119"/>
      <c r="B285" s="72"/>
      <c r="C285" s="53"/>
      <c r="D285" s="54"/>
      <c r="E285" s="55"/>
      <c r="F285" s="55"/>
    </row>
    <row r="286" spans="1:6" x14ac:dyDescent="0.2">
      <c r="A286" s="120"/>
      <c r="B286" s="77"/>
      <c r="C286" s="33"/>
      <c r="D286" s="34"/>
      <c r="E286" s="35"/>
      <c r="F286" s="33"/>
    </row>
    <row r="287" spans="1:6" x14ac:dyDescent="0.2">
      <c r="A287" s="113">
        <f>COUNT($A$11:A286)+1</f>
        <v>55</v>
      </c>
      <c r="B287" s="41" t="s">
        <v>32</v>
      </c>
      <c r="C287" s="38"/>
      <c r="D287" s="22"/>
      <c r="E287" s="65"/>
      <c r="F287" s="38"/>
    </row>
    <row r="288" spans="1:6" ht="76.5" x14ac:dyDescent="0.2">
      <c r="A288" s="116"/>
      <c r="B288" s="42" t="s">
        <v>116</v>
      </c>
      <c r="C288" s="38"/>
      <c r="D288" s="22"/>
      <c r="E288" s="37"/>
      <c r="F288" s="38"/>
    </row>
    <row r="289" spans="1:6" x14ac:dyDescent="0.2">
      <c r="A289" s="113"/>
      <c r="B289" s="107"/>
      <c r="C289" s="66"/>
      <c r="D289" s="67">
        <v>0.04</v>
      </c>
      <c r="E289" s="38"/>
      <c r="F289" s="37">
        <f>SUM(F13:F287)*D289</f>
        <v>0</v>
      </c>
    </row>
    <row r="290" spans="1:6" x14ac:dyDescent="0.2">
      <c r="A290" s="115"/>
      <c r="B290" s="108"/>
      <c r="C290" s="109"/>
      <c r="D290" s="110"/>
      <c r="E290" s="68"/>
      <c r="F290" s="55"/>
    </row>
    <row r="291" spans="1:6" s="36" customFormat="1" x14ac:dyDescent="0.2">
      <c r="A291" s="117"/>
      <c r="B291" s="71"/>
      <c r="C291" s="49"/>
      <c r="D291" s="50"/>
      <c r="E291" s="111"/>
      <c r="F291" s="51"/>
    </row>
    <row r="292" spans="1:6" s="36" customFormat="1" x14ac:dyDescent="0.2">
      <c r="A292" s="113">
        <f>COUNT($A$11:A291)+1</f>
        <v>56</v>
      </c>
      <c r="B292" s="41" t="s">
        <v>324</v>
      </c>
      <c r="C292" s="38"/>
      <c r="D292" s="22"/>
      <c r="E292" s="65"/>
      <c r="F292" s="37"/>
    </row>
    <row r="293" spans="1:6" s="36" customFormat="1" ht="38.25" x14ac:dyDescent="0.2">
      <c r="A293" s="116"/>
      <c r="B293" s="42" t="s">
        <v>33</v>
      </c>
      <c r="C293" s="38"/>
      <c r="D293" s="22"/>
      <c r="E293" s="38"/>
      <c r="F293" s="37"/>
    </row>
    <row r="294" spans="1:6" s="36" customFormat="1" x14ac:dyDescent="0.2">
      <c r="A294" s="116"/>
      <c r="B294" s="42"/>
      <c r="C294" s="66"/>
      <c r="D294" s="67">
        <v>0.05</v>
      </c>
      <c r="E294" s="38"/>
      <c r="F294" s="37">
        <f>SUM(F13:F287)*D294</f>
        <v>0</v>
      </c>
    </row>
    <row r="295" spans="1:6" s="36" customFormat="1" x14ac:dyDescent="0.2">
      <c r="A295" s="121"/>
      <c r="B295" s="72"/>
      <c r="C295" s="68"/>
      <c r="D295" s="54"/>
      <c r="E295" s="68"/>
      <c r="F295" s="68"/>
    </row>
    <row r="296" spans="1:6" x14ac:dyDescent="0.2">
      <c r="A296" s="116"/>
      <c r="B296" s="42"/>
      <c r="C296" s="38"/>
      <c r="D296" s="22"/>
      <c r="E296" s="38"/>
      <c r="F296" s="38"/>
    </row>
    <row r="297" spans="1:6" x14ac:dyDescent="0.2">
      <c r="A297" s="113">
        <f>COUNT($A$11:A295)+1</f>
        <v>57</v>
      </c>
      <c r="B297" s="41" t="s">
        <v>117</v>
      </c>
      <c r="C297" s="38"/>
      <c r="D297" s="22"/>
      <c r="E297" s="38"/>
      <c r="F297" s="38"/>
    </row>
    <row r="298" spans="1:6" ht="38.25" x14ac:dyDescent="0.2">
      <c r="A298" s="116"/>
      <c r="B298" s="42" t="s">
        <v>34</v>
      </c>
      <c r="C298" s="66"/>
      <c r="D298" s="67">
        <v>0.1</v>
      </c>
      <c r="E298" s="38"/>
      <c r="F298" s="37">
        <f>SUM(F13:F287)*D298</f>
        <v>0</v>
      </c>
    </row>
    <row r="299" spans="1:6" x14ac:dyDescent="0.2">
      <c r="A299" s="121"/>
      <c r="B299" s="74"/>
      <c r="C299" s="38"/>
      <c r="D299" s="22"/>
      <c r="E299" s="65"/>
      <c r="F299" s="38"/>
    </row>
    <row r="300" spans="1:6" x14ac:dyDescent="0.2">
      <c r="A300" s="43"/>
      <c r="B300" s="75" t="s">
        <v>2</v>
      </c>
      <c r="C300" s="44"/>
      <c r="D300" s="45"/>
      <c r="E300" s="46" t="s">
        <v>45</v>
      </c>
      <c r="F300" s="46">
        <f>SUM(F13:F299)</f>
        <v>0</v>
      </c>
    </row>
  </sheetData>
  <sheetProtection password="CFA5" sheet="1" objects="1" scenarios="1"/>
  <mergeCells count="1">
    <mergeCell ref="B7:F8"/>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PROJEKTIRANJE&amp;RJPE-SIR-121/20</oddHeader>
    <oddFooter>&amp;C&amp;"Arial,Navadno"&amp;P / &amp;N</oddFooter>
  </headerFooter>
  <rowBreaks count="8" manualBreakCount="8">
    <brk id="34" max="5" man="1"/>
    <brk id="64" max="5" man="1"/>
    <brk id="94" max="5" man="1"/>
    <brk id="129" max="5" man="1"/>
    <brk id="157" max="5" man="1"/>
    <brk id="194" max="5" man="1"/>
    <brk id="254" max="5" man="1"/>
    <brk id="280"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rgb="FFFF9933"/>
  </sheetPr>
  <dimension ref="A1:G11"/>
  <sheetViews>
    <sheetView showGridLines="0" zoomScaleNormal="100" zoomScaleSheetLayoutView="100" workbookViewId="0">
      <selection activeCell="N38" sqref="N38"/>
    </sheetView>
  </sheetViews>
  <sheetFormatPr defaultColWidth="8.85546875" defaultRowHeight="12.75" x14ac:dyDescent="0.2"/>
  <cols>
    <col min="1" max="1" width="6.140625" style="1" customWidth="1"/>
    <col min="2" max="2" width="5.5703125" style="1" customWidth="1"/>
    <col min="3" max="3" width="34.42578125" style="1" customWidth="1"/>
    <col min="4" max="4" width="10" style="1" customWidth="1"/>
    <col min="5" max="5" width="9" style="1" customWidth="1"/>
    <col min="6" max="6" width="10.85546875" style="1" bestFit="1" customWidth="1"/>
    <col min="7" max="7" width="16.42578125" style="19" bestFit="1" customWidth="1"/>
    <col min="8" max="16384" width="8.85546875" style="1"/>
  </cols>
  <sheetData>
    <row r="1" spans="1:7" ht="27" customHeight="1" x14ac:dyDescent="0.2">
      <c r="A1" s="26" t="s">
        <v>3</v>
      </c>
      <c r="B1" s="26"/>
      <c r="C1" s="26"/>
      <c r="D1" s="26"/>
      <c r="E1" s="26"/>
      <c r="F1" s="26"/>
      <c r="G1" s="26"/>
    </row>
    <row r="2" spans="1:7" ht="15" customHeight="1" x14ac:dyDescent="0.2">
      <c r="A2" s="239" t="s">
        <v>142</v>
      </c>
      <c r="B2" s="239"/>
      <c r="C2" s="239"/>
      <c r="D2" s="239"/>
      <c r="E2" s="239"/>
      <c r="F2" s="239"/>
      <c r="G2" s="239"/>
    </row>
    <row r="3" spans="1:7" ht="15" customHeight="1" x14ac:dyDescent="0.2">
      <c r="A3" s="240" t="s">
        <v>227</v>
      </c>
      <c r="B3" s="239"/>
      <c r="C3" s="239"/>
      <c r="D3" s="239"/>
      <c r="E3" s="239"/>
      <c r="F3" s="239"/>
      <c r="G3" s="239"/>
    </row>
    <row r="4" spans="1:7" ht="15" customHeight="1" x14ac:dyDescent="0.2">
      <c r="A4" s="239"/>
      <c r="B4" s="239"/>
      <c r="C4" s="239"/>
      <c r="D4" s="239"/>
      <c r="E4" s="239"/>
      <c r="F4" s="239"/>
      <c r="G4" s="239"/>
    </row>
    <row r="5" spans="1:7" ht="15.75" x14ac:dyDescent="0.25">
      <c r="A5" s="25" t="s">
        <v>228</v>
      </c>
      <c r="B5" s="23"/>
      <c r="C5" s="24"/>
      <c r="D5" s="24"/>
      <c r="E5" s="23"/>
      <c r="F5" s="23"/>
      <c r="G5" s="22"/>
    </row>
    <row r="6" spans="1:7" x14ac:dyDescent="0.2">
      <c r="A6" s="234" t="s">
        <v>229</v>
      </c>
      <c r="B6" s="235"/>
      <c r="C6" s="235"/>
      <c r="D6" s="235"/>
      <c r="E6" s="235"/>
      <c r="F6" s="235"/>
      <c r="G6" s="236"/>
    </row>
    <row r="7" spans="1:7" ht="25.5" x14ac:dyDescent="0.2">
      <c r="A7" s="237" t="s">
        <v>48</v>
      </c>
      <c r="B7" s="226" t="s">
        <v>146</v>
      </c>
      <c r="C7" s="227"/>
      <c r="D7" s="226" t="s">
        <v>147</v>
      </c>
      <c r="E7" s="227"/>
      <c r="F7" s="152" t="s">
        <v>148</v>
      </c>
      <c r="G7" s="152" t="s">
        <v>4</v>
      </c>
    </row>
    <row r="8" spans="1:7" x14ac:dyDescent="0.2">
      <c r="A8" s="238"/>
      <c r="B8" s="228"/>
      <c r="C8" s="229"/>
      <c r="D8" s="228"/>
      <c r="E8" s="229"/>
      <c r="F8" s="2" t="s">
        <v>5</v>
      </c>
      <c r="G8" s="2" t="s">
        <v>44</v>
      </c>
    </row>
    <row r="9" spans="1:7" x14ac:dyDescent="0.2">
      <c r="A9" s="3" t="s">
        <v>230</v>
      </c>
      <c r="B9" s="230" t="str">
        <f>'Vrocevod_T-903_GD_SK'!B4</f>
        <v>MATJAŽEVA ULICA</v>
      </c>
      <c r="C9" s="231"/>
      <c r="D9" s="232" t="s">
        <v>231</v>
      </c>
      <c r="E9" s="233"/>
      <c r="F9" s="20">
        <v>5</v>
      </c>
      <c r="G9" s="4">
        <f>'Vrocevod_T-903_GD_SK'!F104</f>
        <v>0</v>
      </c>
    </row>
    <row r="10" spans="1:7" x14ac:dyDescent="0.2">
      <c r="A10" s="3"/>
      <c r="B10" s="230"/>
      <c r="C10" s="231"/>
      <c r="D10" s="232"/>
      <c r="E10" s="233"/>
      <c r="F10" s="20"/>
      <c r="G10" s="4"/>
    </row>
    <row r="11" spans="1:7" x14ac:dyDescent="0.2">
      <c r="A11" s="225" t="s">
        <v>232</v>
      </c>
      <c r="B11" s="225"/>
      <c r="C11" s="225"/>
      <c r="D11" s="225"/>
      <c r="E11" s="225"/>
      <c r="F11" s="225"/>
      <c r="G11" s="5">
        <f>SUM(G9:G10)</f>
        <v>0</v>
      </c>
    </row>
  </sheetData>
  <sheetProtection password="CFA5" sheet="1" objects="1" scenarios="1"/>
  <mergeCells count="11">
    <mergeCell ref="B9:C9"/>
    <mergeCell ref="D9:E9"/>
    <mergeCell ref="B10:C10"/>
    <mergeCell ref="D10:E10"/>
    <mergeCell ref="A11:F11"/>
    <mergeCell ref="A2:G2"/>
    <mergeCell ref="A3:G4"/>
    <mergeCell ref="A6:G6"/>
    <mergeCell ref="A7:A8"/>
    <mergeCell ref="B7:C8"/>
    <mergeCell ref="D7:E8"/>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PROJEKTIRANJE&amp;RJPE-SIR-121/20</oddHeader>
    <oddFooter>&amp;C&amp;"Arial,Navadno"&amp;P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FF9933"/>
  </sheetPr>
  <dimension ref="A1:F104"/>
  <sheetViews>
    <sheetView showGridLines="0" topLeftCell="A18" zoomScaleNormal="100" zoomScaleSheetLayoutView="100" workbookViewId="0">
      <selection activeCell="E23" sqref="E23"/>
    </sheetView>
  </sheetViews>
  <sheetFormatPr defaultColWidth="9.140625" defaultRowHeight="12.75" x14ac:dyDescent="0.2"/>
  <cols>
    <col min="1" max="1" width="5.7109375" style="28" customWidth="1"/>
    <col min="2" max="2" width="50.7109375" style="76" customWidth="1"/>
    <col min="3" max="3" width="7.7109375" style="31" customWidth="1"/>
    <col min="4" max="4" width="4.7109375" style="32" customWidth="1"/>
    <col min="5" max="5" width="11.7109375" style="30" customWidth="1"/>
    <col min="6" max="6" width="12.7109375" style="31" customWidth="1"/>
    <col min="7" max="16384" width="9.140625" style="32"/>
  </cols>
  <sheetData>
    <row r="1" spans="1:6" x14ac:dyDescent="0.2">
      <c r="A1" s="27"/>
      <c r="B1" s="69"/>
      <c r="C1" s="28"/>
      <c r="D1" s="29"/>
    </row>
    <row r="2" spans="1:6" x14ac:dyDescent="0.2">
      <c r="A2" s="27" t="s">
        <v>230</v>
      </c>
      <c r="B2" s="69" t="s">
        <v>233</v>
      </c>
      <c r="C2" s="28"/>
      <c r="D2" s="29"/>
    </row>
    <row r="3" spans="1:6" x14ac:dyDescent="0.2">
      <c r="A3" s="27"/>
      <c r="B3" s="69" t="s">
        <v>234</v>
      </c>
      <c r="C3" s="28"/>
      <c r="D3" s="29"/>
    </row>
    <row r="4" spans="1:6" x14ac:dyDescent="0.2">
      <c r="A4" s="27"/>
      <c r="B4" s="69" t="s">
        <v>235</v>
      </c>
      <c r="C4" s="28"/>
      <c r="D4" s="29"/>
    </row>
    <row r="5" spans="1:6" ht="76.5" x14ac:dyDescent="0.2">
      <c r="A5" s="130" t="s">
        <v>0</v>
      </c>
      <c r="B5" s="131" t="s">
        <v>38</v>
      </c>
      <c r="C5" s="132" t="s">
        <v>8</v>
      </c>
      <c r="D5" s="132" t="s">
        <v>9</v>
      </c>
      <c r="E5" s="133" t="s">
        <v>42</v>
      </c>
      <c r="F5" s="133" t="s">
        <v>43</v>
      </c>
    </row>
    <row r="6" spans="1:6" x14ac:dyDescent="0.2">
      <c r="A6" s="112">
        <v>1</v>
      </c>
      <c r="B6" s="70"/>
      <c r="C6" s="33"/>
      <c r="D6" s="34"/>
      <c r="E6" s="35"/>
      <c r="F6" s="33"/>
    </row>
    <row r="7" spans="1:6" x14ac:dyDescent="0.2">
      <c r="A7" s="122"/>
      <c r="B7" s="124" t="s">
        <v>150</v>
      </c>
      <c r="C7" s="59"/>
      <c r="D7" s="57"/>
      <c r="E7" s="58"/>
      <c r="F7" s="59"/>
    </row>
    <row r="8" spans="1:6" x14ac:dyDescent="0.2">
      <c r="A8" s="122"/>
      <c r="B8" s="246" t="s">
        <v>236</v>
      </c>
      <c r="C8" s="246"/>
      <c r="D8" s="246"/>
      <c r="E8" s="246"/>
      <c r="F8" s="246"/>
    </row>
    <row r="9" spans="1:6" x14ac:dyDescent="0.2">
      <c r="A9" s="122"/>
      <c r="B9" s="246"/>
      <c r="C9" s="246"/>
      <c r="D9" s="246"/>
      <c r="E9" s="246"/>
      <c r="F9" s="246"/>
    </row>
    <row r="10" spans="1:6" x14ac:dyDescent="0.2">
      <c r="A10" s="122"/>
      <c r="B10" s="123"/>
      <c r="C10" s="59"/>
      <c r="D10" s="57"/>
      <c r="E10" s="58"/>
      <c r="F10" s="59"/>
    </row>
    <row r="11" spans="1:6" x14ac:dyDescent="0.2">
      <c r="A11" s="112"/>
      <c r="B11" s="70"/>
      <c r="C11" s="33"/>
      <c r="D11" s="34"/>
      <c r="E11" s="35"/>
      <c r="F11" s="33"/>
    </row>
    <row r="12" spans="1:6" x14ac:dyDescent="0.2">
      <c r="A12" s="113"/>
      <c r="B12" s="41" t="s">
        <v>237</v>
      </c>
      <c r="C12" s="38"/>
      <c r="D12" s="22"/>
      <c r="E12" s="37"/>
      <c r="F12" s="37"/>
    </row>
    <row r="13" spans="1:6" ht="63.75" x14ac:dyDescent="0.2">
      <c r="A13" s="113"/>
      <c r="B13" s="42" t="s">
        <v>238</v>
      </c>
      <c r="C13" s="38"/>
      <c r="D13" s="22"/>
      <c r="E13" s="37"/>
      <c r="F13" s="37"/>
    </row>
    <row r="14" spans="1:6" x14ac:dyDescent="0.2">
      <c r="A14" s="115"/>
      <c r="B14" s="72"/>
      <c r="C14" s="53"/>
      <c r="D14" s="54"/>
      <c r="E14" s="55"/>
      <c r="F14" s="55"/>
    </row>
    <row r="15" spans="1:6" s="156" customFormat="1" x14ac:dyDescent="0.2">
      <c r="A15" s="112"/>
      <c r="B15" s="70"/>
      <c r="C15" s="33"/>
      <c r="D15" s="34"/>
      <c r="E15" s="35"/>
      <c r="F15" s="33"/>
    </row>
    <row r="16" spans="1:6" s="156" customFormat="1" x14ac:dyDescent="0.2">
      <c r="A16" s="113">
        <f>COUNT(A15+1)</f>
        <v>1</v>
      </c>
      <c r="B16" s="41" t="s">
        <v>239</v>
      </c>
      <c r="C16" s="38"/>
      <c r="D16" s="22"/>
      <c r="E16" s="37"/>
      <c r="F16" s="37"/>
    </row>
    <row r="17" spans="1:6" s="156" customFormat="1" ht="153" x14ac:dyDescent="0.2">
      <c r="A17" s="113"/>
      <c r="B17" s="42" t="s">
        <v>240</v>
      </c>
      <c r="C17" s="38"/>
      <c r="D17" s="22"/>
      <c r="E17" s="37"/>
      <c r="F17" s="37"/>
    </row>
    <row r="18" spans="1:6" s="156" customFormat="1" ht="14.25" x14ac:dyDescent="0.2">
      <c r="A18" s="113"/>
      <c r="B18" s="42" t="s">
        <v>241</v>
      </c>
      <c r="C18" s="52">
        <v>14</v>
      </c>
      <c r="D18" s="22" t="s">
        <v>47</v>
      </c>
      <c r="E18" s="47"/>
      <c r="F18" s="37">
        <f>C18*E18</f>
        <v>0</v>
      </c>
    </row>
    <row r="19" spans="1:6" s="156" customFormat="1" x14ac:dyDescent="0.2">
      <c r="A19" s="115"/>
      <c r="B19" s="72"/>
      <c r="C19" s="53"/>
      <c r="D19" s="54"/>
      <c r="E19" s="55"/>
      <c r="F19" s="55"/>
    </row>
    <row r="20" spans="1:6" s="156" customFormat="1" x14ac:dyDescent="0.2">
      <c r="B20" s="70"/>
      <c r="C20" s="33"/>
      <c r="D20" s="34"/>
      <c r="E20" s="35"/>
      <c r="F20" s="33"/>
    </row>
    <row r="21" spans="1:6" s="156" customFormat="1" x14ac:dyDescent="0.2">
      <c r="A21" s="113">
        <f>COUNT($A$16:A20)+1</f>
        <v>2</v>
      </c>
      <c r="B21" s="41" t="s">
        <v>242</v>
      </c>
      <c r="C21" s="38"/>
      <c r="D21" s="22"/>
      <c r="E21" s="37"/>
      <c r="F21" s="37"/>
    </row>
    <row r="22" spans="1:6" s="156" customFormat="1" ht="25.5" x14ac:dyDescent="0.2">
      <c r="A22" s="113"/>
      <c r="B22" s="42" t="s">
        <v>243</v>
      </c>
      <c r="C22" s="38"/>
      <c r="D22" s="22"/>
      <c r="E22" s="37"/>
      <c r="F22" s="37"/>
    </row>
    <row r="23" spans="1:6" s="156" customFormat="1" ht="14.25" x14ac:dyDescent="0.2">
      <c r="A23" s="113"/>
      <c r="B23" s="42"/>
      <c r="C23" s="52">
        <v>10</v>
      </c>
      <c r="D23" s="22" t="s">
        <v>47</v>
      </c>
      <c r="E23" s="47"/>
      <c r="F23" s="37">
        <f>C23*E23</f>
        <v>0</v>
      </c>
    </row>
    <row r="24" spans="1:6" s="156" customFormat="1" x14ac:dyDescent="0.2">
      <c r="A24" s="115"/>
      <c r="B24" s="72"/>
      <c r="C24" s="53"/>
      <c r="D24" s="54"/>
      <c r="E24" s="55"/>
      <c r="F24" s="55"/>
    </row>
    <row r="25" spans="1:6" s="156" customFormat="1" x14ac:dyDescent="0.2">
      <c r="A25" s="113"/>
      <c r="B25" s="42"/>
      <c r="C25" s="52"/>
      <c r="D25" s="22"/>
      <c r="E25" s="37"/>
      <c r="F25" s="37"/>
    </row>
    <row r="26" spans="1:6" s="156" customFormat="1" x14ac:dyDescent="0.2">
      <c r="A26" s="157"/>
      <c r="B26" s="158" t="s">
        <v>244</v>
      </c>
      <c r="C26" s="159"/>
      <c r="D26" s="158"/>
      <c r="E26" s="158"/>
      <c r="F26" s="158"/>
    </row>
    <row r="27" spans="1:6" s="156" customFormat="1" x14ac:dyDescent="0.2">
      <c r="A27" s="157"/>
      <c r="B27" s="158"/>
      <c r="C27" s="159"/>
      <c r="D27" s="158"/>
      <c r="E27" s="158"/>
      <c r="F27" s="158"/>
    </row>
    <row r="28" spans="1:6" s="156" customFormat="1" x14ac:dyDescent="0.2">
      <c r="A28" s="112"/>
      <c r="B28" s="70"/>
      <c r="C28" s="33"/>
      <c r="D28" s="34"/>
      <c r="E28" s="35"/>
      <c r="F28" s="33"/>
    </row>
    <row r="29" spans="1:6" s="156" customFormat="1" x14ac:dyDescent="0.2">
      <c r="A29" s="113">
        <f>COUNT($A$16:A28)+1</f>
        <v>3</v>
      </c>
      <c r="B29" s="41" t="s">
        <v>245</v>
      </c>
      <c r="C29" s="38"/>
      <c r="D29" s="22"/>
      <c r="E29" s="37"/>
      <c r="F29" s="37"/>
    </row>
    <row r="30" spans="1:6" s="156" customFormat="1" ht="63.75" x14ac:dyDescent="0.2">
      <c r="A30" s="113"/>
      <c r="B30" s="42" t="s">
        <v>246</v>
      </c>
      <c r="C30" s="38"/>
      <c r="D30" s="22"/>
      <c r="E30" s="37"/>
      <c r="F30" s="37"/>
    </row>
    <row r="31" spans="1:6" s="156" customFormat="1" ht="14.25" x14ac:dyDescent="0.2">
      <c r="A31" s="113"/>
      <c r="B31" s="42" t="s">
        <v>247</v>
      </c>
      <c r="C31" s="52">
        <v>2</v>
      </c>
      <c r="D31" s="22" t="s">
        <v>47</v>
      </c>
      <c r="E31" s="47"/>
      <c r="F31" s="37">
        <f>C31*E31</f>
        <v>0</v>
      </c>
    </row>
    <row r="32" spans="1:6" s="156" customFormat="1" x14ac:dyDescent="0.2">
      <c r="A32" s="115"/>
      <c r="B32" s="72"/>
      <c r="C32" s="53"/>
      <c r="D32" s="54"/>
      <c r="E32" s="55"/>
      <c r="F32" s="55"/>
    </row>
    <row r="33" spans="1:6" s="156" customFormat="1" x14ac:dyDescent="0.2">
      <c r="A33" s="112"/>
      <c r="B33" s="70"/>
      <c r="C33" s="33"/>
      <c r="D33" s="34"/>
      <c r="E33" s="35"/>
      <c r="F33" s="33"/>
    </row>
    <row r="34" spans="1:6" s="156" customFormat="1" ht="25.5" x14ac:dyDescent="0.2">
      <c r="A34" s="113">
        <f>COUNT($A$16:A33)+1</f>
        <v>4</v>
      </c>
      <c r="B34" s="41" t="s">
        <v>248</v>
      </c>
      <c r="C34" s="38"/>
      <c r="D34" s="22"/>
      <c r="E34" s="37"/>
      <c r="F34" s="37"/>
    </row>
    <row r="35" spans="1:6" s="156" customFormat="1" ht="76.5" x14ac:dyDescent="0.2">
      <c r="A35" s="113"/>
      <c r="B35" s="42" t="s">
        <v>249</v>
      </c>
      <c r="C35" s="38"/>
      <c r="D35" s="22"/>
      <c r="E35" s="37"/>
      <c r="F35" s="37"/>
    </row>
    <row r="36" spans="1:6" s="156" customFormat="1" ht="14.25" x14ac:dyDescent="0.2">
      <c r="A36" s="113"/>
      <c r="B36" s="42" t="s">
        <v>247</v>
      </c>
      <c r="C36" s="52">
        <v>2</v>
      </c>
      <c r="D36" s="22" t="s">
        <v>47</v>
      </c>
      <c r="E36" s="47"/>
      <c r="F36" s="37">
        <f>C36*E36</f>
        <v>0</v>
      </c>
    </row>
    <row r="37" spans="1:6" s="156" customFormat="1" x14ac:dyDescent="0.2">
      <c r="A37" s="115"/>
      <c r="B37" s="72"/>
      <c r="C37" s="53"/>
      <c r="D37" s="54"/>
      <c r="E37" s="55"/>
      <c r="F37" s="55"/>
    </row>
    <row r="38" spans="1:6" s="156" customFormat="1" x14ac:dyDescent="0.2">
      <c r="A38" s="112"/>
      <c r="B38" s="70"/>
      <c r="C38" s="33"/>
      <c r="D38" s="34"/>
      <c r="E38" s="35"/>
      <c r="F38" s="33"/>
    </row>
    <row r="39" spans="1:6" s="156" customFormat="1" ht="25.5" x14ac:dyDescent="0.2">
      <c r="A39" s="113">
        <f>COUNT($A$16:A38)+1</f>
        <v>5</v>
      </c>
      <c r="B39" s="41" t="s">
        <v>250</v>
      </c>
      <c r="C39" s="38"/>
      <c r="D39" s="22"/>
      <c r="E39" s="37"/>
      <c r="F39" s="37"/>
    </row>
    <row r="40" spans="1:6" s="156" customFormat="1" ht="51" x14ac:dyDescent="0.2">
      <c r="A40" s="113"/>
      <c r="B40" s="42" t="s">
        <v>251</v>
      </c>
      <c r="C40" s="38"/>
      <c r="D40" s="22"/>
      <c r="E40" s="37"/>
      <c r="F40" s="37"/>
    </row>
    <row r="41" spans="1:6" s="156" customFormat="1" ht="14.25" x14ac:dyDescent="0.2">
      <c r="A41" s="113"/>
      <c r="B41" s="42" t="s">
        <v>247</v>
      </c>
      <c r="C41" s="52">
        <v>4</v>
      </c>
      <c r="D41" s="22" t="s">
        <v>47</v>
      </c>
      <c r="E41" s="47"/>
      <c r="F41" s="37">
        <f>C41*E41</f>
        <v>0</v>
      </c>
    </row>
    <row r="42" spans="1:6" s="156" customFormat="1" x14ac:dyDescent="0.2">
      <c r="A42" s="115"/>
      <c r="B42" s="72"/>
      <c r="C42" s="53"/>
      <c r="D42" s="54"/>
      <c r="E42" s="55"/>
      <c r="F42" s="55"/>
    </row>
    <row r="43" spans="1:6" s="156" customFormat="1" x14ac:dyDescent="0.2">
      <c r="A43" s="112"/>
      <c r="B43" s="70"/>
      <c r="C43" s="33"/>
      <c r="D43" s="34"/>
      <c r="E43" s="35"/>
      <c r="F43" s="33"/>
    </row>
    <row r="44" spans="1:6" s="156" customFormat="1" ht="25.5" x14ac:dyDescent="0.2">
      <c r="A44" s="113">
        <f>COUNT($A$16:A43)+1</f>
        <v>6</v>
      </c>
      <c r="B44" s="41" t="s">
        <v>252</v>
      </c>
      <c r="C44" s="38"/>
      <c r="D44" s="22"/>
      <c r="E44" s="37"/>
      <c r="F44" s="37"/>
    </row>
    <row r="45" spans="1:6" s="156" customFormat="1" ht="51" x14ac:dyDescent="0.2">
      <c r="A45" s="113"/>
      <c r="B45" s="42" t="s">
        <v>253</v>
      </c>
      <c r="C45" s="38"/>
      <c r="D45" s="22"/>
      <c r="E45" s="37"/>
      <c r="F45" s="37"/>
    </row>
    <row r="46" spans="1:6" s="156" customFormat="1" ht="14.25" x14ac:dyDescent="0.2">
      <c r="A46" s="113"/>
      <c r="B46" s="42" t="s">
        <v>254</v>
      </c>
      <c r="C46" s="52">
        <v>2</v>
      </c>
      <c r="D46" s="22" t="s">
        <v>47</v>
      </c>
      <c r="E46" s="47"/>
      <c r="F46" s="37">
        <f>C46*E46</f>
        <v>0</v>
      </c>
    </row>
    <row r="47" spans="1:6" s="156" customFormat="1" x14ac:dyDescent="0.2">
      <c r="A47" s="115"/>
      <c r="B47" s="72"/>
      <c r="C47" s="53"/>
      <c r="D47" s="54"/>
      <c r="E47" s="55"/>
      <c r="F47" s="55"/>
    </row>
    <row r="48" spans="1:6" s="156" customFormat="1" x14ac:dyDescent="0.2">
      <c r="A48" s="112"/>
      <c r="B48" s="70"/>
      <c r="C48" s="33"/>
      <c r="D48" s="34"/>
      <c r="E48" s="35"/>
      <c r="F48" s="33"/>
    </row>
    <row r="49" spans="1:6" s="156" customFormat="1" x14ac:dyDescent="0.2">
      <c r="A49" s="113">
        <f>COUNT($A$16:A48)+1</f>
        <v>7</v>
      </c>
      <c r="B49" s="41" t="s">
        <v>255</v>
      </c>
      <c r="C49" s="38"/>
      <c r="D49" s="22"/>
      <c r="E49" s="37"/>
      <c r="F49" s="37"/>
    </row>
    <row r="50" spans="1:6" s="156" customFormat="1" ht="178.5" x14ac:dyDescent="0.2">
      <c r="A50" s="113"/>
      <c r="B50" s="42" t="s">
        <v>256</v>
      </c>
      <c r="C50" s="38"/>
      <c r="D50" s="22"/>
      <c r="E50" s="37"/>
      <c r="F50" s="37"/>
    </row>
    <row r="51" spans="1:6" s="156" customFormat="1" ht="14.25" x14ac:dyDescent="0.2">
      <c r="A51" s="113"/>
      <c r="B51" s="42" t="s">
        <v>247</v>
      </c>
      <c r="C51" s="52">
        <v>2</v>
      </c>
      <c r="D51" s="22" t="s">
        <v>47</v>
      </c>
      <c r="E51" s="47"/>
      <c r="F51" s="37">
        <f>C51*E51</f>
        <v>0</v>
      </c>
    </row>
    <row r="52" spans="1:6" s="156" customFormat="1" x14ac:dyDescent="0.2">
      <c r="A52" s="115"/>
      <c r="B52" s="72"/>
      <c r="C52" s="53"/>
      <c r="D52" s="54"/>
      <c r="E52" s="55"/>
      <c r="F52" s="55"/>
    </row>
    <row r="53" spans="1:6" s="156" customFormat="1" x14ac:dyDescent="0.2">
      <c r="A53" s="112"/>
      <c r="B53" s="70"/>
      <c r="C53" s="33"/>
      <c r="D53" s="34"/>
      <c r="E53" s="35"/>
      <c r="F53" s="33"/>
    </row>
    <row r="54" spans="1:6" s="156" customFormat="1" x14ac:dyDescent="0.2">
      <c r="A54" s="113">
        <f>COUNT($A$16:A53)+1</f>
        <v>8</v>
      </c>
      <c r="B54" s="41" t="s">
        <v>257</v>
      </c>
      <c r="C54" s="38"/>
      <c r="D54" s="22"/>
      <c r="E54" s="37"/>
      <c r="F54" s="37"/>
    </row>
    <row r="55" spans="1:6" s="156" customFormat="1" ht="76.5" x14ac:dyDescent="0.2">
      <c r="A55" s="113"/>
      <c r="B55" s="42" t="s">
        <v>258</v>
      </c>
      <c r="C55" s="38"/>
      <c r="D55" s="22"/>
      <c r="E55" s="37"/>
      <c r="F55" s="37"/>
    </row>
    <row r="56" spans="1:6" s="156" customFormat="1" ht="14.25" x14ac:dyDescent="0.2">
      <c r="A56" s="113"/>
      <c r="B56" s="42"/>
      <c r="C56" s="52">
        <v>5</v>
      </c>
      <c r="D56" s="22" t="s">
        <v>47</v>
      </c>
      <c r="E56" s="47"/>
      <c r="F56" s="37">
        <f>C56*E56</f>
        <v>0</v>
      </c>
    </row>
    <row r="57" spans="1:6" s="156" customFormat="1" x14ac:dyDescent="0.2">
      <c r="A57" s="115"/>
      <c r="B57" s="72"/>
      <c r="C57" s="53"/>
      <c r="D57" s="54"/>
      <c r="E57" s="55"/>
      <c r="F57" s="55"/>
    </row>
    <row r="58" spans="1:6" s="156" customFormat="1" x14ac:dyDescent="0.2">
      <c r="A58" s="112"/>
      <c r="B58" s="70"/>
      <c r="C58" s="33"/>
      <c r="D58" s="34"/>
      <c r="E58" s="35"/>
      <c r="F58" s="33"/>
    </row>
    <row r="59" spans="1:6" s="156" customFormat="1" x14ac:dyDescent="0.2">
      <c r="A59" s="113">
        <f>COUNT($A$16:A58)+1</f>
        <v>9</v>
      </c>
      <c r="B59" s="41" t="s">
        <v>259</v>
      </c>
      <c r="C59" s="38"/>
      <c r="D59" s="22"/>
      <c r="E59" s="37"/>
      <c r="F59" s="37"/>
    </row>
    <row r="60" spans="1:6" s="156" customFormat="1" ht="51" x14ac:dyDescent="0.2">
      <c r="A60" s="113"/>
      <c r="B60" s="42" t="s">
        <v>260</v>
      </c>
      <c r="C60" s="38"/>
      <c r="D60" s="22"/>
      <c r="E60" s="37"/>
      <c r="F60" s="37"/>
    </row>
    <row r="61" spans="1:6" s="156" customFormat="1" ht="14.25" x14ac:dyDescent="0.2">
      <c r="A61" s="113"/>
      <c r="B61" s="42" t="s">
        <v>261</v>
      </c>
      <c r="C61" s="52">
        <v>1</v>
      </c>
      <c r="D61" s="22" t="s">
        <v>47</v>
      </c>
      <c r="E61" s="47"/>
      <c r="F61" s="37">
        <f>C61*E61</f>
        <v>0</v>
      </c>
    </row>
    <row r="62" spans="1:6" s="156" customFormat="1" x14ac:dyDescent="0.2">
      <c r="A62" s="115"/>
      <c r="B62" s="72"/>
      <c r="C62" s="53"/>
      <c r="D62" s="54"/>
      <c r="E62" s="55"/>
      <c r="F62" s="55"/>
    </row>
    <row r="63" spans="1:6" s="156" customFormat="1" x14ac:dyDescent="0.2">
      <c r="A63" s="112"/>
      <c r="B63" s="70"/>
      <c r="C63" s="33"/>
      <c r="D63" s="34"/>
      <c r="E63" s="35"/>
      <c r="F63" s="33"/>
    </row>
    <row r="64" spans="1:6" s="156" customFormat="1" x14ac:dyDescent="0.2">
      <c r="A64" s="113">
        <f>COUNT($A$16:A63)+1</f>
        <v>10</v>
      </c>
      <c r="B64" s="41" t="s">
        <v>262</v>
      </c>
      <c r="C64" s="38"/>
      <c r="D64" s="22"/>
      <c r="E64" s="37"/>
      <c r="F64" s="37"/>
    </row>
    <row r="65" spans="1:6" s="156" customFormat="1" ht="51" x14ac:dyDescent="0.2">
      <c r="A65" s="113"/>
      <c r="B65" s="42" t="s">
        <v>263</v>
      </c>
      <c r="C65" s="38"/>
      <c r="D65" s="22"/>
      <c r="E65" s="37"/>
      <c r="F65" s="37"/>
    </row>
    <row r="66" spans="1:6" s="156" customFormat="1" ht="14.25" x14ac:dyDescent="0.2">
      <c r="A66" s="113"/>
      <c r="B66" s="42" t="s">
        <v>264</v>
      </c>
      <c r="C66" s="52">
        <v>1.5</v>
      </c>
      <c r="D66" s="22" t="s">
        <v>47</v>
      </c>
      <c r="E66" s="47"/>
      <c r="F66" s="37">
        <f>E66*C66</f>
        <v>0</v>
      </c>
    </row>
    <row r="67" spans="1:6" s="156" customFormat="1" x14ac:dyDescent="0.2">
      <c r="A67" s="115"/>
      <c r="B67" s="72"/>
      <c r="C67" s="53"/>
      <c r="D67" s="54"/>
      <c r="E67" s="55"/>
      <c r="F67" s="55"/>
    </row>
    <row r="68" spans="1:6" s="156" customFormat="1" x14ac:dyDescent="0.2">
      <c r="A68" s="113"/>
      <c r="B68" s="42"/>
      <c r="C68" s="52"/>
      <c r="D68" s="22"/>
      <c r="E68" s="37"/>
      <c r="F68" s="37"/>
    </row>
    <row r="69" spans="1:6" s="156" customFormat="1" x14ac:dyDescent="0.2">
      <c r="A69" s="157"/>
      <c r="B69" s="158" t="s">
        <v>265</v>
      </c>
      <c r="C69" s="159"/>
      <c r="D69" s="158"/>
      <c r="E69" s="158"/>
      <c r="F69" s="158"/>
    </row>
    <row r="70" spans="1:6" s="156" customFormat="1" x14ac:dyDescent="0.2">
      <c r="A70" s="157"/>
      <c r="B70" s="158"/>
      <c r="C70" s="159"/>
      <c r="D70" s="158"/>
      <c r="E70" s="158"/>
      <c r="F70" s="158"/>
    </row>
    <row r="71" spans="1:6" s="156" customFormat="1" x14ac:dyDescent="0.2">
      <c r="A71" s="112"/>
      <c r="B71" s="70"/>
      <c r="C71" s="33"/>
      <c r="D71" s="34"/>
      <c r="E71" s="35"/>
      <c r="F71" s="33"/>
    </row>
    <row r="72" spans="1:6" s="156" customFormat="1" x14ac:dyDescent="0.2">
      <c r="A72" s="113">
        <f>COUNT($A$16:A71)+1</f>
        <v>11</v>
      </c>
      <c r="B72" s="41" t="s">
        <v>266</v>
      </c>
      <c r="C72" s="38"/>
      <c r="D72" s="22"/>
      <c r="E72" s="37"/>
      <c r="F72" s="37"/>
    </row>
    <row r="73" spans="1:6" s="156" customFormat="1" ht="38.25" x14ac:dyDescent="0.2">
      <c r="A73" s="113"/>
      <c r="B73" s="42" t="s">
        <v>267</v>
      </c>
      <c r="C73" s="38"/>
      <c r="E73" s="37"/>
      <c r="F73" s="37"/>
    </row>
    <row r="74" spans="1:6" s="156" customFormat="1" ht="14.25" x14ac:dyDescent="0.2">
      <c r="A74" s="113"/>
      <c r="B74" s="42"/>
      <c r="C74" s="52">
        <v>1</v>
      </c>
      <c r="D74" s="22" t="s">
        <v>41</v>
      </c>
      <c r="E74" s="47"/>
      <c r="F74" s="37">
        <f>C74*E74</f>
        <v>0</v>
      </c>
    </row>
    <row r="75" spans="1:6" s="156" customFormat="1" x14ac:dyDescent="0.2">
      <c r="A75" s="115"/>
      <c r="B75" s="72"/>
      <c r="C75" s="53"/>
      <c r="D75" s="54"/>
      <c r="E75" s="55"/>
      <c r="F75" s="55"/>
    </row>
    <row r="76" spans="1:6" s="156" customFormat="1" x14ac:dyDescent="0.2">
      <c r="A76" s="113"/>
      <c r="B76" s="42"/>
      <c r="C76" s="52"/>
      <c r="D76" s="22"/>
      <c r="E76" s="37"/>
      <c r="F76" s="37"/>
    </row>
    <row r="77" spans="1:6" s="156" customFormat="1" x14ac:dyDescent="0.2">
      <c r="A77" s="157"/>
      <c r="B77" s="158" t="s">
        <v>268</v>
      </c>
      <c r="C77" s="159"/>
      <c r="D77" s="158"/>
      <c r="E77" s="158"/>
      <c r="F77" s="158"/>
    </row>
    <row r="78" spans="1:6" s="156" customFormat="1" x14ac:dyDescent="0.2">
      <c r="A78" s="157"/>
      <c r="B78" s="158"/>
      <c r="C78" s="159"/>
      <c r="D78" s="158"/>
      <c r="E78" s="158"/>
      <c r="F78" s="158"/>
    </row>
    <row r="79" spans="1:6" s="156" customFormat="1" x14ac:dyDescent="0.2">
      <c r="A79" s="112"/>
      <c r="B79" s="70"/>
      <c r="C79" s="33"/>
      <c r="D79" s="34"/>
      <c r="E79" s="35"/>
      <c r="F79" s="33"/>
    </row>
    <row r="80" spans="1:6" s="156" customFormat="1" x14ac:dyDescent="0.2">
      <c r="A80" s="113">
        <f>COUNT($A$16:A79)+1</f>
        <v>12</v>
      </c>
      <c r="B80" s="41" t="s">
        <v>269</v>
      </c>
      <c r="C80" s="38"/>
      <c r="D80" s="22"/>
      <c r="E80" s="37"/>
      <c r="F80" s="37"/>
    </row>
    <row r="81" spans="1:6" s="156" customFormat="1" ht="38.25" x14ac:dyDescent="0.2">
      <c r="A81" s="113"/>
      <c r="B81" s="42" t="s">
        <v>270</v>
      </c>
      <c r="C81" s="38"/>
      <c r="E81" s="37"/>
      <c r="F81" s="37"/>
    </row>
    <row r="82" spans="1:6" s="156" customFormat="1" ht="14.25" x14ac:dyDescent="0.2">
      <c r="A82" s="113"/>
      <c r="B82" s="42"/>
      <c r="C82" s="52">
        <v>1</v>
      </c>
      <c r="D82" s="22" t="s">
        <v>41</v>
      </c>
      <c r="E82" s="47"/>
      <c r="F82" s="37">
        <f>C82*E82</f>
        <v>0</v>
      </c>
    </row>
    <row r="83" spans="1:6" s="156" customFormat="1" x14ac:dyDescent="0.2">
      <c r="A83" s="115"/>
      <c r="B83" s="72"/>
      <c r="C83" s="53"/>
      <c r="D83" s="54"/>
      <c r="E83" s="55"/>
      <c r="F83" s="55"/>
    </row>
    <row r="84" spans="1:6" s="156" customFormat="1" x14ac:dyDescent="0.2">
      <c r="A84" s="112"/>
      <c r="B84" s="70"/>
      <c r="C84" s="33"/>
      <c r="D84" s="34"/>
      <c r="E84" s="35"/>
      <c r="F84" s="33"/>
    </row>
    <row r="85" spans="1:6" s="156" customFormat="1" x14ac:dyDescent="0.2">
      <c r="A85" s="113">
        <f>COUNT($A$16:A84)+1</f>
        <v>13</v>
      </c>
      <c r="B85" s="41" t="s">
        <v>271</v>
      </c>
      <c r="C85" s="38"/>
      <c r="D85" s="22"/>
      <c r="E85" s="37"/>
      <c r="F85" s="37"/>
    </row>
    <row r="86" spans="1:6" s="156" customFormat="1" ht="25.5" x14ac:dyDescent="0.2">
      <c r="A86" s="113"/>
      <c r="B86" s="42" t="s">
        <v>272</v>
      </c>
      <c r="C86" s="38"/>
      <c r="E86" s="37"/>
      <c r="F86" s="37"/>
    </row>
    <row r="87" spans="1:6" s="156" customFormat="1" x14ac:dyDescent="0.2">
      <c r="A87" s="113"/>
      <c r="B87" s="42"/>
      <c r="C87" s="52">
        <v>1</v>
      </c>
      <c r="D87" s="22" t="s">
        <v>273</v>
      </c>
      <c r="E87" s="47"/>
      <c r="F87" s="37">
        <f>C87*E87</f>
        <v>0</v>
      </c>
    </row>
    <row r="88" spans="1:6" s="156" customFormat="1" x14ac:dyDescent="0.2">
      <c r="A88" s="115"/>
      <c r="B88" s="72"/>
      <c r="C88" s="53"/>
      <c r="D88" s="54"/>
      <c r="E88" s="55"/>
      <c r="F88" s="55"/>
    </row>
    <row r="89" spans="1:6" s="156" customFormat="1" x14ac:dyDescent="0.2">
      <c r="A89" s="112"/>
      <c r="B89" s="70"/>
      <c r="C89" s="33"/>
      <c r="D89" s="34"/>
      <c r="E89" s="35"/>
      <c r="F89" s="33"/>
    </row>
    <row r="90" spans="1:6" s="156" customFormat="1" x14ac:dyDescent="0.2">
      <c r="A90" s="113">
        <f>COUNT($A$16:A89)+1</f>
        <v>14</v>
      </c>
      <c r="B90" s="41" t="s">
        <v>274</v>
      </c>
      <c r="C90" s="38"/>
      <c r="D90" s="22"/>
      <c r="E90" s="37"/>
      <c r="F90" s="37"/>
    </row>
    <row r="91" spans="1:6" s="156" customFormat="1" ht="25.5" x14ac:dyDescent="0.2">
      <c r="A91" s="113"/>
      <c r="B91" s="42" t="s">
        <v>275</v>
      </c>
      <c r="C91" s="38"/>
      <c r="E91" s="37"/>
      <c r="F91" s="37"/>
    </row>
    <row r="92" spans="1:6" s="156" customFormat="1" ht="14.25" x14ac:dyDescent="0.2">
      <c r="A92" s="113"/>
      <c r="B92" s="42"/>
      <c r="C92" s="52">
        <v>8</v>
      </c>
      <c r="D92" s="22" t="s">
        <v>41</v>
      </c>
      <c r="E92" s="47"/>
      <c r="F92" s="37">
        <f>C92*E92</f>
        <v>0</v>
      </c>
    </row>
    <row r="93" spans="1:6" s="156" customFormat="1" x14ac:dyDescent="0.2">
      <c r="A93" s="115"/>
      <c r="B93" s="72"/>
      <c r="C93" s="53"/>
      <c r="D93" s="54"/>
      <c r="E93" s="55"/>
      <c r="F93" s="55"/>
    </row>
    <row r="94" spans="1:6" s="156" customFormat="1" x14ac:dyDescent="0.2">
      <c r="A94" s="112"/>
      <c r="B94" s="70"/>
      <c r="C94" s="33"/>
      <c r="D94" s="34"/>
      <c r="E94" s="35"/>
      <c r="F94" s="33"/>
    </row>
    <row r="95" spans="1:6" s="156" customFormat="1" x14ac:dyDescent="0.2">
      <c r="A95" s="113">
        <f>COUNT($A$16:A94)+1</f>
        <v>15</v>
      </c>
      <c r="B95" s="41" t="s">
        <v>276</v>
      </c>
      <c r="C95" s="38"/>
      <c r="D95" s="22"/>
      <c r="E95" s="37"/>
      <c r="F95" s="37"/>
    </row>
    <row r="96" spans="1:6" s="156" customFormat="1" ht="63.75" x14ac:dyDescent="0.2">
      <c r="A96" s="113"/>
      <c r="B96" s="42" t="s">
        <v>277</v>
      </c>
      <c r="C96" s="38"/>
      <c r="E96" s="37"/>
      <c r="F96" s="37"/>
    </row>
    <row r="97" spans="1:6" s="156" customFormat="1" x14ac:dyDescent="0.2">
      <c r="A97" s="113"/>
      <c r="B97" s="42"/>
      <c r="C97" s="67">
        <v>0.02</v>
      </c>
      <c r="D97" s="22"/>
      <c r="E97" s="38"/>
      <c r="F97" s="37">
        <f>SUM(F18:F92)*C97</f>
        <v>0</v>
      </c>
    </row>
    <row r="98" spans="1:6" s="156" customFormat="1" x14ac:dyDescent="0.2">
      <c r="A98" s="115"/>
      <c r="B98" s="72"/>
      <c r="C98" s="53"/>
      <c r="D98" s="54"/>
      <c r="E98" s="55"/>
      <c r="F98" s="55"/>
    </row>
    <row r="99" spans="1:6" s="156" customFormat="1" x14ac:dyDescent="0.2">
      <c r="A99" s="117"/>
      <c r="B99" s="71"/>
      <c r="C99" s="49"/>
      <c r="D99" s="50"/>
      <c r="E99" s="111"/>
      <c r="F99" s="51"/>
    </row>
    <row r="100" spans="1:6" s="156" customFormat="1" x14ac:dyDescent="0.2">
      <c r="A100" s="113">
        <f>COUNT($A$16:A99)+1</f>
        <v>16</v>
      </c>
      <c r="B100" s="41" t="s">
        <v>278</v>
      </c>
      <c r="C100" s="38"/>
      <c r="D100" s="22"/>
      <c r="E100" s="65"/>
      <c r="F100" s="37"/>
    </row>
    <row r="101" spans="1:6" s="156" customFormat="1" ht="38.25" x14ac:dyDescent="0.2">
      <c r="A101" s="116"/>
      <c r="B101" s="42" t="s">
        <v>34</v>
      </c>
      <c r="C101" s="38"/>
      <c r="D101" s="22"/>
      <c r="E101" s="38"/>
      <c r="F101" s="37"/>
    </row>
    <row r="102" spans="1:6" s="156" customFormat="1" x14ac:dyDescent="0.2">
      <c r="A102" s="116"/>
      <c r="B102" s="42"/>
      <c r="C102" s="67">
        <v>0.1</v>
      </c>
      <c r="D102" s="67"/>
      <c r="E102" s="38"/>
      <c r="F102" s="37">
        <f>SUM(F18:F92)*C102</f>
        <v>0</v>
      </c>
    </row>
    <row r="103" spans="1:6" s="156" customFormat="1" x14ac:dyDescent="0.2">
      <c r="A103" s="121"/>
      <c r="B103" s="72"/>
      <c r="C103" s="68"/>
      <c r="D103" s="54"/>
      <c r="E103" s="68"/>
      <c r="F103" s="68"/>
    </row>
    <row r="104" spans="1:6" x14ac:dyDescent="0.2">
      <c r="A104" s="43"/>
      <c r="B104" s="75" t="s">
        <v>2</v>
      </c>
      <c r="C104" s="44"/>
      <c r="D104" s="45"/>
      <c r="E104" s="46" t="s">
        <v>45</v>
      </c>
      <c r="F104" s="46">
        <f>SUM(F18:F103)</f>
        <v>0</v>
      </c>
    </row>
  </sheetData>
  <sheetProtection password="CFA5"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PROJEKTIRANJE&amp;RJPE-SIR-121/20</oddHeader>
    <oddFooter>&amp;C&amp;"Arial,Navadno"&amp;P / &amp;N</oddFooter>
  </headerFooter>
  <rowBreaks count="2" manualBreakCount="2">
    <brk id="32" max="5" man="1"/>
    <brk id="52"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showGridLines="0" zoomScaleNormal="100" zoomScaleSheetLayoutView="100" zoomScalePageLayoutView="150" workbookViewId="0">
      <selection activeCell="Q34" sqref="Q34"/>
    </sheetView>
  </sheetViews>
  <sheetFormatPr defaultColWidth="8.85546875" defaultRowHeight="12.75" x14ac:dyDescent="0.2"/>
  <cols>
    <col min="1" max="1" width="6.140625" style="1" customWidth="1"/>
    <col min="2" max="2" width="5.5703125" style="1" customWidth="1"/>
    <col min="3" max="3" width="34.42578125" style="1" customWidth="1"/>
    <col min="4" max="4" width="10" style="1" customWidth="1"/>
    <col min="5" max="5" width="9" style="1" customWidth="1"/>
    <col min="6" max="6" width="10.85546875" style="1" bestFit="1" customWidth="1"/>
    <col min="7" max="7" width="16.42578125" style="19" bestFit="1" customWidth="1"/>
    <col min="8" max="16384" width="8.85546875" style="1"/>
  </cols>
  <sheetData>
    <row r="1" spans="1:7" ht="27" customHeight="1" x14ac:dyDescent="0.2">
      <c r="A1" s="26" t="s">
        <v>3</v>
      </c>
      <c r="B1" s="26"/>
      <c r="C1" s="26"/>
      <c r="D1" s="26"/>
      <c r="E1" s="26"/>
      <c r="F1" s="26"/>
      <c r="G1" s="26"/>
    </row>
    <row r="2" spans="1:7" ht="15" customHeight="1" x14ac:dyDescent="0.2">
      <c r="A2" s="239" t="s">
        <v>142</v>
      </c>
      <c r="B2" s="239"/>
      <c r="C2" s="239"/>
      <c r="D2" s="239"/>
      <c r="E2" s="239"/>
      <c r="F2" s="239"/>
      <c r="G2" s="239"/>
    </row>
    <row r="3" spans="1:7" ht="15" customHeight="1" x14ac:dyDescent="0.2">
      <c r="A3" s="240" t="s">
        <v>340</v>
      </c>
      <c r="B3" s="239"/>
      <c r="C3" s="239"/>
      <c r="D3" s="239"/>
      <c r="E3" s="239"/>
      <c r="F3" s="239"/>
      <c r="G3" s="239"/>
    </row>
    <row r="4" spans="1:7" ht="15" customHeight="1" x14ac:dyDescent="0.2">
      <c r="A4" s="239"/>
      <c r="B4" s="239"/>
      <c r="C4" s="239"/>
      <c r="D4" s="239"/>
      <c r="E4" s="239"/>
      <c r="F4" s="239"/>
      <c r="G4" s="239"/>
    </row>
    <row r="5" spans="1:7" ht="15.75" x14ac:dyDescent="0.25">
      <c r="A5" s="25" t="s">
        <v>440</v>
      </c>
      <c r="B5" s="23"/>
      <c r="C5" s="24"/>
      <c r="D5" s="24"/>
      <c r="E5" s="23"/>
      <c r="F5" s="23"/>
      <c r="G5" s="22"/>
    </row>
    <row r="6" spans="1:7" x14ac:dyDescent="0.2">
      <c r="A6" s="234" t="s">
        <v>341</v>
      </c>
      <c r="B6" s="235"/>
      <c r="C6" s="235"/>
      <c r="D6" s="235"/>
      <c r="E6" s="235"/>
      <c r="F6" s="235"/>
      <c r="G6" s="236"/>
    </row>
    <row r="7" spans="1:7" ht="25.5" x14ac:dyDescent="0.2">
      <c r="A7" s="237" t="s">
        <v>48</v>
      </c>
      <c r="B7" s="226" t="s">
        <v>146</v>
      </c>
      <c r="C7" s="227"/>
      <c r="D7" s="226" t="s">
        <v>342</v>
      </c>
      <c r="E7" s="227"/>
      <c r="F7" s="152" t="s">
        <v>343</v>
      </c>
      <c r="G7" s="152" t="s">
        <v>4</v>
      </c>
    </row>
    <row r="8" spans="1:7" x14ac:dyDescent="0.2">
      <c r="A8" s="238"/>
      <c r="B8" s="228"/>
      <c r="C8" s="229"/>
      <c r="D8" s="228"/>
      <c r="E8" s="229"/>
      <c r="F8" s="2" t="s">
        <v>5</v>
      </c>
      <c r="G8" s="2" t="s">
        <v>44</v>
      </c>
    </row>
    <row r="9" spans="1:7" ht="25.5" x14ac:dyDescent="0.2">
      <c r="A9" s="3" t="s">
        <v>443</v>
      </c>
      <c r="B9" s="149"/>
      <c r="C9" s="160" t="s">
        <v>344</v>
      </c>
      <c r="D9" s="232" t="s">
        <v>345</v>
      </c>
      <c r="E9" s="233"/>
      <c r="F9" s="20">
        <v>280</v>
      </c>
      <c r="G9" s="4">
        <f>+'ukinitev Bavdkova'!F74</f>
        <v>0</v>
      </c>
    </row>
    <row r="10" spans="1:7" ht="38.25" x14ac:dyDescent="0.2">
      <c r="A10" s="3" t="s">
        <v>444</v>
      </c>
      <c r="B10" s="149"/>
      <c r="C10" s="161" t="s">
        <v>346</v>
      </c>
      <c r="D10" s="232" t="s">
        <v>345</v>
      </c>
      <c r="E10" s="233"/>
      <c r="F10" s="20"/>
      <c r="G10" s="4">
        <f>+odv_kajuhova!F84</f>
        <v>0</v>
      </c>
    </row>
    <row r="11" spans="1:7" ht="38.25" x14ac:dyDescent="0.2">
      <c r="A11" s="3" t="s">
        <v>445</v>
      </c>
      <c r="B11" s="149"/>
      <c r="C11" s="160" t="s">
        <v>347</v>
      </c>
      <c r="D11" s="232" t="s">
        <v>345</v>
      </c>
      <c r="E11" s="233"/>
      <c r="F11" s="20"/>
      <c r="G11" s="4">
        <f>+'odv_ob žel_30'!F95</f>
        <v>0</v>
      </c>
    </row>
    <row r="12" spans="1:7" x14ac:dyDescent="0.2">
      <c r="A12" s="3"/>
      <c r="B12" s="149"/>
      <c r="C12" s="150"/>
      <c r="D12" s="232"/>
      <c r="E12" s="233"/>
      <c r="F12" s="20"/>
      <c r="G12" s="4"/>
    </row>
    <row r="13" spans="1:7" x14ac:dyDescent="0.2">
      <c r="A13" s="3"/>
      <c r="B13" s="149"/>
      <c r="C13" s="150"/>
      <c r="D13" s="232"/>
      <c r="E13" s="233"/>
      <c r="F13" s="20"/>
      <c r="G13" s="4"/>
    </row>
    <row r="14" spans="1:7" x14ac:dyDescent="0.2">
      <c r="A14" s="225" t="s">
        <v>232</v>
      </c>
      <c r="B14" s="225"/>
      <c r="C14" s="225"/>
      <c r="D14" s="225"/>
      <c r="E14" s="225"/>
      <c r="F14" s="225"/>
      <c r="G14" s="5">
        <f>SUM(G9:G13)</f>
        <v>0</v>
      </c>
    </row>
    <row r="15" spans="1:7" x14ac:dyDescent="0.2">
      <c r="A15" s="21"/>
      <c r="B15" s="21"/>
      <c r="C15" s="21"/>
      <c r="D15" s="21"/>
      <c r="E15" s="21"/>
      <c r="F15" s="21"/>
      <c r="G15" s="13"/>
    </row>
    <row r="16" spans="1:7" x14ac:dyDescent="0.2">
      <c r="A16" s="3"/>
      <c r="B16" s="230"/>
      <c r="C16" s="231"/>
      <c r="D16" s="232"/>
      <c r="E16" s="233"/>
      <c r="F16" s="20"/>
      <c r="G16" s="4"/>
    </row>
    <row r="17" spans="1:7" x14ac:dyDescent="0.2">
      <c r="A17" s="3"/>
      <c r="B17" s="230"/>
      <c r="C17" s="231"/>
      <c r="D17" s="232"/>
      <c r="E17" s="233"/>
      <c r="F17" s="20"/>
      <c r="G17" s="4"/>
    </row>
  </sheetData>
  <sheetProtection algorithmName="SHA-512" hashValue="SentksG5AGlEC5szH0CBOdprXkwHnnNqiWYt1zpxszDOcklFv7/j1UbPw25VAeBSIRG9HXpzaZ7AgwM6T+tT+g==" saltValue="lUIGBldpHiyWANEUZetVEA==" spinCount="100000" sheet="1" objects="1" scenarios="1"/>
  <mergeCells count="16">
    <mergeCell ref="B16:C16"/>
    <mergeCell ref="D16:E16"/>
    <mergeCell ref="B17:C17"/>
    <mergeCell ref="D17:E17"/>
    <mergeCell ref="D9:E9"/>
    <mergeCell ref="D10:E10"/>
    <mergeCell ref="D11:E11"/>
    <mergeCell ref="D12:E12"/>
    <mergeCell ref="D13:E13"/>
    <mergeCell ref="A14:F14"/>
    <mergeCell ref="A2:G2"/>
    <mergeCell ref="A3:G4"/>
    <mergeCell ref="A6:G6"/>
    <mergeCell ref="A7:A8"/>
    <mergeCell ref="B7:C8"/>
    <mergeCell ref="D7:E8"/>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PROJEKTIRANJE&amp;RJPE-SIR-121/20</oddHeader>
    <oddFooter>&amp;C&amp;"Arial,Navadno"&amp;P /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33"/>
  <sheetViews>
    <sheetView topLeftCell="A14" zoomScaleNormal="100" zoomScaleSheetLayoutView="100" zoomScalePageLayoutView="150" workbookViewId="0">
      <selection activeCell="E24" sqref="E24"/>
    </sheetView>
  </sheetViews>
  <sheetFormatPr defaultColWidth="9.140625" defaultRowHeight="12.75" x14ac:dyDescent="0.2"/>
  <cols>
    <col min="1" max="1" width="5.7109375" style="28" customWidth="1"/>
    <col min="2" max="2" width="50.7109375" style="76" customWidth="1"/>
    <col min="3" max="3" width="7.7109375" style="31" customWidth="1"/>
    <col min="4" max="4" width="4.7109375" style="32" customWidth="1"/>
    <col min="5" max="5" width="11.7109375" style="30" customWidth="1"/>
    <col min="6" max="6" width="12.7109375" style="31" customWidth="1"/>
    <col min="7" max="16384" width="9.140625" style="32"/>
  </cols>
  <sheetData>
    <row r="1" spans="1:6" x14ac:dyDescent="0.2">
      <c r="A1" s="27" t="s">
        <v>441</v>
      </c>
      <c r="B1" s="69" t="s">
        <v>6</v>
      </c>
      <c r="C1" s="28"/>
      <c r="D1" s="29"/>
    </row>
    <row r="2" spans="1:6" x14ac:dyDescent="0.2">
      <c r="A2" s="27" t="s">
        <v>442</v>
      </c>
      <c r="B2" s="69" t="s">
        <v>7</v>
      </c>
      <c r="C2" s="28"/>
      <c r="D2" s="29"/>
    </row>
    <row r="3" spans="1:6" x14ac:dyDescent="0.2">
      <c r="A3" s="27" t="s">
        <v>443</v>
      </c>
      <c r="B3" s="69" t="s">
        <v>348</v>
      </c>
      <c r="C3" s="28"/>
      <c r="D3" s="29"/>
    </row>
    <row r="4" spans="1:6" x14ac:dyDescent="0.2">
      <c r="A4" s="27"/>
      <c r="B4" s="69"/>
      <c r="C4" s="28"/>
      <c r="D4" s="29"/>
    </row>
    <row r="5" spans="1:6" ht="76.5" x14ac:dyDescent="0.2">
      <c r="A5" s="130" t="s">
        <v>0</v>
      </c>
      <c r="B5" s="131" t="s">
        <v>38</v>
      </c>
      <c r="C5" s="132" t="s">
        <v>8</v>
      </c>
      <c r="D5" s="132" t="s">
        <v>9</v>
      </c>
      <c r="E5" s="133" t="s">
        <v>42</v>
      </c>
      <c r="F5" s="133" t="s">
        <v>43</v>
      </c>
    </row>
    <row r="6" spans="1:6" x14ac:dyDescent="0.2">
      <c r="A6" s="112">
        <v>1</v>
      </c>
      <c r="B6" s="70"/>
      <c r="C6" s="33"/>
      <c r="D6" s="34"/>
      <c r="E6" s="35"/>
      <c r="F6" s="33"/>
    </row>
    <row r="7" spans="1:6" x14ac:dyDescent="0.2">
      <c r="A7" s="122"/>
      <c r="B7" s="124" t="s">
        <v>150</v>
      </c>
      <c r="C7" s="59"/>
      <c r="D7" s="57"/>
      <c r="E7" s="58"/>
      <c r="F7" s="59"/>
    </row>
    <row r="8" spans="1:6" x14ac:dyDescent="0.2">
      <c r="A8" s="122"/>
      <c r="B8" s="246" t="s">
        <v>149</v>
      </c>
      <c r="C8" s="246"/>
      <c r="D8" s="246"/>
      <c r="E8" s="246"/>
      <c r="F8" s="246"/>
    </row>
    <row r="9" spans="1:6" x14ac:dyDescent="0.2">
      <c r="A9" s="122"/>
      <c r="B9" s="246"/>
      <c r="C9" s="246"/>
      <c r="D9" s="246"/>
      <c r="E9" s="246"/>
      <c r="F9" s="246"/>
    </row>
    <row r="10" spans="1:6" x14ac:dyDescent="0.2">
      <c r="A10" s="122"/>
      <c r="B10" s="123"/>
      <c r="C10" s="59"/>
      <c r="D10" s="57"/>
      <c r="E10" s="58"/>
      <c r="F10" s="59"/>
    </row>
    <row r="11" spans="1:6" x14ac:dyDescent="0.2">
      <c r="A11" s="112"/>
      <c r="B11" s="162"/>
      <c r="C11" s="33"/>
      <c r="D11" s="34"/>
      <c r="E11" s="35"/>
      <c r="F11" s="33"/>
    </row>
    <row r="12" spans="1:6" x14ac:dyDescent="0.2">
      <c r="A12" s="113">
        <f>COUNT(A6+1)</f>
        <v>1</v>
      </c>
      <c r="B12" s="163" t="s">
        <v>10</v>
      </c>
      <c r="C12" s="38"/>
      <c r="D12" s="22"/>
      <c r="E12" s="37"/>
      <c r="F12" s="37"/>
    </row>
    <row r="13" spans="1:6" ht="38.25" x14ac:dyDescent="0.2">
      <c r="A13" s="113"/>
      <c r="B13" s="7" t="s">
        <v>49</v>
      </c>
      <c r="C13" s="38"/>
      <c r="D13" s="22"/>
      <c r="E13" s="37"/>
      <c r="F13" s="37"/>
    </row>
    <row r="14" spans="1:6" ht="14.25" x14ac:dyDescent="0.2">
      <c r="A14" s="113"/>
      <c r="B14" s="7"/>
      <c r="C14" s="52">
        <v>10</v>
      </c>
      <c r="D14" s="22" t="s">
        <v>41</v>
      </c>
      <c r="E14" s="47"/>
      <c r="F14" s="37">
        <f>C14*E14</f>
        <v>0</v>
      </c>
    </row>
    <row r="15" spans="1:6" x14ac:dyDescent="0.2">
      <c r="A15" s="115"/>
      <c r="B15" s="164"/>
      <c r="C15" s="53"/>
      <c r="D15" s="54"/>
      <c r="E15" s="55"/>
      <c r="F15" s="55"/>
    </row>
    <row r="16" spans="1:6" x14ac:dyDescent="0.2">
      <c r="A16" s="114"/>
      <c r="B16" s="165"/>
      <c r="C16" s="56"/>
      <c r="D16" s="50"/>
      <c r="E16" s="51"/>
      <c r="F16" s="51"/>
    </row>
    <row r="17" spans="1:6" x14ac:dyDescent="0.2">
      <c r="A17" s="113">
        <f>COUNT($A$12:A16)+1</f>
        <v>2</v>
      </c>
      <c r="B17" s="163" t="s">
        <v>60</v>
      </c>
      <c r="C17" s="52"/>
      <c r="D17" s="22"/>
      <c r="E17" s="37"/>
      <c r="F17" s="38"/>
    </row>
    <row r="18" spans="1:6" ht="76.5" x14ac:dyDescent="0.2">
      <c r="A18" s="113"/>
      <c r="B18" s="7" t="s">
        <v>61</v>
      </c>
      <c r="C18" s="52"/>
      <c r="D18" s="22"/>
      <c r="E18" s="37"/>
      <c r="F18" s="38"/>
    </row>
    <row r="19" spans="1:6" ht="14.25" x14ac:dyDescent="0.2">
      <c r="A19" s="113"/>
      <c r="B19" s="7"/>
      <c r="C19" s="52">
        <v>10</v>
      </c>
      <c r="D19" s="22" t="s">
        <v>47</v>
      </c>
      <c r="E19" s="47"/>
      <c r="F19" s="37">
        <f>C19*E19</f>
        <v>0</v>
      </c>
    </row>
    <row r="20" spans="1:6" x14ac:dyDescent="0.2">
      <c r="A20" s="115"/>
      <c r="B20" s="164"/>
      <c r="C20" s="53"/>
      <c r="D20" s="54"/>
      <c r="E20" s="55"/>
      <c r="F20" s="55"/>
    </row>
    <row r="21" spans="1:6" x14ac:dyDescent="0.2">
      <c r="A21" s="114"/>
      <c r="B21" s="166"/>
      <c r="C21" s="56"/>
      <c r="D21" s="50"/>
      <c r="E21" s="51"/>
      <c r="F21" s="51"/>
    </row>
    <row r="22" spans="1:6" x14ac:dyDescent="0.2">
      <c r="A22" s="113">
        <f>COUNT($A$12:A21)+1</f>
        <v>3</v>
      </c>
      <c r="B22" s="167" t="s">
        <v>118</v>
      </c>
      <c r="C22" s="52"/>
      <c r="D22" s="22"/>
      <c r="E22" s="37"/>
      <c r="F22" s="37"/>
    </row>
    <row r="23" spans="1:6" ht="63.75" x14ac:dyDescent="0.2">
      <c r="A23" s="113"/>
      <c r="B23" s="7" t="s">
        <v>82</v>
      </c>
      <c r="C23" s="52"/>
      <c r="D23" s="22"/>
      <c r="E23" s="37"/>
      <c r="F23" s="37"/>
    </row>
    <row r="24" spans="1:6" ht="14.25" x14ac:dyDescent="0.2">
      <c r="A24" s="113"/>
      <c r="B24" s="7"/>
      <c r="C24" s="52">
        <v>450</v>
      </c>
      <c r="D24" s="22" t="s">
        <v>47</v>
      </c>
      <c r="E24" s="47"/>
      <c r="F24" s="37">
        <f>C24*E24</f>
        <v>0</v>
      </c>
    </row>
    <row r="25" spans="1:6" x14ac:dyDescent="0.2">
      <c r="A25" s="113"/>
      <c r="B25" s="7"/>
      <c r="C25" s="52"/>
      <c r="D25" s="22"/>
      <c r="E25" s="55"/>
      <c r="F25" s="37"/>
    </row>
    <row r="26" spans="1:6" x14ac:dyDescent="0.2">
      <c r="A26" s="114"/>
      <c r="B26" s="166"/>
      <c r="C26" s="56"/>
      <c r="D26" s="50"/>
      <c r="E26" s="51"/>
      <c r="F26" s="51"/>
    </row>
    <row r="27" spans="1:6" x14ac:dyDescent="0.2">
      <c r="A27" s="113">
        <f>COUNT($A$12:A26)+1</f>
        <v>4</v>
      </c>
      <c r="B27" s="167" t="s">
        <v>349</v>
      </c>
      <c r="C27" s="52"/>
      <c r="D27" s="22"/>
      <c r="E27" s="37"/>
      <c r="F27" s="37"/>
    </row>
    <row r="28" spans="1:6" ht="38.25" x14ac:dyDescent="0.2">
      <c r="A28" s="113"/>
      <c r="B28" s="7" t="s">
        <v>350</v>
      </c>
      <c r="C28" s="52"/>
      <c r="D28" s="22"/>
      <c r="E28" s="37"/>
      <c r="F28" s="37"/>
    </row>
    <row r="29" spans="1:6" ht="14.25" x14ac:dyDescent="0.2">
      <c r="A29" s="113"/>
      <c r="B29" s="7"/>
      <c r="C29" s="52">
        <v>800</v>
      </c>
      <c r="D29" s="22" t="s">
        <v>47</v>
      </c>
      <c r="E29" s="47"/>
      <c r="F29" s="37">
        <f>C29*E29</f>
        <v>0</v>
      </c>
    </row>
    <row r="30" spans="1:6" x14ac:dyDescent="0.2">
      <c r="A30" s="115"/>
      <c r="B30" s="164"/>
      <c r="C30" s="53"/>
      <c r="D30" s="54"/>
      <c r="E30" s="55"/>
      <c r="F30" s="55"/>
    </row>
    <row r="31" spans="1:6" x14ac:dyDescent="0.2">
      <c r="A31" s="114"/>
      <c r="B31" s="166"/>
      <c r="C31" s="56"/>
      <c r="D31" s="50"/>
      <c r="E31" s="51"/>
      <c r="F31" s="51"/>
    </row>
    <row r="32" spans="1:6" x14ac:dyDescent="0.2">
      <c r="A32" s="113">
        <f>COUNT($A$12:A31)+1</f>
        <v>5</v>
      </c>
      <c r="B32" s="163" t="s">
        <v>18</v>
      </c>
      <c r="C32" s="52"/>
      <c r="D32" s="22"/>
      <c r="E32" s="37"/>
      <c r="F32" s="37"/>
    </row>
    <row r="33" spans="1:6" ht="63.75" x14ac:dyDescent="0.2">
      <c r="A33" s="113"/>
      <c r="B33" s="7" t="s">
        <v>83</v>
      </c>
      <c r="C33" s="52"/>
      <c r="D33" s="22"/>
      <c r="E33" s="37"/>
      <c r="F33" s="37"/>
    </row>
    <row r="34" spans="1:6" ht="14.25" x14ac:dyDescent="0.2">
      <c r="A34" s="113"/>
      <c r="B34" s="7"/>
      <c r="C34" s="52">
        <v>3</v>
      </c>
      <c r="D34" s="22" t="s">
        <v>47</v>
      </c>
      <c r="E34" s="47"/>
      <c r="F34" s="37">
        <f>C34*E34</f>
        <v>0</v>
      </c>
    </row>
    <row r="35" spans="1:6" x14ac:dyDescent="0.2">
      <c r="A35" s="115"/>
      <c r="B35" s="164"/>
      <c r="C35" s="53"/>
      <c r="D35" s="54"/>
      <c r="E35" s="55"/>
      <c r="F35" s="55"/>
    </row>
    <row r="36" spans="1:6" x14ac:dyDescent="0.2">
      <c r="A36" s="120"/>
      <c r="B36" s="166"/>
      <c r="C36" s="56"/>
      <c r="D36" s="50"/>
      <c r="E36" s="51"/>
      <c r="F36" s="51"/>
    </row>
    <row r="37" spans="1:6" x14ac:dyDescent="0.2">
      <c r="A37" s="113">
        <f>COUNT($A$12:A36)+1</f>
        <v>6</v>
      </c>
      <c r="B37" s="163" t="s">
        <v>110</v>
      </c>
      <c r="C37" s="52"/>
      <c r="D37" s="22"/>
      <c r="E37" s="37"/>
      <c r="F37" s="37"/>
    </row>
    <row r="38" spans="1:6" ht="38.25" x14ac:dyDescent="0.2">
      <c r="A38" s="118"/>
      <c r="B38" s="7" t="s">
        <v>351</v>
      </c>
      <c r="C38" s="52"/>
      <c r="D38" s="22"/>
      <c r="E38" s="37"/>
      <c r="F38" s="37"/>
    </row>
    <row r="39" spans="1:6" ht="14.25" x14ac:dyDescent="0.2">
      <c r="A39" s="118"/>
      <c r="B39" s="7" t="s">
        <v>36</v>
      </c>
      <c r="C39" s="52">
        <v>70</v>
      </c>
      <c r="D39" s="22" t="s">
        <v>46</v>
      </c>
      <c r="E39" s="47"/>
      <c r="F39" s="37">
        <f>C39*E39</f>
        <v>0</v>
      </c>
    </row>
    <row r="40" spans="1:6" ht="14.25" x14ac:dyDescent="0.2">
      <c r="A40" s="118"/>
      <c r="B40" s="7" t="s">
        <v>37</v>
      </c>
      <c r="C40" s="52">
        <v>20</v>
      </c>
      <c r="D40" s="22" t="s">
        <v>46</v>
      </c>
      <c r="E40" s="47"/>
      <c r="F40" s="37">
        <f>C40*E40</f>
        <v>0</v>
      </c>
    </row>
    <row r="41" spans="1:6" x14ac:dyDescent="0.2">
      <c r="A41" s="119"/>
      <c r="B41" s="164"/>
      <c r="C41" s="53"/>
      <c r="D41" s="54"/>
      <c r="E41" s="55"/>
      <c r="F41" s="55"/>
    </row>
    <row r="42" spans="1:6" x14ac:dyDescent="0.2">
      <c r="A42" s="120"/>
      <c r="B42" s="166"/>
      <c r="C42" s="56"/>
      <c r="D42" s="50"/>
      <c r="E42" s="51"/>
      <c r="F42" s="51"/>
    </row>
    <row r="43" spans="1:6" x14ac:dyDescent="0.2">
      <c r="A43" s="113">
        <f>COUNT($A$12:A42)+1</f>
        <v>7</v>
      </c>
      <c r="B43" s="163" t="s">
        <v>28</v>
      </c>
      <c r="C43" s="52"/>
      <c r="D43" s="22"/>
      <c r="E43" s="37"/>
      <c r="F43" s="37"/>
    </row>
    <row r="44" spans="1:6" ht="51" x14ac:dyDescent="0.2">
      <c r="A44" s="118"/>
      <c r="B44" s="7" t="s">
        <v>352</v>
      </c>
      <c r="C44" s="52"/>
      <c r="D44" s="22"/>
      <c r="E44" s="37"/>
      <c r="F44" s="37"/>
    </row>
    <row r="45" spans="1:6" ht="14.25" x14ac:dyDescent="0.2">
      <c r="A45" s="118"/>
      <c r="B45" s="7"/>
      <c r="C45" s="52">
        <v>90</v>
      </c>
      <c r="D45" s="22" t="s">
        <v>46</v>
      </c>
      <c r="E45" s="47"/>
      <c r="F45" s="37">
        <f>C45*E45</f>
        <v>0</v>
      </c>
    </row>
    <row r="46" spans="1:6" x14ac:dyDescent="0.2">
      <c r="A46" s="118"/>
      <c r="B46" s="7"/>
      <c r="C46" s="52"/>
      <c r="D46" s="22"/>
      <c r="E46" s="37"/>
      <c r="F46" s="37"/>
    </row>
    <row r="47" spans="1:6" x14ac:dyDescent="0.2">
      <c r="A47" s="120"/>
      <c r="B47" s="166"/>
      <c r="C47" s="56"/>
      <c r="D47" s="50"/>
      <c r="E47" s="51"/>
      <c r="F47" s="51"/>
    </row>
    <row r="48" spans="1:6" x14ac:dyDescent="0.2">
      <c r="A48" s="113">
        <f>COUNT($A$12:A47)+1</f>
        <v>8</v>
      </c>
      <c r="B48" s="163" t="s">
        <v>111</v>
      </c>
      <c r="C48" s="52"/>
      <c r="D48" s="22"/>
      <c r="E48" s="37"/>
      <c r="F48" s="37"/>
    </row>
    <row r="49" spans="1:6" ht="38.25" x14ac:dyDescent="0.2">
      <c r="A49" s="118"/>
      <c r="B49" s="7" t="s">
        <v>353</v>
      </c>
      <c r="C49" s="52"/>
      <c r="D49" s="22"/>
      <c r="E49" s="37"/>
      <c r="F49" s="37"/>
    </row>
    <row r="50" spans="1:6" ht="14.25" x14ac:dyDescent="0.2">
      <c r="A50" s="118"/>
      <c r="B50" s="7"/>
      <c r="C50" s="52">
        <v>20</v>
      </c>
      <c r="D50" s="22" t="s">
        <v>46</v>
      </c>
      <c r="E50" s="47"/>
      <c r="F50" s="37">
        <f>C50*E50</f>
        <v>0</v>
      </c>
    </row>
    <row r="51" spans="1:6" x14ac:dyDescent="0.2">
      <c r="A51" s="119"/>
      <c r="B51" s="164"/>
      <c r="C51" s="53"/>
      <c r="D51" s="54"/>
      <c r="E51" s="55"/>
      <c r="F51" s="55"/>
    </row>
    <row r="52" spans="1:6" x14ac:dyDescent="0.2">
      <c r="A52" s="118"/>
      <c r="B52" s="7"/>
      <c r="C52" s="52"/>
      <c r="D52" s="22"/>
      <c r="E52" s="37"/>
      <c r="F52" s="37"/>
    </row>
    <row r="53" spans="1:6" x14ac:dyDescent="0.2">
      <c r="A53" s="113">
        <f>COUNT($A$12:A50)+1</f>
        <v>9</v>
      </c>
      <c r="B53" s="163" t="s">
        <v>354</v>
      </c>
      <c r="C53" s="52"/>
      <c r="D53" s="22"/>
      <c r="E53" s="37"/>
      <c r="F53" s="37"/>
    </row>
    <row r="54" spans="1:6" x14ac:dyDescent="0.2">
      <c r="A54" s="118"/>
      <c r="B54" s="7" t="s">
        <v>355</v>
      </c>
      <c r="C54" s="52"/>
      <c r="D54" s="22"/>
      <c r="E54" s="37"/>
      <c r="F54" s="37"/>
    </row>
    <row r="55" spans="1:6" x14ac:dyDescent="0.2">
      <c r="A55" s="118"/>
      <c r="B55" s="7" t="s">
        <v>356</v>
      </c>
    </row>
    <row r="56" spans="1:6" ht="25.5" x14ac:dyDescent="0.2">
      <c r="A56" s="118"/>
      <c r="B56" s="7" t="s">
        <v>357</v>
      </c>
      <c r="C56" s="52"/>
      <c r="D56" s="22"/>
      <c r="E56" s="37"/>
      <c r="F56" s="37"/>
    </row>
    <row r="57" spans="1:6" ht="25.5" x14ac:dyDescent="0.2">
      <c r="A57" s="118"/>
      <c r="B57" s="7" t="s">
        <v>358</v>
      </c>
      <c r="C57" s="52"/>
      <c r="D57" s="22"/>
      <c r="E57" s="55"/>
      <c r="F57" s="37"/>
    </row>
    <row r="58" spans="1:6" x14ac:dyDescent="0.2">
      <c r="A58" s="118"/>
      <c r="B58" s="7"/>
      <c r="C58" s="52">
        <v>45</v>
      </c>
      <c r="D58" s="22" t="s">
        <v>1</v>
      </c>
      <c r="E58" s="47"/>
      <c r="F58" s="37">
        <f t="shared" ref="F58" si="0">C58*E58</f>
        <v>0</v>
      </c>
    </row>
    <row r="59" spans="1:6" x14ac:dyDescent="0.2">
      <c r="A59" s="119"/>
      <c r="B59" s="164"/>
      <c r="C59" s="53"/>
      <c r="D59" s="54"/>
      <c r="E59" s="55"/>
      <c r="F59" s="55"/>
    </row>
    <row r="60" spans="1:6" x14ac:dyDescent="0.2">
      <c r="A60" s="118"/>
      <c r="B60" s="7"/>
      <c r="C60" s="52"/>
      <c r="D60" s="22"/>
      <c r="E60" s="37"/>
      <c r="F60" s="37"/>
    </row>
    <row r="61" spans="1:6" x14ac:dyDescent="0.2">
      <c r="A61" s="113">
        <f>COUNT($A$12:A58)+1</f>
        <v>10</v>
      </c>
      <c r="B61" s="163" t="s">
        <v>359</v>
      </c>
      <c r="C61" s="52"/>
      <c r="D61" s="22"/>
      <c r="E61" s="37"/>
      <c r="F61" s="37"/>
    </row>
    <row r="62" spans="1:6" ht="25.5" x14ac:dyDescent="0.2">
      <c r="A62" s="118"/>
      <c r="B62" s="7" t="s">
        <v>360</v>
      </c>
      <c r="C62" s="52"/>
      <c r="D62" s="22"/>
      <c r="E62" s="37"/>
      <c r="F62" s="37"/>
    </row>
    <row r="63" spans="1:6" ht="14.25" x14ac:dyDescent="0.2">
      <c r="A63" s="118"/>
      <c r="B63" s="163"/>
      <c r="C63" s="52">
        <v>10</v>
      </c>
      <c r="D63" s="22" t="s">
        <v>41</v>
      </c>
      <c r="E63" s="47"/>
      <c r="F63" s="37">
        <f t="shared" ref="F63" si="1">C63*E63</f>
        <v>0</v>
      </c>
    </row>
    <row r="64" spans="1:6" x14ac:dyDescent="0.2">
      <c r="A64" s="119"/>
      <c r="B64" s="164"/>
      <c r="C64" s="53"/>
      <c r="D64" s="54"/>
      <c r="E64" s="55"/>
      <c r="F64" s="55"/>
    </row>
    <row r="65" spans="1:6" x14ac:dyDescent="0.2">
      <c r="A65" s="120"/>
      <c r="B65" s="166"/>
      <c r="C65" s="56"/>
      <c r="D65" s="50"/>
      <c r="E65" s="51"/>
      <c r="F65" s="51"/>
    </row>
    <row r="66" spans="1:6" x14ac:dyDescent="0.2">
      <c r="A66" s="113">
        <f>COUNT($A$10:A65)+1</f>
        <v>11</v>
      </c>
      <c r="B66" s="163" t="s">
        <v>361</v>
      </c>
      <c r="C66" s="52"/>
      <c r="D66" s="22"/>
      <c r="E66" s="37"/>
      <c r="F66" s="37"/>
    </row>
    <row r="67" spans="1:6" ht="51" x14ac:dyDescent="0.2">
      <c r="A67" s="118"/>
      <c r="B67" s="7" t="s">
        <v>362</v>
      </c>
      <c r="C67" s="52"/>
      <c r="D67" s="22"/>
      <c r="E67" s="37"/>
      <c r="F67" s="37"/>
    </row>
    <row r="68" spans="1:6" x14ac:dyDescent="0.2">
      <c r="A68" s="118"/>
      <c r="B68" s="163"/>
      <c r="C68" s="52">
        <v>2</v>
      </c>
      <c r="D68" s="22" t="s">
        <v>158</v>
      </c>
      <c r="E68" s="47"/>
      <c r="F68" s="37">
        <f>C68*E68</f>
        <v>0</v>
      </c>
    </row>
    <row r="69" spans="1:6" x14ac:dyDescent="0.2">
      <c r="A69" s="119"/>
      <c r="B69" s="164"/>
      <c r="C69" s="53"/>
      <c r="D69" s="54"/>
      <c r="E69" s="55"/>
      <c r="F69" s="55"/>
    </row>
    <row r="70" spans="1:6" x14ac:dyDescent="0.2">
      <c r="A70" s="116"/>
      <c r="B70" s="7"/>
      <c r="C70" s="38"/>
      <c r="D70" s="22"/>
      <c r="E70" s="38"/>
      <c r="F70" s="38"/>
    </row>
    <row r="71" spans="1:6" x14ac:dyDescent="0.2">
      <c r="A71" s="113">
        <f>COUNT($A$12:A69)+1</f>
        <v>12</v>
      </c>
      <c r="B71" s="163" t="s">
        <v>117</v>
      </c>
      <c r="C71" s="38"/>
      <c r="D71" s="22"/>
      <c r="E71" s="38"/>
      <c r="F71" s="38"/>
    </row>
    <row r="72" spans="1:6" ht="38.25" x14ac:dyDescent="0.2">
      <c r="A72" s="116"/>
      <c r="B72" s="7" t="s">
        <v>34</v>
      </c>
      <c r="C72" s="66"/>
      <c r="D72" s="67">
        <v>0.1</v>
      </c>
      <c r="E72" s="38"/>
      <c r="F72" s="37">
        <f>SUM(F14:F69)*D72</f>
        <v>0</v>
      </c>
    </row>
    <row r="73" spans="1:6" x14ac:dyDescent="0.2">
      <c r="A73" s="121"/>
      <c r="B73" s="168"/>
      <c r="C73" s="38"/>
      <c r="D73" s="22"/>
      <c r="E73" s="65"/>
      <c r="F73" s="38"/>
    </row>
    <row r="74" spans="1:6" x14ac:dyDescent="0.2">
      <c r="A74" s="43"/>
      <c r="B74" s="169" t="s">
        <v>2</v>
      </c>
      <c r="C74" s="44"/>
      <c r="D74" s="45"/>
      <c r="E74" s="46" t="s">
        <v>45</v>
      </c>
      <c r="F74" s="46">
        <f>SUM(F14:F73)</f>
        <v>0</v>
      </c>
    </row>
    <row r="75" spans="1:6" x14ac:dyDescent="0.2">
      <c r="B75" s="170"/>
    </row>
    <row r="76" spans="1:6" x14ac:dyDescent="0.2">
      <c r="B76" s="170"/>
    </row>
    <row r="77" spans="1:6" x14ac:dyDescent="0.2">
      <c r="B77" s="170"/>
    </row>
    <row r="78" spans="1:6" x14ac:dyDescent="0.2">
      <c r="B78" s="170"/>
    </row>
    <row r="79" spans="1:6" x14ac:dyDescent="0.2">
      <c r="B79" s="170"/>
    </row>
    <row r="80" spans="1:6" x14ac:dyDescent="0.2">
      <c r="B80" s="170"/>
    </row>
    <row r="81" spans="1:5" s="31" customFormat="1" x14ac:dyDescent="0.2">
      <c r="A81" s="28"/>
      <c r="B81" s="170"/>
      <c r="D81" s="32"/>
      <c r="E81" s="30"/>
    </row>
    <row r="82" spans="1:5" s="31" customFormat="1" x14ac:dyDescent="0.2">
      <c r="A82" s="28"/>
      <c r="B82" s="170"/>
      <c r="D82" s="32"/>
      <c r="E82" s="30"/>
    </row>
    <row r="83" spans="1:5" s="31" customFormat="1" x14ac:dyDescent="0.2">
      <c r="A83" s="28"/>
      <c r="B83" s="170"/>
      <c r="D83" s="32"/>
      <c r="E83" s="30"/>
    </row>
    <row r="84" spans="1:5" s="31" customFormat="1" x14ac:dyDescent="0.2">
      <c r="A84" s="28"/>
      <c r="B84" s="170"/>
      <c r="D84" s="32"/>
      <c r="E84" s="30"/>
    </row>
    <row r="85" spans="1:5" s="31" customFormat="1" x14ac:dyDescent="0.2">
      <c r="A85" s="28"/>
      <c r="B85" s="170"/>
      <c r="D85" s="32"/>
      <c r="E85" s="30"/>
    </row>
    <row r="86" spans="1:5" s="31" customFormat="1" x14ac:dyDescent="0.2">
      <c r="A86" s="28"/>
      <c r="B86" s="170"/>
      <c r="D86" s="32"/>
      <c r="E86" s="30"/>
    </row>
    <row r="87" spans="1:5" s="31" customFormat="1" x14ac:dyDescent="0.2">
      <c r="A87" s="28"/>
      <c r="B87" s="170"/>
      <c r="D87" s="32"/>
      <c r="E87" s="30"/>
    </row>
    <row r="88" spans="1:5" s="31" customFormat="1" x14ac:dyDescent="0.2">
      <c r="A88" s="28"/>
      <c r="B88" s="170"/>
      <c r="D88" s="32"/>
      <c r="E88" s="30"/>
    </row>
    <row r="89" spans="1:5" s="31" customFormat="1" x14ac:dyDescent="0.2">
      <c r="A89" s="28"/>
      <c r="B89" s="170"/>
      <c r="D89" s="32"/>
      <c r="E89" s="30"/>
    </row>
    <row r="90" spans="1:5" s="31" customFormat="1" x14ac:dyDescent="0.2">
      <c r="A90" s="28"/>
      <c r="B90" s="170"/>
      <c r="D90" s="32"/>
      <c r="E90" s="30"/>
    </row>
    <row r="91" spans="1:5" s="31" customFormat="1" x14ac:dyDescent="0.2">
      <c r="A91" s="28"/>
      <c r="B91" s="170"/>
      <c r="D91" s="32"/>
      <c r="E91" s="30"/>
    </row>
    <row r="92" spans="1:5" s="31" customFormat="1" x14ac:dyDescent="0.2">
      <c r="A92" s="28"/>
      <c r="B92" s="170"/>
      <c r="D92" s="32"/>
      <c r="E92" s="30"/>
    </row>
    <row r="93" spans="1:5" s="31" customFormat="1" x14ac:dyDescent="0.2">
      <c r="A93" s="28"/>
      <c r="B93" s="170"/>
      <c r="D93" s="32"/>
      <c r="E93" s="30"/>
    </row>
    <row r="94" spans="1:5" s="31" customFormat="1" x14ac:dyDescent="0.2">
      <c r="A94" s="28"/>
      <c r="B94" s="170"/>
      <c r="D94" s="32"/>
      <c r="E94" s="30"/>
    </row>
    <row r="95" spans="1:5" s="31" customFormat="1" x14ac:dyDescent="0.2">
      <c r="A95" s="28"/>
      <c r="B95" s="170"/>
      <c r="D95" s="32"/>
      <c r="E95" s="30"/>
    </row>
    <row r="96" spans="1:5" s="31" customFormat="1" x14ac:dyDescent="0.2">
      <c r="A96" s="28"/>
      <c r="B96" s="170"/>
      <c r="D96" s="32"/>
      <c r="E96" s="30"/>
    </row>
    <row r="97" spans="1:5" s="31" customFormat="1" x14ac:dyDescent="0.2">
      <c r="A97" s="28"/>
      <c r="B97" s="170"/>
      <c r="D97" s="32"/>
      <c r="E97" s="30"/>
    </row>
    <row r="98" spans="1:5" s="31" customFormat="1" x14ac:dyDescent="0.2">
      <c r="A98" s="28"/>
      <c r="B98" s="170"/>
      <c r="D98" s="32"/>
      <c r="E98" s="30"/>
    </row>
    <row r="99" spans="1:5" s="31" customFormat="1" x14ac:dyDescent="0.2">
      <c r="A99" s="28"/>
      <c r="B99" s="170"/>
      <c r="D99" s="32"/>
      <c r="E99" s="30"/>
    </row>
    <row r="100" spans="1:5" s="31" customFormat="1" x14ac:dyDescent="0.2">
      <c r="A100" s="28"/>
      <c r="B100" s="170"/>
      <c r="D100" s="32"/>
      <c r="E100" s="30"/>
    </row>
    <row r="101" spans="1:5" s="31" customFormat="1" x14ac:dyDescent="0.2">
      <c r="A101" s="28"/>
      <c r="B101" s="170"/>
      <c r="D101" s="32"/>
      <c r="E101" s="30"/>
    </row>
    <row r="102" spans="1:5" s="31" customFormat="1" x14ac:dyDescent="0.2">
      <c r="A102" s="28"/>
      <c r="B102" s="170"/>
      <c r="D102" s="32"/>
      <c r="E102" s="30"/>
    </row>
    <row r="103" spans="1:5" s="31" customFormat="1" x14ac:dyDescent="0.2">
      <c r="A103" s="28"/>
      <c r="B103" s="170"/>
      <c r="D103" s="32"/>
      <c r="E103" s="30"/>
    </row>
    <row r="104" spans="1:5" s="31" customFormat="1" x14ac:dyDescent="0.2">
      <c r="A104" s="28"/>
      <c r="B104" s="170"/>
      <c r="D104" s="32"/>
      <c r="E104" s="30"/>
    </row>
    <row r="105" spans="1:5" s="31" customFormat="1" x14ac:dyDescent="0.2">
      <c r="A105" s="28"/>
      <c r="B105" s="170"/>
      <c r="D105" s="32"/>
      <c r="E105" s="30"/>
    </row>
    <row r="106" spans="1:5" s="31" customFormat="1" x14ac:dyDescent="0.2">
      <c r="A106" s="28"/>
      <c r="B106" s="170"/>
      <c r="D106" s="32"/>
      <c r="E106" s="30"/>
    </row>
    <row r="107" spans="1:5" s="31" customFormat="1" x14ac:dyDescent="0.2">
      <c r="A107" s="28"/>
      <c r="B107" s="170"/>
      <c r="D107" s="32"/>
      <c r="E107" s="30"/>
    </row>
    <row r="108" spans="1:5" s="31" customFormat="1" x14ac:dyDescent="0.2">
      <c r="A108" s="28"/>
      <c r="B108" s="170"/>
      <c r="D108" s="32"/>
      <c r="E108" s="30"/>
    </row>
    <row r="109" spans="1:5" s="31" customFormat="1" x14ac:dyDescent="0.2">
      <c r="A109" s="28"/>
      <c r="B109" s="170"/>
      <c r="D109" s="32"/>
      <c r="E109" s="30"/>
    </row>
    <row r="110" spans="1:5" s="31" customFormat="1" x14ac:dyDescent="0.2">
      <c r="A110" s="28"/>
      <c r="B110" s="170"/>
      <c r="D110" s="32"/>
      <c r="E110" s="30"/>
    </row>
    <row r="111" spans="1:5" s="31" customFormat="1" x14ac:dyDescent="0.2">
      <c r="A111" s="28"/>
      <c r="B111" s="170"/>
      <c r="D111" s="32"/>
      <c r="E111" s="30"/>
    </row>
    <row r="112" spans="1:5" s="31" customFormat="1" x14ac:dyDescent="0.2">
      <c r="A112" s="28"/>
      <c r="B112" s="170"/>
      <c r="D112" s="32"/>
      <c r="E112" s="30"/>
    </row>
    <row r="113" spans="1:5" s="31" customFormat="1" x14ac:dyDescent="0.2">
      <c r="A113" s="28"/>
      <c r="B113" s="170"/>
      <c r="D113" s="32"/>
      <c r="E113" s="30"/>
    </row>
    <row r="114" spans="1:5" s="31" customFormat="1" x14ac:dyDescent="0.2">
      <c r="A114" s="28"/>
      <c r="B114" s="170"/>
      <c r="D114" s="32"/>
      <c r="E114" s="30"/>
    </row>
    <row r="115" spans="1:5" s="31" customFormat="1" x14ac:dyDescent="0.2">
      <c r="A115" s="28"/>
      <c r="B115" s="170"/>
      <c r="D115" s="32"/>
      <c r="E115" s="30"/>
    </row>
    <row r="116" spans="1:5" s="31" customFormat="1" x14ac:dyDescent="0.2">
      <c r="A116" s="28"/>
      <c r="B116" s="170"/>
      <c r="D116" s="32"/>
      <c r="E116" s="30"/>
    </row>
    <row r="117" spans="1:5" s="31" customFormat="1" x14ac:dyDescent="0.2">
      <c r="A117" s="28"/>
      <c r="B117" s="170"/>
      <c r="D117" s="32"/>
      <c r="E117" s="30"/>
    </row>
    <row r="118" spans="1:5" s="31" customFormat="1" x14ac:dyDescent="0.2">
      <c r="A118" s="28"/>
      <c r="B118" s="170"/>
      <c r="D118" s="32"/>
      <c r="E118" s="30"/>
    </row>
    <row r="119" spans="1:5" s="31" customFormat="1" x14ac:dyDescent="0.2">
      <c r="A119" s="28"/>
      <c r="B119" s="170"/>
      <c r="D119" s="32"/>
      <c r="E119" s="30"/>
    </row>
    <row r="120" spans="1:5" s="31" customFormat="1" x14ac:dyDescent="0.2">
      <c r="A120" s="28"/>
      <c r="B120" s="170"/>
      <c r="D120" s="32"/>
      <c r="E120" s="30"/>
    </row>
    <row r="121" spans="1:5" s="31" customFormat="1" x14ac:dyDescent="0.2">
      <c r="A121" s="28"/>
      <c r="B121" s="170"/>
      <c r="D121" s="32"/>
      <c r="E121" s="30"/>
    </row>
    <row r="122" spans="1:5" s="31" customFormat="1" x14ac:dyDescent="0.2">
      <c r="A122" s="28"/>
      <c r="B122" s="170"/>
      <c r="D122" s="32"/>
      <c r="E122" s="30"/>
    </row>
    <row r="123" spans="1:5" s="31" customFormat="1" x14ac:dyDescent="0.2">
      <c r="A123" s="28"/>
      <c r="B123" s="170"/>
      <c r="D123" s="32"/>
      <c r="E123" s="30"/>
    </row>
    <row r="124" spans="1:5" s="31" customFormat="1" x14ac:dyDescent="0.2">
      <c r="A124" s="28"/>
      <c r="B124" s="170"/>
      <c r="D124" s="32"/>
      <c r="E124" s="30"/>
    </row>
    <row r="125" spans="1:5" s="31" customFormat="1" x14ac:dyDescent="0.2">
      <c r="A125" s="28"/>
      <c r="B125" s="170"/>
      <c r="D125" s="32"/>
      <c r="E125" s="30"/>
    </row>
    <row r="126" spans="1:5" s="31" customFormat="1" x14ac:dyDescent="0.2">
      <c r="A126" s="28"/>
      <c r="B126" s="170"/>
      <c r="D126" s="32"/>
      <c r="E126" s="30"/>
    </row>
    <row r="127" spans="1:5" s="31" customFormat="1" x14ac:dyDescent="0.2">
      <c r="A127" s="28"/>
      <c r="B127" s="170"/>
      <c r="D127" s="32"/>
      <c r="E127" s="30"/>
    </row>
    <row r="128" spans="1:5" s="31" customFormat="1" x14ac:dyDescent="0.2">
      <c r="A128" s="28"/>
      <c r="B128" s="170"/>
      <c r="D128" s="32"/>
      <c r="E128" s="30"/>
    </row>
    <row r="129" spans="1:5" s="31" customFormat="1" x14ac:dyDescent="0.2">
      <c r="A129" s="28"/>
      <c r="B129" s="170"/>
      <c r="D129" s="32"/>
      <c r="E129" s="30"/>
    </row>
    <row r="130" spans="1:5" s="31" customFormat="1" x14ac:dyDescent="0.2">
      <c r="A130" s="28"/>
      <c r="B130" s="170"/>
      <c r="D130" s="32"/>
      <c r="E130" s="30"/>
    </row>
    <row r="131" spans="1:5" s="31" customFormat="1" x14ac:dyDescent="0.2">
      <c r="A131" s="28"/>
      <c r="B131" s="170"/>
      <c r="D131" s="32"/>
      <c r="E131" s="30"/>
    </row>
    <row r="132" spans="1:5" s="31" customFormat="1" x14ac:dyDescent="0.2">
      <c r="A132" s="28"/>
      <c r="B132" s="170"/>
      <c r="D132" s="32"/>
      <c r="E132" s="30"/>
    </row>
    <row r="133" spans="1:5" s="31" customFormat="1" x14ac:dyDescent="0.2">
      <c r="A133" s="28"/>
      <c r="B133" s="170"/>
      <c r="D133" s="32"/>
      <c r="E133" s="30"/>
    </row>
    <row r="134" spans="1:5" s="31" customFormat="1" x14ac:dyDescent="0.2">
      <c r="A134" s="28"/>
      <c r="B134" s="170"/>
      <c r="D134" s="32"/>
      <c r="E134" s="30"/>
    </row>
    <row r="135" spans="1:5" s="31" customFormat="1" x14ac:dyDescent="0.2">
      <c r="A135" s="28"/>
      <c r="B135" s="170"/>
      <c r="D135" s="32"/>
      <c r="E135" s="30"/>
    </row>
    <row r="136" spans="1:5" s="31" customFormat="1" x14ac:dyDescent="0.2">
      <c r="A136" s="28"/>
      <c r="B136" s="170"/>
      <c r="D136" s="32"/>
      <c r="E136" s="30"/>
    </row>
    <row r="137" spans="1:5" s="31" customFormat="1" x14ac:dyDescent="0.2">
      <c r="A137" s="28"/>
      <c r="B137" s="170"/>
      <c r="D137" s="32"/>
      <c r="E137" s="30"/>
    </row>
    <row r="138" spans="1:5" s="31" customFormat="1" x14ac:dyDescent="0.2">
      <c r="A138" s="28"/>
      <c r="B138" s="170"/>
      <c r="D138" s="32"/>
      <c r="E138" s="30"/>
    </row>
    <row r="139" spans="1:5" s="31" customFormat="1" x14ac:dyDescent="0.2">
      <c r="A139" s="28"/>
      <c r="B139" s="170"/>
      <c r="D139" s="32"/>
      <c r="E139" s="30"/>
    </row>
    <row r="140" spans="1:5" s="31" customFormat="1" x14ac:dyDescent="0.2">
      <c r="A140" s="28"/>
      <c r="B140" s="170"/>
      <c r="D140" s="32"/>
      <c r="E140" s="30"/>
    </row>
    <row r="141" spans="1:5" s="31" customFormat="1" x14ac:dyDescent="0.2">
      <c r="A141" s="28"/>
      <c r="B141" s="170"/>
      <c r="D141" s="32"/>
      <c r="E141" s="30"/>
    </row>
    <row r="142" spans="1:5" s="31" customFormat="1" x14ac:dyDescent="0.2">
      <c r="A142" s="28"/>
      <c r="B142" s="170"/>
      <c r="D142" s="32"/>
      <c r="E142" s="30"/>
    </row>
    <row r="143" spans="1:5" s="31" customFormat="1" x14ac:dyDescent="0.2">
      <c r="A143" s="28"/>
      <c r="B143" s="170"/>
      <c r="D143" s="32"/>
      <c r="E143" s="30"/>
    </row>
    <row r="144" spans="1:5" s="31" customFormat="1" x14ac:dyDescent="0.2">
      <c r="A144" s="28"/>
      <c r="B144" s="170"/>
      <c r="D144" s="32"/>
      <c r="E144" s="30"/>
    </row>
    <row r="145" spans="1:5" s="31" customFormat="1" x14ac:dyDescent="0.2">
      <c r="A145" s="28"/>
      <c r="B145" s="170"/>
      <c r="D145" s="32"/>
      <c r="E145" s="30"/>
    </row>
    <row r="146" spans="1:5" s="31" customFormat="1" x14ac:dyDescent="0.2">
      <c r="A146" s="28"/>
      <c r="B146" s="170"/>
      <c r="D146" s="32"/>
      <c r="E146" s="30"/>
    </row>
    <row r="147" spans="1:5" s="31" customFormat="1" x14ac:dyDescent="0.2">
      <c r="A147" s="28"/>
      <c r="B147" s="170"/>
      <c r="D147" s="32"/>
      <c r="E147" s="30"/>
    </row>
    <row r="148" spans="1:5" s="31" customFormat="1" x14ac:dyDescent="0.2">
      <c r="A148" s="28"/>
      <c r="B148" s="170"/>
      <c r="D148" s="32"/>
      <c r="E148" s="30"/>
    </row>
    <row r="149" spans="1:5" s="31" customFormat="1" x14ac:dyDescent="0.2">
      <c r="A149" s="28"/>
      <c r="B149" s="170"/>
      <c r="D149" s="32"/>
      <c r="E149" s="30"/>
    </row>
    <row r="150" spans="1:5" s="31" customFormat="1" x14ac:dyDescent="0.2">
      <c r="A150" s="28"/>
      <c r="B150" s="170"/>
      <c r="D150" s="32"/>
      <c r="E150" s="30"/>
    </row>
    <row r="151" spans="1:5" s="31" customFormat="1" x14ac:dyDescent="0.2">
      <c r="A151" s="28"/>
      <c r="B151" s="170"/>
      <c r="D151" s="32"/>
      <c r="E151" s="30"/>
    </row>
    <row r="152" spans="1:5" s="31" customFormat="1" x14ac:dyDescent="0.2">
      <c r="A152" s="28"/>
      <c r="B152" s="170"/>
      <c r="D152" s="32"/>
      <c r="E152" s="30"/>
    </row>
    <row r="153" spans="1:5" s="31" customFormat="1" x14ac:dyDescent="0.2">
      <c r="A153" s="28"/>
      <c r="B153" s="170"/>
      <c r="D153" s="32"/>
      <c r="E153" s="30"/>
    </row>
    <row r="154" spans="1:5" s="31" customFormat="1" x14ac:dyDescent="0.2">
      <c r="A154" s="28"/>
      <c r="B154" s="170"/>
      <c r="D154" s="32"/>
      <c r="E154" s="30"/>
    </row>
    <row r="155" spans="1:5" s="31" customFormat="1" x14ac:dyDescent="0.2">
      <c r="A155" s="28"/>
      <c r="B155" s="170"/>
      <c r="D155" s="32"/>
      <c r="E155" s="30"/>
    </row>
    <row r="156" spans="1:5" s="31" customFormat="1" x14ac:dyDescent="0.2">
      <c r="A156" s="28"/>
      <c r="B156" s="170"/>
      <c r="D156" s="32"/>
      <c r="E156" s="30"/>
    </row>
    <row r="157" spans="1:5" s="31" customFormat="1" x14ac:dyDescent="0.2">
      <c r="A157" s="28"/>
      <c r="B157" s="170"/>
      <c r="D157" s="32"/>
      <c r="E157" s="30"/>
    </row>
    <row r="158" spans="1:5" s="31" customFormat="1" x14ac:dyDescent="0.2">
      <c r="A158" s="28"/>
      <c r="B158" s="170"/>
      <c r="D158" s="32"/>
      <c r="E158" s="30"/>
    </row>
    <row r="159" spans="1:5" s="31" customFormat="1" x14ac:dyDescent="0.2">
      <c r="A159" s="28"/>
      <c r="B159" s="170"/>
      <c r="D159" s="32"/>
      <c r="E159" s="30"/>
    </row>
    <row r="160" spans="1:5" s="31" customFormat="1" x14ac:dyDescent="0.2">
      <c r="A160" s="28"/>
      <c r="B160" s="170"/>
      <c r="D160" s="32"/>
      <c r="E160" s="30"/>
    </row>
    <row r="161" spans="1:5" s="31" customFormat="1" x14ac:dyDescent="0.2">
      <c r="A161" s="28"/>
      <c r="B161" s="170"/>
      <c r="D161" s="32"/>
      <c r="E161" s="30"/>
    </row>
    <row r="162" spans="1:5" s="31" customFormat="1" x14ac:dyDescent="0.2">
      <c r="A162" s="28"/>
      <c r="B162" s="170"/>
      <c r="D162" s="32"/>
      <c r="E162" s="30"/>
    </row>
    <row r="163" spans="1:5" s="31" customFormat="1" x14ac:dyDescent="0.2">
      <c r="A163" s="28"/>
      <c r="B163" s="170"/>
      <c r="D163" s="32"/>
      <c r="E163" s="30"/>
    </row>
    <row r="164" spans="1:5" s="31" customFormat="1" x14ac:dyDescent="0.2">
      <c r="A164" s="28"/>
      <c r="B164" s="170"/>
      <c r="D164" s="32"/>
      <c r="E164" s="30"/>
    </row>
    <row r="165" spans="1:5" s="31" customFormat="1" x14ac:dyDescent="0.2">
      <c r="A165" s="28"/>
      <c r="B165" s="170"/>
      <c r="D165" s="32"/>
      <c r="E165" s="30"/>
    </row>
    <row r="166" spans="1:5" s="31" customFormat="1" x14ac:dyDescent="0.2">
      <c r="A166" s="28"/>
      <c r="B166" s="170"/>
      <c r="D166" s="32"/>
      <c r="E166" s="30"/>
    </row>
    <row r="167" spans="1:5" s="31" customFormat="1" x14ac:dyDescent="0.2">
      <c r="A167" s="28"/>
      <c r="B167" s="170"/>
      <c r="D167" s="32"/>
      <c r="E167" s="30"/>
    </row>
    <row r="168" spans="1:5" s="31" customFormat="1" x14ac:dyDescent="0.2">
      <c r="A168" s="28"/>
      <c r="B168" s="170"/>
      <c r="D168" s="32"/>
      <c r="E168" s="30"/>
    </row>
    <row r="169" spans="1:5" s="31" customFormat="1" x14ac:dyDescent="0.2">
      <c r="A169" s="28"/>
      <c r="B169" s="170"/>
      <c r="D169" s="32"/>
      <c r="E169" s="30"/>
    </row>
    <row r="170" spans="1:5" s="31" customFormat="1" x14ac:dyDescent="0.2">
      <c r="A170" s="28"/>
      <c r="B170" s="170"/>
      <c r="D170" s="32"/>
      <c r="E170" s="30"/>
    </row>
    <row r="171" spans="1:5" s="31" customFormat="1" x14ac:dyDescent="0.2">
      <c r="A171" s="28"/>
      <c r="B171" s="170"/>
      <c r="D171" s="32"/>
      <c r="E171" s="30"/>
    </row>
    <row r="172" spans="1:5" s="31" customFormat="1" x14ac:dyDescent="0.2">
      <c r="A172" s="28"/>
      <c r="B172" s="170"/>
      <c r="D172" s="32"/>
      <c r="E172" s="30"/>
    </row>
    <row r="173" spans="1:5" s="31" customFormat="1" x14ac:dyDescent="0.2">
      <c r="A173" s="28"/>
      <c r="B173" s="170"/>
      <c r="D173" s="32"/>
      <c r="E173" s="30"/>
    </row>
    <row r="174" spans="1:5" s="31" customFormat="1" x14ac:dyDescent="0.2">
      <c r="A174" s="28"/>
      <c r="B174" s="170"/>
      <c r="D174" s="32"/>
      <c r="E174" s="30"/>
    </row>
    <row r="175" spans="1:5" s="31" customFormat="1" x14ac:dyDescent="0.2">
      <c r="A175" s="28"/>
      <c r="B175" s="170"/>
      <c r="D175" s="32"/>
      <c r="E175" s="30"/>
    </row>
    <row r="176" spans="1:5" s="31" customFormat="1" x14ac:dyDescent="0.2">
      <c r="A176" s="28"/>
      <c r="B176" s="170"/>
      <c r="D176" s="32"/>
      <c r="E176" s="30"/>
    </row>
    <row r="177" spans="1:5" s="31" customFormat="1" x14ac:dyDescent="0.2">
      <c r="A177" s="28"/>
      <c r="B177" s="170"/>
      <c r="D177" s="32"/>
      <c r="E177" s="30"/>
    </row>
    <row r="178" spans="1:5" s="31" customFormat="1" x14ac:dyDescent="0.2">
      <c r="A178" s="28"/>
      <c r="B178" s="170"/>
      <c r="D178" s="32"/>
      <c r="E178" s="30"/>
    </row>
    <row r="179" spans="1:5" s="31" customFormat="1" x14ac:dyDescent="0.2">
      <c r="A179" s="28"/>
      <c r="B179" s="170"/>
      <c r="D179" s="32"/>
      <c r="E179" s="30"/>
    </row>
    <row r="180" spans="1:5" s="31" customFormat="1" x14ac:dyDescent="0.2">
      <c r="A180" s="28"/>
      <c r="B180" s="170"/>
      <c r="D180" s="32"/>
      <c r="E180" s="30"/>
    </row>
    <row r="181" spans="1:5" s="31" customFormat="1" x14ac:dyDescent="0.2">
      <c r="A181" s="28"/>
      <c r="B181" s="170"/>
      <c r="D181" s="32"/>
      <c r="E181" s="30"/>
    </row>
    <row r="182" spans="1:5" s="31" customFormat="1" x14ac:dyDescent="0.2">
      <c r="A182" s="28"/>
      <c r="B182" s="170"/>
      <c r="D182" s="32"/>
      <c r="E182" s="30"/>
    </row>
    <row r="183" spans="1:5" s="31" customFormat="1" x14ac:dyDescent="0.2">
      <c r="A183" s="28"/>
      <c r="B183" s="170"/>
      <c r="D183" s="32"/>
      <c r="E183" s="30"/>
    </row>
    <row r="184" spans="1:5" s="31" customFormat="1" x14ac:dyDescent="0.2">
      <c r="A184" s="28"/>
      <c r="B184" s="170"/>
      <c r="D184" s="32"/>
      <c r="E184" s="30"/>
    </row>
    <row r="185" spans="1:5" s="31" customFormat="1" x14ac:dyDescent="0.2">
      <c r="A185" s="28"/>
      <c r="B185" s="170"/>
      <c r="D185" s="32"/>
      <c r="E185" s="30"/>
    </row>
    <row r="186" spans="1:5" s="31" customFormat="1" x14ac:dyDescent="0.2">
      <c r="A186" s="28"/>
      <c r="B186" s="170"/>
      <c r="D186" s="32"/>
      <c r="E186" s="30"/>
    </row>
    <row r="187" spans="1:5" s="31" customFormat="1" x14ac:dyDescent="0.2">
      <c r="A187" s="28"/>
      <c r="B187" s="170"/>
      <c r="D187" s="32"/>
      <c r="E187" s="30"/>
    </row>
    <row r="188" spans="1:5" s="31" customFormat="1" x14ac:dyDescent="0.2">
      <c r="A188" s="28"/>
      <c r="B188" s="170"/>
      <c r="D188" s="32"/>
      <c r="E188" s="30"/>
    </row>
    <row r="189" spans="1:5" s="31" customFormat="1" x14ac:dyDescent="0.2">
      <c r="A189" s="28"/>
      <c r="B189" s="170"/>
      <c r="D189" s="32"/>
      <c r="E189" s="30"/>
    </row>
    <row r="190" spans="1:5" s="31" customFormat="1" x14ac:dyDescent="0.2">
      <c r="A190" s="28"/>
      <c r="B190" s="170"/>
      <c r="D190" s="32"/>
      <c r="E190" s="30"/>
    </row>
    <row r="191" spans="1:5" s="31" customFormat="1" x14ac:dyDescent="0.2">
      <c r="A191" s="28"/>
      <c r="B191" s="170"/>
      <c r="D191" s="32"/>
      <c r="E191" s="30"/>
    </row>
    <row r="192" spans="1:5" s="31" customFormat="1" x14ac:dyDescent="0.2">
      <c r="A192" s="28"/>
      <c r="B192" s="170"/>
      <c r="D192" s="32"/>
      <c r="E192" s="30"/>
    </row>
    <row r="193" spans="1:5" s="31" customFormat="1" x14ac:dyDescent="0.2">
      <c r="A193" s="28"/>
      <c r="B193" s="170"/>
      <c r="D193" s="32"/>
      <c r="E193" s="30"/>
    </row>
    <row r="194" spans="1:5" s="31" customFormat="1" x14ac:dyDescent="0.2">
      <c r="A194" s="28"/>
      <c r="B194" s="170"/>
      <c r="D194" s="32"/>
      <c r="E194" s="30"/>
    </row>
    <row r="195" spans="1:5" s="31" customFormat="1" x14ac:dyDescent="0.2">
      <c r="A195" s="28"/>
      <c r="B195" s="170"/>
      <c r="D195" s="32"/>
      <c r="E195" s="30"/>
    </row>
    <row r="196" spans="1:5" s="31" customFormat="1" x14ac:dyDescent="0.2">
      <c r="A196" s="28"/>
      <c r="B196" s="170"/>
      <c r="D196" s="32"/>
      <c r="E196" s="30"/>
    </row>
    <row r="197" spans="1:5" s="31" customFormat="1" x14ac:dyDescent="0.2">
      <c r="A197" s="28"/>
      <c r="B197" s="170"/>
      <c r="D197" s="32"/>
      <c r="E197" s="30"/>
    </row>
    <row r="198" spans="1:5" s="31" customFormat="1" x14ac:dyDescent="0.2">
      <c r="A198" s="28"/>
      <c r="B198" s="170"/>
      <c r="D198" s="32"/>
      <c r="E198" s="30"/>
    </row>
    <row r="199" spans="1:5" s="31" customFormat="1" x14ac:dyDescent="0.2">
      <c r="A199" s="28"/>
      <c r="B199" s="170"/>
      <c r="D199" s="32"/>
      <c r="E199" s="30"/>
    </row>
    <row r="200" spans="1:5" s="31" customFormat="1" x14ac:dyDescent="0.2">
      <c r="A200" s="28"/>
      <c r="B200" s="170"/>
      <c r="D200" s="32"/>
      <c r="E200" s="30"/>
    </row>
    <row r="201" spans="1:5" s="31" customFormat="1" x14ac:dyDescent="0.2">
      <c r="A201" s="28"/>
      <c r="B201" s="170"/>
      <c r="D201" s="32"/>
      <c r="E201" s="30"/>
    </row>
    <row r="202" spans="1:5" s="31" customFormat="1" x14ac:dyDescent="0.2">
      <c r="A202" s="28"/>
      <c r="B202" s="170"/>
      <c r="D202" s="32"/>
      <c r="E202" s="30"/>
    </row>
    <row r="203" spans="1:5" s="31" customFormat="1" x14ac:dyDescent="0.2">
      <c r="A203" s="28"/>
      <c r="B203" s="170"/>
      <c r="D203" s="32"/>
      <c r="E203" s="30"/>
    </row>
    <row r="204" spans="1:5" s="31" customFormat="1" x14ac:dyDescent="0.2">
      <c r="A204" s="28"/>
      <c r="B204" s="170"/>
      <c r="D204" s="32"/>
      <c r="E204" s="30"/>
    </row>
    <row r="205" spans="1:5" s="31" customFormat="1" x14ac:dyDescent="0.2">
      <c r="A205" s="28"/>
      <c r="B205" s="170"/>
      <c r="D205" s="32"/>
      <c r="E205" s="30"/>
    </row>
    <row r="206" spans="1:5" s="31" customFormat="1" x14ac:dyDescent="0.2">
      <c r="A206" s="28"/>
      <c r="B206" s="170"/>
      <c r="D206" s="32"/>
      <c r="E206" s="30"/>
    </row>
    <row r="207" spans="1:5" s="31" customFormat="1" x14ac:dyDescent="0.2">
      <c r="A207" s="28"/>
      <c r="B207" s="170"/>
      <c r="D207" s="32"/>
      <c r="E207" s="30"/>
    </row>
    <row r="208" spans="1:5" s="31" customFormat="1" x14ac:dyDescent="0.2">
      <c r="A208" s="28"/>
      <c r="B208" s="170"/>
      <c r="D208" s="32"/>
      <c r="E208" s="30"/>
    </row>
    <row r="209" spans="1:5" s="31" customFormat="1" x14ac:dyDescent="0.2">
      <c r="A209" s="28"/>
      <c r="B209" s="170"/>
      <c r="D209" s="32"/>
      <c r="E209" s="30"/>
    </row>
    <row r="210" spans="1:5" s="31" customFormat="1" x14ac:dyDescent="0.2">
      <c r="A210" s="28"/>
      <c r="B210" s="170"/>
      <c r="D210" s="32"/>
      <c r="E210" s="30"/>
    </row>
    <row r="211" spans="1:5" s="31" customFormat="1" x14ac:dyDescent="0.2">
      <c r="A211" s="28"/>
      <c r="B211" s="170"/>
      <c r="D211" s="32"/>
      <c r="E211" s="30"/>
    </row>
    <row r="212" spans="1:5" s="31" customFormat="1" x14ac:dyDescent="0.2">
      <c r="A212" s="28"/>
      <c r="B212" s="170"/>
      <c r="D212" s="32"/>
      <c r="E212" s="30"/>
    </row>
    <row r="213" spans="1:5" s="31" customFormat="1" x14ac:dyDescent="0.2">
      <c r="A213" s="28"/>
      <c r="B213" s="170"/>
      <c r="D213" s="32"/>
      <c r="E213" s="30"/>
    </row>
    <row r="214" spans="1:5" s="31" customFormat="1" x14ac:dyDescent="0.2">
      <c r="A214" s="28"/>
      <c r="B214" s="170"/>
      <c r="D214" s="32"/>
      <c r="E214" s="30"/>
    </row>
    <row r="215" spans="1:5" s="31" customFormat="1" x14ac:dyDescent="0.2">
      <c r="A215" s="28"/>
      <c r="B215" s="170"/>
      <c r="D215" s="32"/>
      <c r="E215" s="30"/>
    </row>
    <row r="216" spans="1:5" s="31" customFormat="1" x14ac:dyDescent="0.2">
      <c r="A216" s="28"/>
      <c r="B216" s="170"/>
      <c r="D216" s="32"/>
      <c r="E216" s="30"/>
    </row>
    <row r="217" spans="1:5" s="31" customFormat="1" x14ac:dyDescent="0.2">
      <c r="A217" s="28"/>
      <c r="B217" s="170"/>
      <c r="D217" s="32"/>
      <c r="E217" s="30"/>
    </row>
    <row r="218" spans="1:5" s="31" customFormat="1" x14ac:dyDescent="0.2">
      <c r="A218" s="28"/>
      <c r="B218" s="170"/>
      <c r="D218" s="32"/>
      <c r="E218" s="30"/>
    </row>
    <row r="219" spans="1:5" s="31" customFormat="1" x14ac:dyDescent="0.2">
      <c r="A219" s="28"/>
      <c r="B219" s="170"/>
      <c r="D219" s="32"/>
      <c r="E219" s="30"/>
    </row>
    <row r="220" spans="1:5" s="31" customFormat="1" x14ac:dyDescent="0.2">
      <c r="A220" s="28"/>
      <c r="B220" s="170"/>
      <c r="D220" s="32"/>
      <c r="E220" s="30"/>
    </row>
    <row r="221" spans="1:5" s="31" customFormat="1" x14ac:dyDescent="0.2">
      <c r="A221" s="28"/>
      <c r="B221" s="170"/>
      <c r="D221" s="32"/>
      <c r="E221" s="30"/>
    </row>
    <row r="222" spans="1:5" s="31" customFormat="1" x14ac:dyDescent="0.2">
      <c r="A222" s="28"/>
      <c r="B222" s="170"/>
      <c r="D222" s="32"/>
      <c r="E222" s="30"/>
    </row>
    <row r="223" spans="1:5" s="31" customFormat="1" x14ac:dyDescent="0.2">
      <c r="A223" s="28"/>
      <c r="B223" s="170"/>
      <c r="D223" s="32"/>
      <c r="E223" s="30"/>
    </row>
    <row r="224" spans="1:5" s="31" customFormat="1" x14ac:dyDescent="0.2">
      <c r="A224" s="28"/>
      <c r="B224" s="170"/>
      <c r="D224" s="32"/>
      <c r="E224" s="30"/>
    </row>
    <row r="225" spans="1:5" s="31" customFormat="1" x14ac:dyDescent="0.2">
      <c r="A225" s="28"/>
      <c r="B225" s="170"/>
      <c r="D225" s="32"/>
      <c r="E225" s="30"/>
    </row>
    <row r="226" spans="1:5" s="31" customFormat="1" x14ac:dyDescent="0.2">
      <c r="A226" s="28"/>
      <c r="B226" s="170"/>
      <c r="D226" s="32"/>
      <c r="E226" s="30"/>
    </row>
    <row r="227" spans="1:5" s="31" customFormat="1" x14ac:dyDescent="0.2">
      <c r="A227" s="28"/>
      <c r="B227" s="170"/>
      <c r="D227" s="32"/>
      <c r="E227" s="30"/>
    </row>
    <row r="228" spans="1:5" s="31" customFormat="1" x14ac:dyDescent="0.2">
      <c r="A228" s="28"/>
      <c r="B228" s="170"/>
      <c r="D228" s="32"/>
      <c r="E228" s="30"/>
    </row>
    <row r="229" spans="1:5" s="31" customFormat="1" x14ac:dyDescent="0.2">
      <c r="A229" s="28"/>
      <c r="B229" s="170"/>
      <c r="D229" s="32"/>
      <c r="E229" s="30"/>
    </row>
    <row r="230" spans="1:5" s="31" customFormat="1" x14ac:dyDescent="0.2">
      <c r="A230" s="28"/>
      <c r="B230" s="170"/>
      <c r="D230" s="32"/>
      <c r="E230" s="30"/>
    </row>
    <row r="231" spans="1:5" s="31" customFormat="1" x14ac:dyDescent="0.2">
      <c r="A231" s="28"/>
      <c r="B231" s="170"/>
      <c r="D231" s="32"/>
      <c r="E231" s="30"/>
    </row>
    <row r="232" spans="1:5" s="31" customFormat="1" x14ac:dyDescent="0.2">
      <c r="A232" s="28"/>
      <c r="B232" s="170"/>
      <c r="D232" s="32"/>
      <c r="E232" s="30"/>
    </row>
    <row r="233" spans="1:5" s="31" customFormat="1" x14ac:dyDescent="0.2">
      <c r="A233" s="28"/>
      <c r="B233" s="170"/>
      <c r="D233" s="32"/>
      <c r="E233" s="30"/>
    </row>
    <row r="234" spans="1:5" s="31" customFormat="1" x14ac:dyDescent="0.2">
      <c r="A234" s="28"/>
      <c r="B234" s="170"/>
      <c r="D234" s="32"/>
      <c r="E234" s="30"/>
    </row>
    <row r="235" spans="1:5" s="31" customFormat="1" x14ac:dyDescent="0.2">
      <c r="A235" s="28"/>
      <c r="B235" s="170"/>
      <c r="D235" s="32"/>
      <c r="E235" s="30"/>
    </row>
    <row r="236" spans="1:5" s="31" customFormat="1" x14ac:dyDescent="0.2">
      <c r="A236" s="28"/>
      <c r="B236" s="170"/>
      <c r="D236" s="32"/>
      <c r="E236" s="30"/>
    </row>
    <row r="237" spans="1:5" s="31" customFormat="1" x14ac:dyDescent="0.2">
      <c r="A237" s="28"/>
      <c r="B237" s="170"/>
      <c r="D237" s="32"/>
      <c r="E237" s="30"/>
    </row>
    <row r="238" spans="1:5" s="31" customFormat="1" x14ac:dyDescent="0.2">
      <c r="A238" s="28"/>
      <c r="B238" s="170"/>
      <c r="D238" s="32"/>
      <c r="E238" s="30"/>
    </row>
    <row r="239" spans="1:5" s="31" customFormat="1" x14ac:dyDescent="0.2">
      <c r="A239" s="28"/>
      <c r="B239" s="170"/>
      <c r="D239" s="32"/>
      <c r="E239" s="30"/>
    </row>
    <row r="240" spans="1:5" s="31" customFormat="1" x14ac:dyDescent="0.2">
      <c r="A240" s="28"/>
      <c r="B240" s="170"/>
      <c r="D240" s="32"/>
      <c r="E240" s="30"/>
    </row>
    <row r="241" spans="1:5" s="31" customFormat="1" x14ac:dyDescent="0.2">
      <c r="A241" s="28"/>
      <c r="B241" s="170"/>
      <c r="D241" s="32"/>
      <c r="E241" s="30"/>
    </row>
    <row r="242" spans="1:5" s="31" customFormat="1" x14ac:dyDescent="0.2">
      <c r="A242" s="28"/>
      <c r="B242" s="170"/>
      <c r="D242" s="32"/>
      <c r="E242" s="30"/>
    </row>
    <row r="243" spans="1:5" s="31" customFormat="1" x14ac:dyDescent="0.2">
      <c r="A243" s="28"/>
      <c r="B243" s="170"/>
      <c r="D243" s="32"/>
      <c r="E243" s="30"/>
    </row>
    <row r="244" spans="1:5" s="31" customFormat="1" x14ac:dyDescent="0.2">
      <c r="A244" s="28"/>
      <c r="B244" s="170"/>
      <c r="D244" s="32"/>
      <c r="E244" s="30"/>
    </row>
    <row r="245" spans="1:5" s="31" customFormat="1" x14ac:dyDescent="0.2">
      <c r="A245" s="28"/>
      <c r="B245" s="170"/>
      <c r="D245" s="32"/>
      <c r="E245" s="30"/>
    </row>
    <row r="246" spans="1:5" s="31" customFormat="1" x14ac:dyDescent="0.2">
      <c r="A246" s="28"/>
      <c r="B246" s="170"/>
      <c r="D246" s="32"/>
      <c r="E246" s="30"/>
    </row>
    <row r="247" spans="1:5" s="31" customFormat="1" x14ac:dyDescent="0.2">
      <c r="A247" s="28"/>
      <c r="B247" s="170"/>
      <c r="D247" s="32"/>
      <c r="E247" s="30"/>
    </row>
    <row r="248" spans="1:5" s="31" customFormat="1" x14ac:dyDescent="0.2">
      <c r="A248" s="28"/>
      <c r="B248" s="170"/>
      <c r="D248" s="32"/>
      <c r="E248" s="30"/>
    </row>
    <row r="249" spans="1:5" s="31" customFormat="1" x14ac:dyDescent="0.2">
      <c r="A249" s="28"/>
      <c r="B249" s="170"/>
      <c r="D249" s="32"/>
      <c r="E249" s="30"/>
    </row>
    <row r="250" spans="1:5" s="31" customFormat="1" x14ac:dyDescent="0.2">
      <c r="A250" s="28"/>
      <c r="B250" s="170"/>
      <c r="D250" s="32"/>
      <c r="E250" s="30"/>
    </row>
    <row r="251" spans="1:5" s="31" customFormat="1" x14ac:dyDescent="0.2">
      <c r="A251" s="28"/>
      <c r="B251" s="170"/>
      <c r="D251" s="32"/>
      <c r="E251" s="30"/>
    </row>
    <row r="252" spans="1:5" s="31" customFormat="1" x14ac:dyDescent="0.2">
      <c r="A252" s="28"/>
      <c r="B252" s="170"/>
      <c r="D252" s="32"/>
      <c r="E252" s="30"/>
    </row>
    <row r="253" spans="1:5" s="31" customFormat="1" x14ac:dyDescent="0.2">
      <c r="A253" s="28"/>
      <c r="B253" s="170"/>
      <c r="D253" s="32"/>
      <c r="E253" s="30"/>
    </row>
    <row r="254" spans="1:5" s="31" customFormat="1" x14ac:dyDescent="0.2">
      <c r="A254" s="28"/>
      <c r="B254" s="170"/>
      <c r="D254" s="32"/>
      <c r="E254" s="30"/>
    </row>
    <row r="255" spans="1:5" s="31" customFormat="1" x14ac:dyDescent="0.2">
      <c r="A255" s="28"/>
      <c r="B255" s="170"/>
      <c r="D255" s="32"/>
      <c r="E255" s="30"/>
    </row>
    <row r="256" spans="1:5" s="31" customFormat="1" x14ac:dyDescent="0.2">
      <c r="A256" s="28"/>
      <c r="B256" s="170"/>
      <c r="D256" s="32"/>
      <c r="E256" s="30"/>
    </row>
    <row r="257" spans="1:5" s="31" customFormat="1" x14ac:dyDescent="0.2">
      <c r="A257" s="28"/>
      <c r="B257" s="170"/>
      <c r="D257" s="32"/>
      <c r="E257" s="30"/>
    </row>
    <row r="258" spans="1:5" s="31" customFormat="1" x14ac:dyDescent="0.2">
      <c r="A258" s="28"/>
      <c r="B258" s="170"/>
      <c r="D258" s="32"/>
      <c r="E258" s="30"/>
    </row>
    <row r="259" spans="1:5" s="31" customFormat="1" x14ac:dyDescent="0.2">
      <c r="A259" s="28"/>
      <c r="B259" s="170"/>
      <c r="D259" s="32"/>
      <c r="E259" s="30"/>
    </row>
    <row r="260" spans="1:5" s="31" customFormat="1" x14ac:dyDescent="0.2">
      <c r="A260" s="28"/>
      <c r="B260" s="170"/>
      <c r="D260" s="32"/>
      <c r="E260" s="30"/>
    </row>
    <row r="261" spans="1:5" s="31" customFormat="1" x14ac:dyDescent="0.2">
      <c r="A261" s="28"/>
      <c r="B261" s="170"/>
      <c r="D261" s="32"/>
      <c r="E261" s="30"/>
    </row>
    <row r="262" spans="1:5" s="31" customFormat="1" x14ac:dyDescent="0.2">
      <c r="A262" s="28"/>
      <c r="B262" s="170"/>
      <c r="D262" s="32"/>
      <c r="E262" s="30"/>
    </row>
    <row r="263" spans="1:5" s="31" customFormat="1" x14ac:dyDescent="0.2">
      <c r="A263" s="28"/>
      <c r="B263" s="170"/>
      <c r="D263" s="32"/>
      <c r="E263" s="30"/>
    </row>
    <row r="264" spans="1:5" s="31" customFormat="1" x14ac:dyDescent="0.2">
      <c r="A264" s="28"/>
      <c r="B264" s="170"/>
      <c r="D264" s="32"/>
      <c r="E264" s="30"/>
    </row>
    <row r="265" spans="1:5" s="31" customFormat="1" x14ac:dyDescent="0.2">
      <c r="A265" s="28"/>
      <c r="B265" s="170"/>
      <c r="D265" s="32"/>
      <c r="E265" s="30"/>
    </row>
    <row r="266" spans="1:5" s="31" customFormat="1" x14ac:dyDescent="0.2">
      <c r="A266" s="28"/>
      <c r="B266" s="170"/>
      <c r="D266" s="32"/>
      <c r="E266" s="30"/>
    </row>
    <row r="267" spans="1:5" s="31" customFormat="1" x14ac:dyDescent="0.2">
      <c r="A267" s="28"/>
      <c r="B267" s="170"/>
      <c r="D267" s="32"/>
      <c r="E267" s="30"/>
    </row>
    <row r="268" spans="1:5" s="31" customFormat="1" x14ac:dyDescent="0.2">
      <c r="A268" s="28"/>
      <c r="B268" s="170"/>
      <c r="D268" s="32"/>
      <c r="E268" s="30"/>
    </row>
    <row r="269" spans="1:5" s="31" customFormat="1" x14ac:dyDescent="0.2">
      <c r="A269" s="28"/>
      <c r="B269" s="170"/>
      <c r="D269" s="32"/>
      <c r="E269" s="30"/>
    </row>
    <row r="270" spans="1:5" s="31" customFormat="1" x14ac:dyDescent="0.2">
      <c r="A270" s="28"/>
      <c r="B270" s="170"/>
      <c r="D270" s="32"/>
      <c r="E270" s="30"/>
    </row>
    <row r="271" spans="1:5" s="31" customFormat="1" x14ac:dyDescent="0.2">
      <c r="A271" s="28"/>
      <c r="B271" s="170"/>
      <c r="D271" s="32"/>
      <c r="E271" s="30"/>
    </row>
    <row r="272" spans="1:5" s="31" customFormat="1" x14ac:dyDescent="0.2">
      <c r="A272" s="28"/>
      <c r="B272" s="170"/>
      <c r="D272" s="32"/>
      <c r="E272" s="30"/>
    </row>
    <row r="273" spans="1:5" s="31" customFormat="1" x14ac:dyDescent="0.2">
      <c r="A273" s="28"/>
      <c r="B273" s="170"/>
      <c r="D273" s="32"/>
      <c r="E273" s="30"/>
    </row>
    <row r="274" spans="1:5" s="31" customFormat="1" x14ac:dyDescent="0.2">
      <c r="A274" s="28"/>
      <c r="B274" s="170"/>
      <c r="D274" s="32"/>
      <c r="E274" s="30"/>
    </row>
    <row r="275" spans="1:5" s="31" customFormat="1" x14ac:dyDescent="0.2">
      <c r="A275" s="28"/>
      <c r="B275" s="170"/>
      <c r="D275" s="32"/>
      <c r="E275" s="30"/>
    </row>
    <row r="276" spans="1:5" s="31" customFormat="1" x14ac:dyDescent="0.2">
      <c r="A276" s="28"/>
      <c r="B276" s="170"/>
      <c r="D276" s="32"/>
      <c r="E276" s="30"/>
    </row>
    <row r="277" spans="1:5" s="31" customFormat="1" x14ac:dyDescent="0.2">
      <c r="A277" s="28"/>
      <c r="B277" s="170"/>
      <c r="D277" s="32"/>
      <c r="E277" s="30"/>
    </row>
    <row r="278" spans="1:5" s="31" customFormat="1" x14ac:dyDescent="0.2">
      <c r="A278" s="28"/>
      <c r="B278" s="170"/>
      <c r="D278" s="32"/>
      <c r="E278" s="30"/>
    </row>
    <row r="279" spans="1:5" s="31" customFormat="1" x14ac:dyDescent="0.2">
      <c r="A279" s="28"/>
      <c r="B279" s="170"/>
      <c r="D279" s="32"/>
      <c r="E279" s="30"/>
    </row>
    <row r="280" spans="1:5" s="31" customFormat="1" x14ac:dyDescent="0.2">
      <c r="A280" s="28"/>
      <c r="B280" s="170"/>
      <c r="D280" s="32"/>
      <c r="E280" s="30"/>
    </row>
    <row r="281" spans="1:5" s="31" customFormat="1" x14ac:dyDescent="0.2">
      <c r="A281" s="28"/>
      <c r="B281" s="170"/>
      <c r="D281" s="32"/>
      <c r="E281" s="30"/>
    </row>
    <row r="282" spans="1:5" s="31" customFormat="1" x14ac:dyDescent="0.2">
      <c r="A282" s="28"/>
      <c r="B282" s="170"/>
      <c r="D282" s="32"/>
      <c r="E282" s="30"/>
    </row>
    <row r="283" spans="1:5" s="31" customFormat="1" x14ac:dyDescent="0.2">
      <c r="A283" s="28"/>
      <c r="B283" s="170"/>
      <c r="D283" s="32"/>
      <c r="E283" s="30"/>
    </row>
    <row r="284" spans="1:5" s="31" customFormat="1" x14ac:dyDescent="0.2">
      <c r="A284" s="28"/>
      <c r="B284" s="170"/>
      <c r="D284" s="32"/>
      <c r="E284" s="30"/>
    </row>
    <row r="285" spans="1:5" s="31" customFormat="1" x14ac:dyDescent="0.2">
      <c r="A285" s="28"/>
      <c r="B285" s="170"/>
      <c r="D285" s="32"/>
      <c r="E285" s="30"/>
    </row>
    <row r="286" spans="1:5" s="31" customFormat="1" x14ac:dyDescent="0.2">
      <c r="A286" s="28"/>
      <c r="B286" s="170"/>
      <c r="D286" s="32"/>
      <c r="E286" s="30"/>
    </row>
    <row r="287" spans="1:5" s="31" customFormat="1" x14ac:dyDescent="0.2">
      <c r="A287" s="28"/>
      <c r="B287" s="170"/>
      <c r="D287" s="32"/>
      <c r="E287" s="30"/>
    </row>
    <row r="288" spans="1:5" s="31" customFormat="1" x14ac:dyDescent="0.2">
      <c r="A288" s="28"/>
      <c r="B288" s="170"/>
      <c r="D288" s="32"/>
      <c r="E288" s="30"/>
    </row>
    <row r="289" spans="1:5" s="31" customFormat="1" x14ac:dyDescent="0.2">
      <c r="A289" s="28"/>
      <c r="B289" s="170"/>
      <c r="D289" s="32"/>
      <c r="E289" s="30"/>
    </row>
    <row r="290" spans="1:5" s="31" customFormat="1" x14ac:dyDescent="0.2">
      <c r="A290" s="28"/>
      <c r="B290" s="170"/>
      <c r="D290" s="32"/>
      <c r="E290" s="30"/>
    </row>
    <row r="291" spans="1:5" s="31" customFormat="1" x14ac:dyDescent="0.2">
      <c r="A291" s="28"/>
      <c r="B291" s="170"/>
      <c r="D291" s="32"/>
      <c r="E291" s="30"/>
    </row>
    <row r="292" spans="1:5" s="31" customFormat="1" x14ac:dyDescent="0.2">
      <c r="A292" s="28"/>
      <c r="B292" s="170"/>
      <c r="D292" s="32"/>
      <c r="E292" s="30"/>
    </row>
    <row r="293" spans="1:5" s="31" customFormat="1" x14ac:dyDescent="0.2">
      <c r="A293" s="28"/>
      <c r="B293" s="170"/>
      <c r="D293" s="32"/>
      <c r="E293" s="30"/>
    </row>
    <row r="294" spans="1:5" s="31" customFormat="1" x14ac:dyDescent="0.2">
      <c r="A294" s="28"/>
      <c r="B294" s="170"/>
      <c r="D294" s="32"/>
      <c r="E294" s="30"/>
    </row>
    <row r="295" spans="1:5" s="31" customFormat="1" x14ac:dyDescent="0.2">
      <c r="A295" s="28"/>
      <c r="B295" s="170"/>
      <c r="D295" s="32"/>
      <c r="E295" s="30"/>
    </row>
    <row r="296" spans="1:5" s="31" customFormat="1" x14ac:dyDescent="0.2">
      <c r="A296" s="28"/>
      <c r="B296" s="170"/>
      <c r="D296" s="32"/>
      <c r="E296" s="30"/>
    </row>
    <row r="297" spans="1:5" s="31" customFormat="1" x14ac:dyDescent="0.2">
      <c r="A297" s="28"/>
      <c r="B297" s="170"/>
      <c r="D297" s="32"/>
      <c r="E297" s="30"/>
    </row>
    <row r="298" spans="1:5" s="31" customFormat="1" x14ac:dyDescent="0.2">
      <c r="A298" s="28"/>
      <c r="B298" s="170"/>
      <c r="D298" s="32"/>
      <c r="E298" s="30"/>
    </row>
    <row r="299" spans="1:5" s="31" customFormat="1" x14ac:dyDescent="0.2">
      <c r="A299" s="28"/>
      <c r="B299" s="170"/>
      <c r="D299" s="32"/>
      <c r="E299" s="30"/>
    </row>
    <row r="300" spans="1:5" s="31" customFormat="1" x14ac:dyDescent="0.2">
      <c r="A300" s="28"/>
      <c r="B300" s="170"/>
      <c r="D300" s="32"/>
      <c r="E300" s="30"/>
    </row>
    <row r="301" spans="1:5" s="31" customFormat="1" x14ac:dyDescent="0.2">
      <c r="A301" s="28"/>
      <c r="B301" s="170"/>
      <c r="D301" s="32"/>
      <c r="E301" s="30"/>
    </row>
    <row r="302" spans="1:5" s="31" customFormat="1" x14ac:dyDescent="0.2">
      <c r="A302" s="28"/>
      <c r="B302" s="170"/>
      <c r="D302" s="32"/>
      <c r="E302" s="30"/>
    </row>
    <row r="303" spans="1:5" s="31" customFormat="1" x14ac:dyDescent="0.2">
      <c r="A303" s="28"/>
      <c r="B303" s="170"/>
      <c r="D303" s="32"/>
      <c r="E303" s="30"/>
    </row>
    <row r="304" spans="1:5" s="31" customFormat="1" x14ac:dyDescent="0.2">
      <c r="A304" s="28"/>
      <c r="B304" s="170"/>
      <c r="D304" s="32"/>
      <c r="E304" s="30"/>
    </row>
    <row r="305" spans="1:5" s="31" customFormat="1" x14ac:dyDescent="0.2">
      <c r="A305" s="28"/>
      <c r="B305" s="170"/>
      <c r="D305" s="32"/>
      <c r="E305" s="30"/>
    </row>
    <row r="306" spans="1:5" s="31" customFormat="1" x14ac:dyDescent="0.2">
      <c r="A306" s="28"/>
      <c r="B306" s="170"/>
      <c r="D306" s="32"/>
      <c r="E306" s="30"/>
    </row>
    <row r="307" spans="1:5" s="31" customFormat="1" x14ac:dyDescent="0.2">
      <c r="A307" s="28"/>
      <c r="B307" s="170"/>
      <c r="D307" s="32"/>
      <c r="E307" s="30"/>
    </row>
    <row r="308" spans="1:5" s="31" customFormat="1" x14ac:dyDescent="0.2">
      <c r="A308" s="28"/>
      <c r="B308" s="170"/>
      <c r="D308" s="32"/>
      <c r="E308" s="30"/>
    </row>
    <row r="309" spans="1:5" s="31" customFormat="1" x14ac:dyDescent="0.2">
      <c r="A309" s="28"/>
      <c r="B309" s="170"/>
      <c r="D309" s="32"/>
      <c r="E309" s="30"/>
    </row>
    <row r="310" spans="1:5" s="31" customFormat="1" x14ac:dyDescent="0.2">
      <c r="A310" s="28"/>
      <c r="B310" s="170"/>
      <c r="D310" s="32"/>
      <c r="E310" s="30"/>
    </row>
    <row r="311" spans="1:5" s="31" customFormat="1" x14ac:dyDescent="0.2">
      <c r="A311" s="28"/>
      <c r="B311" s="170"/>
      <c r="D311" s="32"/>
      <c r="E311" s="30"/>
    </row>
    <row r="312" spans="1:5" s="31" customFormat="1" x14ac:dyDescent="0.2">
      <c r="A312" s="28"/>
      <c r="B312" s="170"/>
      <c r="D312" s="32"/>
      <c r="E312" s="30"/>
    </row>
    <row r="313" spans="1:5" s="31" customFormat="1" x14ac:dyDescent="0.2">
      <c r="A313" s="28"/>
      <c r="B313" s="170"/>
      <c r="D313" s="32"/>
      <c r="E313" s="30"/>
    </row>
    <row r="314" spans="1:5" s="31" customFormat="1" x14ac:dyDescent="0.2">
      <c r="A314" s="28"/>
      <c r="B314" s="170"/>
      <c r="D314" s="32"/>
      <c r="E314" s="30"/>
    </row>
    <row r="315" spans="1:5" s="31" customFormat="1" x14ac:dyDescent="0.2">
      <c r="A315" s="28"/>
      <c r="B315" s="170"/>
      <c r="D315" s="32"/>
      <c r="E315" s="30"/>
    </row>
    <row r="316" spans="1:5" s="31" customFormat="1" x14ac:dyDescent="0.2">
      <c r="A316" s="28"/>
      <c r="B316" s="170"/>
      <c r="D316" s="32"/>
      <c r="E316" s="30"/>
    </row>
    <row r="317" spans="1:5" s="31" customFormat="1" x14ac:dyDescent="0.2">
      <c r="A317" s="28"/>
      <c r="B317" s="170"/>
      <c r="D317" s="32"/>
      <c r="E317" s="30"/>
    </row>
    <row r="318" spans="1:5" s="31" customFormat="1" x14ac:dyDescent="0.2">
      <c r="A318" s="28"/>
      <c r="B318" s="170"/>
      <c r="D318" s="32"/>
      <c r="E318" s="30"/>
    </row>
    <row r="319" spans="1:5" s="31" customFormat="1" x14ac:dyDescent="0.2">
      <c r="A319" s="28"/>
      <c r="B319" s="170"/>
      <c r="D319" s="32"/>
      <c r="E319" s="30"/>
    </row>
    <row r="320" spans="1:5" s="31" customFormat="1" x14ac:dyDescent="0.2">
      <c r="A320" s="28"/>
      <c r="B320" s="170"/>
      <c r="D320" s="32"/>
      <c r="E320" s="30"/>
    </row>
    <row r="321" spans="1:5" s="31" customFormat="1" x14ac:dyDescent="0.2">
      <c r="A321" s="28"/>
      <c r="B321" s="170"/>
      <c r="D321" s="32"/>
      <c r="E321" s="30"/>
    </row>
    <row r="322" spans="1:5" s="31" customFormat="1" x14ac:dyDescent="0.2">
      <c r="A322" s="28"/>
      <c r="B322" s="170"/>
      <c r="D322" s="32"/>
      <c r="E322" s="30"/>
    </row>
    <row r="323" spans="1:5" s="31" customFormat="1" x14ac:dyDescent="0.2">
      <c r="A323" s="28"/>
      <c r="B323" s="170"/>
      <c r="D323" s="32"/>
      <c r="E323" s="30"/>
    </row>
    <row r="324" spans="1:5" s="31" customFormat="1" x14ac:dyDescent="0.2">
      <c r="A324" s="28"/>
      <c r="B324" s="170"/>
      <c r="D324" s="32"/>
      <c r="E324" s="30"/>
    </row>
    <row r="325" spans="1:5" s="31" customFormat="1" x14ac:dyDescent="0.2">
      <c r="A325" s="28"/>
      <c r="B325" s="170"/>
      <c r="D325" s="32"/>
      <c r="E325" s="30"/>
    </row>
    <row r="326" spans="1:5" s="31" customFormat="1" x14ac:dyDescent="0.2">
      <c r="A326" s="28"/>
      <c r="B326" s="170"/>
      <c r="D326" s="32"/>
      <c r="E326" s="30"/>
    </row>
    <row r="327" spans="1:5" s="31" customFormat="1" x14ac:dyDescent="0.2">
      <c r="A327" s="28"/>
      <c r="B327" s="170"/>
      <c r="D327" s="32"/>
      <c r="E327" s="30"/>
    </row>
    <row r="328" spans="1:5" s="31" customFormat="1" x14ac:dyDescent="0.2">
      <c r="A328" s="28"/>
      <c r="B328" s="170"/>
      <c r="D328" s="32"/>
      <c r="E328" s="30"/>
    </row>
    <row r="329" spans="1:5" s="31" customFormat="1" x14ac:dyDescent="0.2">
      <c r="A329" s="28"/>
      <c r="B329" s="170"/>
      <c r="D329" s="32"/>
      <c r="E329" s="30"/>
    </row>
    <row r="330" spans="1:5" s="31" customFormat="1" x14ac:dyDescent="0.2">
      <c r="A330" s="28"/>
      <c r="B330" s="170"/>
      <c r="D330" s="32"/>
      <c r="E330" s="30"/>
    </row>
    <row r="331" spans="1:5" s="31" customFormat="1" x14ac:dyDescent="0.2">
      <c r="A331" s="28"/>
      <c r="B331" s="170"/>
      <c r="D331" s="32"/>
      <c r="E331" s="30"/>
    </row>
    <row r="332" spans="1:5" s="31" customFormat="1" x14ac:dyDescent="0.2">
      <c r="A332" s="28"/>
      <c r="B332" s="170"/>
      <c r="D332" s="32"/>
      <c r="E332" s="30"/>
    </row>
    <row r="333" spans="1:5" s="31" customFormat="1" x14ac:dyDescent="0.2">
      <c r="A333" s="28"/>
      <c r="B333" s="170"/>
      <c r="D333" s="32"/>
      <c r="E333" s="30"/>
    </row>
    <row r="334" spans="1:5" s="31" customFormat="1" x14ac:dyDescent="0.2">
      <c r="A334" s="28"/>
      <c r="B334" s="170"/>
      <c r="D334" s="32"/>
      <c r="E334" s="30"/>
    </row>
    <row r="335" spans="1:5" s="31" customFormat="1" x14ac:dyDescent="0.2">
      <c r="A335" s="28"/>
      <c r="B335" s="170"/>
      <c r="D335" s="32"/>
      <c r="E335" s="30"/>
    </row>
    <row r="336" spans="1:5" s="31" customFormat="1" x14ac:dyDescent="0.2">
      <c r="A336" s="28"/>
      <c r="B336" s="170"/>
      <c r="D336" s="32"/>
      <c r="E336" s="30"/>
    </row>
    <row r="337" spans="1:5" s="31" customFormat="1" x14ac:dyDescent="0.2">
      <c r="A337" s="28"/>
      <c r="B337" s="170"/>
      <c r="D337" s="32"/>
      <c r="E337" s="30"/>
    </row>
    <row r="338" spans="1:5" s="31" customFormat="1" x14ac:dyDescent="0.2">
      <c r="A338" s="28"/>
      <c r="B338" s="170"/>
      <c r="D338" s="32"/>
      <c r="E338" s="30"/>
    </row>
    <row r="339" spans="1:5" s="31" customFormat="1" x14ac:dyDescent="0.2">
      <c r="A339" s="28"/>
      <c r="B339" s="170"/>
      <c r="D339" s="32"/>
      <c r="E339" s="30"/>
    </row>
    <row r="340" spans="1:5" s="31" customFormat="1" x14ac:dyDescent="0.2">
      <c r="A340" s="28"/>
      <c r="B340" s="170"/>
      <c r="D340" s="32"/>
      <c r="E340" s="30"/>
    </row>
    <row r="341" spans="1:5" s="31" customFormat="1" x14ac:dyDescent="0.2">
      <c r="A341" s="28"/>
      <c r="B341" s="170"/>
      <c r="D341" s="32"/>
      <c r="E341" s="30"/>
    </row>
    <row r="342" spans="1:5" s="31" customFormat="1" x14ac:dyDescent="0.2">
      <c r="A342" s="28"/>
      <c r="B342" s="170"/>
      <c r="D342" s="32"/>
      <c r="E342" s="30"/>
    </row>
    <row r="343" spans="1:5" s="31" customFormat="1" x14ac:dyDescent="0.2">
      <c r="A343" s="28"/>
      <c r="B343" s="170"/>
      <c r="D343" s="32"/>
      <c r="E343" s="30"/>
    </row>
    <row r="344" spans="1:5" s="31" customFormat="1" x14ac:dyDescent="0.2">
      <c r="A344" s="28"/>
      <c r="B344" s="170"/>
      <c r="D344" s="32"/>
      <c r="E344" s="30"/>
    </row>
    <row r="345" spans="1:5" s="31" customFormat="1" x14ac:dyDescent="0.2">
      <c r="A345" s="28"/>
      <c r="B345" s="170"/>
      <c r="D345" s="32"/>
      <c r="E345" s="30"/>
    </row>
    <row r="346" spans="1:5" s="31" customFormat="1" x14ac:dyDescent="0.2">
      <c r="A346" s="28"/>
      <c r="B346" s="170"/>
      <c r="D346" s="32"/>
      <c r="E346" s="30"/>
    </row>
    <row r="347" spans="1:5" s="31" customFormat="1" x14ac:dyDescent="0.2">
      <c r="A347" s="28"/>
      <c r="B347" s="170"/>
      <c r="D347" s="32"/>
      <c r="E347" s="30"/>
    </row>
    <row r="348" spans="1:5" s="31" customFormat="1" x14ac:dyDescent="0.2">
      <c r="A348" s="28"/>
      <c r="B348" s="170"/>
      <c r="D348" s="32"/>
      <c r="E348" s="30"/>
    </row>
    <row r="349" spans="1:5" s="31" customFormat="1" x14ac:dyDescent="0.2">
      <c r="A349" s="28"/>
      <c r="B349" s="170"/>
      <c r="D349" s="32"/>
      <c r="E349" s="30"/>
    </row>
    <row r="350" spans="1:5" s="31" customFormat="1" x14ac:dyDescent="0.2">
      <c r="A350" s="28"/>
      <c r="B350" s="170"/>
      <c r="D350" s="32"/>
      <c r="E350" s="30"/>
    </row>
    <row r="351" spans="1:5" s="31" customFormat="1" x14ac:dyDescent="0.2">
      <c r="A351" s="28"/>
      <c r="B351" s="170"/>
      <c r="D351" s="32"/>
      <c r="E351" s="30"/>
    </row>
    <row r="352" spans="1:5" s="31" customFormat="1" x14ac:dyDescent="0.2">
      <c r="A352" s="28"/>
      <c r="B352" s="170"/>
      <c r="D352" s="32"/>
      <c r="E352" s="30"/>
    </row>
    <row r="353" spans="1:5" s="31" customFormat="1" x14ac:dyDescent="0.2">
      <c r="A353" s="28"/>
      <c r="B353" s="170"/>
      <c r="D353" s="32"/>
      <c r="E353" s="30"/>
    </row>
    <row r="354" spans="1:5" s="31" customFormat="1" x14ac:dyDescent="0.2">
      <c r="A354" s="28"/>
      <c r="B354" s="170"/>
      <c r="D354" s="32"/>
      <c r="E354" s="30"/>
    </row>
    <row r="355" spans="1:5" s="31" customFormat="1" x14ac:dyDescent="0.2">
      <c r="A355" s="28"/>
      <c r="B355" s="170"/>
      <c r="D355" s="32"/>
      <c r="E355" s="30"/>
    </row>
    <row r="356" spans="1:5" s="31" customFormat="1" x14ac:dyDescent="0.2">
      <c r="A356" s="28"/>
      <c r="B356" s="170"/>
      <c r="D356" s="32"/>
      <c r="E356" s="30"/>
    </row>
    <row r="357" spans="1:5" s="31" customFormat="1" x14ac:dyDescent="0.2">
      <c r="A357" s="28"/>
      <c r="B357" s="170"/>
      <c r="D357" s="32"/>
      <c r="E357" s="30"/>
    </row>
    <row r="358" spans="1:5" s="31" customFormat="1" x14ac:dyDescent="0.2">
      <c r="A358" s="28"/>
      <c r="B358" s="170"/>
      <c r="D358" s="32"/>
      <c r="E358" s="30"/>
    </row>
    <row r="359" spans="1:5" s="31" customFormat="1" x14ac:dyDescent="0.2">
      <c r="A359" s="28"/>
      <c r="B359" s="170"/>
      <c r="D359" s="32"/>
      <c r="E359" s="30"/>
    </row>
    <row r="360" spans="1:5" s="31" customFormat="1" x14ac:dyDescent="0.2">
      <c r="A360" s="28"/>
      <c r="B360" s="170"/>
      <c r="D360" s="32"/>
      <c r="E360" s="30"/>
    </row>
    <row r="361" spans="1:5" s="31" customFormat="1" x14ac:dyDescent="0.2">
      <c r="A361" s="28"/>
      <c r="B361" s="170"/>
      <c r="D361" s="32"/>
      <c r="E361" s="30"/>
    </row>
    <row r="362" spans="1:5" s="31" customFormat="1" x14ac:dyDescent="0.2">
      <c r="A362" s="28"/>
      <c r="B362" s="170"/>
      <c r="D362" s="32"/>
      <c r="E362" s="30"/>
    </row>
    <row r="363" spans="1:5" s="31" customFormat="1" x14ac:dyDescent="0.2">
      <c r="A363" s="28"/>
      <c r="B363" s="170"/>
      <c r="D363" s="32"/>
      <c r="E363" s="30"/>
    </row>
    <row r="364" spans="1:5" s="31" customFormat="1" x14ac:dyDescent="0.2">
      <c r="A364" s="28"/>
      <c r="B364" s="170"/>
      <c r="D364" s="32"/>
      <c r="E364" s="30"/>
    </row>
    <row r="365" spans="1:5" s="31" customFormat="1" x14ac:dyDescent="0.2">
      <c r="A365" s="28"/>
      <c r="B365" s="170"/>
      <c r="D365" s="32"/>
      <c r="E365" s="30"/>
    </row>
    <row r="366" spans="1:5" s="31" customFormat="1" x14ac:dyDescent="0.2">
      <c r="A366" s="28"/>
      <c r="B366" s="170"/>
      <c r="D366" s="32"/>
      <c r="E366" s="30"/>
    </row>
    <row r="367" spans="1:5" s="31" customFormat="1" x14ac:dyDescent="0.2">
      <c r="A367" s="28"/>
      <c r="B367" s="170"/>
      <c r="D367" s="32"/>
      <c r="E367" s="30"/>
    </row>
    <row r="368" spans="1:5" s="31" customFormat="1" x14ac:dyDescent="0.2">
      <c r="A368" s="28"/>
      <c r="B368" s="170"/>
      <c r="D368" s="32"/>
      <c r="E368" s="30"/>
    </row>
    <row r="369" spans="1:5" s="31" customFormat="1" x14ac:dyDescent="0.2">
      <c r="A369" s="28"/>
      <c r="B369" s="170"/>
      <c r="D369" s="32"/>
      <c r="E369" s="30"/>
    </row>
    <row r="370" spans="1:5" s="31" customFormat="1" x14ac:dyDescent="0.2">
      <c r="A370" s="28"/>
      <c r="B370" s="170"/>
      <c r="D370" s="32"/>
      <c r="E370" s="30"/>
    </row>
    <row r="371" spans="1:5" s="31" customFormat="1" x14ac:dyDescent="0.2">
      <c r="A371" s="28"/>
      <c r="B371" s="170"/>
      <c r="D371" s="32"/>
      <c r="E371" s="30"/>
    </row>
    <row r="372" spans="1:5" s="31" customFormat="1" x14ac:dyDescent="0.2">
      <c r="A372" s="28"/>
      <c r="B372" s="170"/>
      <c r="D372" s="32"/>
      <c r="E372" s="30"/>
    </row>
    <row r="373" spans="1:5" s="31" customFormat="1" x14ac:dyDescent="0.2">
      <c r="A373" s="28"/>
      <c r="B373" s="170"/>
      <c r="D373" s="32"/>
      <c r="E373" s="30"/>
    </row>
    <row r="374" spans="1:5" s="31" customFormat="1" x14ac:dyDescent="0.2">
      <c r="A374" s="28"/>
      <c r="B374" s="170"/>
      <c r="D374" s="32"/>
      <c r="E374" s="30"/>
    </row>
    <row r="375" spans="1:5" s="31" customFormat="1" x14ac:dyDescent="0.2">
      <c r="A375" s="28"/>
      <c r="B375" s="170"/>
      <c r="D375" s="32"/>
      <c r="E375" s="30"/>
    </row>
    <row r="376" spans="1:5" s="31" customFormat="1" x14ac:dyDescent="0.2">
      <c r="A376" s="28"/>
      <c r="B376" s="170"/>
      <c r="D376" s="32"/>
      <c r="E376" s="30"/>
    </row>
    <row r="377" spans="1:5" s="31" customFormat="1" x14ac:dyDescent="0.2">
      <c r="A377" s="28"/>
      <c r="B377" s="170"/>
      <c r="D377" s="32"/>
      <c r="E377" s="30"/>
    </row>
    <row r="378" spans="1:5" s="31" customFormat="1" x14ac:dyDescent="0.2">
      <c r="A378" s="28"/>
      <c r="B378" s="170"/>
      <c r="D378" s="32"/>
      <c r="E378" s="30"/>
    </row>
    <row r="379" spans="1:5" s="31" customFormat="1" x14ac:dyDescent="0.2">
      <c r="A379" s="28"/>
      <c r="B379" s="170"/>
      <c r="D379" s="32"/>
      <c r="E379" s="30"/>
    </row>
    <row r="380" spans="1:5" s="31" customFormat="1" x14ac:dyDescent="0.2">
      <c r="A380" s="28"/>
      <c r="B380" s="170"/>
      <c r="D380" s="32"/>
      <c r="E380" s="30"/>
    </row>
    <row r="381" spans="1:5" s="31" customFormat="1" x14ac:dyDescent="0.2">
      <c r="A381" s="28"/>
      <c r="B381" s="170"/>
      <c r="D381" s="32"/>
      <c r="E381" s="30"/>
    </row>
    <row r="382" spans="1:5" s="31" customFormat="1" x14ac:dyDescent="0.2">
      <c r="A382" s="28"/>
      <c r="B382" s="170"/>
      <c r="D382" s="32"/>
      <c r="E382" s="30"/>
    </row>
    <row r="383" spans="1:5" s="31" customFormat="1" x14ac:dyDescent="0.2">
      <c r="A383" s="28"/>
      <c r="B383" s="170"/>
      <c r="D383" s="32"/>
      <c r="E383" s="30"/>
    </row>
    <row r="384" spans="1:5" s="31" customFormat="1" x14ac:dyDescent="0.2">
      <c r="A384" s="28"/>
      <c r="B384" s="170"/>
      <c r="D384" s="32"/>
      <c r="E384" s="30"/>
    </row>
    <row r="385" spans="1:5" s="31" customFormat="1" x14ac:dyDescent="0.2">
      <c r="A385" s="28"/>
      <c r="B385" s="170"/>
      <c r="D385" s="32"/>
      <c r="E385" s="30"/>
    </row>
    <row r="386" spans="1:5" s="31" customFormat="1" x14ac:dyDescent="0.2">
      <c r="A386" s="28"/>
      <c r="B386" s="170"/>
      <c r="D386" s="32"/>
      <c r="E386" s="30"/>
    </row>
    <row r="387" spans="1:5" s="31" customFormat="1" x14ac:dyDescent="0.2">
      <c r="A387" s="28"/>
      <c r="B387" s="170"/>
      <c r="D387" s="32"/>
      <c r="E387" s="30"/>
    </row>
    <row r="388" spans="1:5" s="31" customFormat="1" x14ac:dyDescent="0.2">
      <c r="A388" s="28"/>
      <c r="B388" s="170"/>
      <c r="D388" s="32"/>
      <c r="E388" s="30"/>
    </row>
    <row r="389" spans="1:5" s="31" customFormat="1" x14ac:dyDescent="0.2">
      <c r="A389" s="28"/>
      <c r="B389" s="170"/>
      <c r="D389" s="32"/>
      <c r="E389" s="30"/>
    </row>
    <row r="390" spans="1:5" s="31" customFormat="1" x14ac:dyDescent="0.2">
      <c r="A390" s="28"/>
      <c r="B390" s="170"/>
      <c r="D390" s="32"/>
      <c r="E390" s="30"/>
    </row>
    <row r="391" spans="1:5" s="31" customFormat="1" x14ac:dyDescent="0.2">
      <c r="A391" s="28"/>
      <c r="B391" s="170"/>
      <c r="D391" s="32"/>
      <c r="E391" s="30"/>
    </row>
    <row r="392" spans="1:5" s="31" customFormat="1" x14ac:dyDescent="0.2">
      <c r="A392" s="28"/>
      <c r="B392" s="170"/>
      <c r="D392" s="32"/>
      <c r="E392" s="30"/>
    </row>
    <row r="393" spans="1:5" s="31" customFormat="1" x14ac:dyDescent="0.2">
      <c r="A393" s="28"/>
      <c r="B393" s="170"/>
      <c r="D393" s="32"/>
      <c r="E393" s="30"/>
    </row>
    <row r="394" spans="1:5" s="31" customFormat="1" x14ac:dyDescent="0.2">
      <c r="A394" s="28"/>
      <c r="B394" s="170"/>
      <c r="D394" s="32"/>
      <c r="E394" s="30"/>
    </row>
    <row r="395" spans="1:5" s="31" customFormat="1" x14ac:dyDescent="0.2">
      <c r="A395" s="28"/>
      <c r="B395" s="170"/>
      <c r="D395" s="32"/>
      <c r="E395" s="30"/>
    </row>
    <row r="396" spans="1:5" s="31" customFormat="1" x14ac:dyDescent="0.2">
      <c r="A396" s="28"/>
      <c r="B396" s="170"/>
      <c r="D396" s="32"/>
      <c r="E396" s="30"/>
    </row>
    <row r="397" spans="1:5" s="31" customFormat="1" x14ac:dyDescent="0.2">
      <c r="A397" s="28"/>
      <c r="B397" s="170"/>
      <c r="D397" s="32"/>
      <c r="E397" s="30"/>
    </row>
    <row r="398" spans="1:5" s="31" customFormat="1" x14ac:dyDescent="0.2">
      <c r="A398" s="28"/>
      <c r="B398" s="170"/>
      <c r="D398" s="32"/>
      <c r="E398" s="30"/>
    </row>
    <row r="399" spans="1:5" s="31" customFormat="1" x14ac:dyDescent="0.2">
      <c r="A399" s="28"/>
      <c r="B399" s="170"/>
      <c r="D399" s="32"/>
      <c r="E399" s="30"/>
    </row>
    <row r="400" spans="1:5" s="31" customFormat="1" x14ac:dyDescent="0.2">
      <c r="A400" s="28"/>
      <c r="B400" s="170"/>
      <c r="D400" s="32"/>
      <c r="E400" s="30"/>
    </row>
    <row r="401" spans="1:5" s="31" customFormat="1" x14ac:dyDescent="0.2">
      <c r="A401" s="28"/>
      <c r="B401" s="170"/>
      <c r="D401" s="32"/>
      <c r="E401" s="30"/>
    </row>
    <row r="402" spans="1:5" s="31" customFormat="1" x14ac:dyDescent="0.2">
      <c r="A402" s="28"/>
      <c r="B402" s="170"/>
      <c r="D402" s="32"/>
      <c r="E402" s="30"/>
    </row>
    <row r="403" spans="1:5" s="31" customFormat="1" x14ac:dyDescent="0.2">
      <c r="A403" s="28"/>
      <c r="B403" s="170"/>
      <c r="D403" s="32"/>
      <c r="E403" s="30"/>
    </row>
    <row r="404" spans="1:5" s="31" customFormat="1" x14ac:dyDescent="0.2">
      <c r="A404" s="28"/>
      <c r="B404" s="170"/>
      <c r="D404" s="32"/>
      <c r="E404" s="30"/>
    </row>
    <row r="405" spans="1:5" s="31" customFormat="1" x14ac:dyDescent="0.2">
      <c r="A405" s="28"/>
      <c r="B405" s="170"/>
      <c r="D405" s="32"/>
      <c r="E405" s="30"/>
    </row>
    <row r="406" spans="1:5" s="31" customFormat="1" x14ac:dyDescent="0.2">
      <c r="A406" s="28"/>
      <c r="B406" s="170"/>
      <c r="D406" s="32"/>
      <c r="E406" s="30"/>
    </row>
    <row r="407" spans="1:5" s="31" customFormat="1" x14ac:dyDescent="0.2">
      <c r="A407" s="28"/>
      <c r="B407" s="170"/>
      <c r="D407" s="32"/>
      <c r="E407" s="30"/>
    </row>
    <row r="408" spans="1:5" s="31" customFormat="1" x14ac:dyDescent="0.2">
      <c r="A408" s="28"/>
      <c r="B408" s="170"/>
      <c r="D408" s="32"/>
      <c r="E408" s="30"/>
    </row>
    <row r="409" spans="1:5" s="31" customFormat="1" x14ac:dyDescent="0.2">
      <c r="A409" s="28"/>
      <c r="B409" s="170"/>
      <c r="D409" s="32"/>
      <c r="E409" s="30"/>
    </row>
    <row r="410" spans="1:5" s="31" customFormat="1" x14ac:dyDescent="0.2">
      <c r="A410" s="28"/>
      <c r="B410" s="170"/>
      <c r="D410" s="32"/>
      <c r="E410" s="30"/>
    </row>
    <row r="411" spans="1:5" s="31" customFormat="1" x14ac:dyDescent="0.2">
      <c r="A411" s="28"/>
      <c r="B411" s="170"/>
      <c r="D411" s="32"/>
      <c r="E411" s="30"/>
    </row>
    <row r="412" spans="1:5" s="31" customFormat="1" x14ac:dyDescent="0.2">
      <c r="A412" s="28"/>
      <c r="B412" s="170"/>
      <c r="D412" s="32"/>
      <c r="E412" s="30"/>
    </row>
    <row r="413" spans="1:5" s="31" customFormat="1" x14ac:dyDescent="0.2">
      <c r="A413" s="28"/>
      <c r="B413" s="170"/>
      <c r="D413" s="32"/>
      <c r="E413" s="30"/>
    </row>
    <row r="414" spans="1:5" s="31" customFormat="1" x14ac:dyDescent="0.2">
      <c r="A414" s="28"/>
      <c r="B414" s="170"/>
      <c r="D414" s="32"/>
      <c r="E414" s="30"/>
    </row>
    <row r="415" spans="1:5" s="31" customFormat="1" x14ac:dyDescent="0.2">
      <c r="A415" s="28"/>
      <c r="B415" s="170"/>
      <c r="D415" s="32"/>
      <c r="E415" s="30"/>
    </row>
    <row r="416" spans="1:5" s="31" customFormat="1" x14ac:dyDescent="0.2">
      <c r="A416" s="28"/>
      <c r="B416" s="170"/>
      <c r="D416" s="32"/>
      <c r="E416" s="30"/>
    </row>
    <row r="417" spans="1:5" s="31" customFormat="1" x14ac:dyDescent="0.2">
      <c r="A417" s="28"/>
      <c r="B417" s="170"/>
      <c r="D417" s="32"/>
      <c r="E417" s="30"/>
    </row>
    <row r="418" spans="1:5" s="31" customFormat="1" x14ac:dyDescent="0.2">
      <c r="A418" s="28"/>
      <c r="B418" s="170"/>
      <c r="D418" s="32"/>
      <c r="E418" s="30"/>
    </row>
    <row r="419" spans="1:5" s="31" customFormat="1" x14ac:dyDescent="0.2">
      <c r="A419" s="28"/>
      <c r="B419" s="170"/>
      <c r="D419" s="32"/>
      <c r="E419" s="30"/>
    </row>
    <row r="420" spans="1:5" s="31" customFormat="1" x14ac:dyDescent="0.2">
      <c r="A420" s="28"/>
      <c r="B420" s="170"/>
      <c r="D420" s="32"/>
      <c r="E420" s="30"/>
    </row>
    <row r="421" spans="1:5" s="31" customFormat="1" x14ac:dyDescent="0.2">
      <c r="A421" s="28"/>
      <c r="B421" s="170"/>
      <c r="D421" s="32"/>
      <c r="E421" s="30"/>
    </row>
    <row r="422" spans="1:5" s="31" customFormat="1" x14ac:dyDescent="0.2">
      <c r="A422" s="28"/>
      <c r="B422" s="170"/>
      <c r="D422" s="32"/>
      <c r="E422" s="30"/>
    </row>
    <row r="423" spans="1:5" s="31" customFormat="1" x14ac:dyDescent="0.2">
      <c r="A423" s="28"/>
      <c r="B423" s="170"/>
      <c r="D423" s="32"/>
      <c r="E423" s="30"/>
    </row>
    <row r="424" spans="1:5" s="31" customFormat="1" x14ac:dyDescent="0.2">
      <c r="A424" s="28"/>
      <c r="B424" s="170"/>
      <c r="D424" s="32"/>
      <c r="E424" s="30"/>
    </row>
    <row r="425" spans="1:5" s="31" customFormat="1" x14ac:dyDescent="0.2">
      <c r="A425" s="28"/>
      <c r="B425" s="170"/>
      <c r="D425" s="32"/>
      <c r="E425" s="30"/>
    </row>
    <row r="426" spans="1:5" s="31" customFormat="1" x14ac:dyDescent="0.2">
      <c r="A426" s="28"/>
      <c r="B426" s="170"/>
      <c r="D426" s="32"/>
      <c r="E426" s="30"/>
    </row>
    <row r="427" spans="1:5" s="31" customFormat="1" x14ac:dyDescent="0.2">
      <c r="A427" s="28"/>
      <c r="B427" s="170"/>
      <c r="D427" s="32"/>
      <c r="E427" s="30"/>
    </row>
    <row r="428" spans="1:5" s="31" customFormat="1" x14ac:dyDescent="0.2">
      <c r="A428" s="28"/>
      <c r="B428" s="170"/>
      <c r="D428" s="32"/>
      <c r="E428" s="30"/>
    </row>
    <row r="429" spans="1:5" s="31" customFormat="1" x14ac:dyDescent="0.2">
      <c r="A429" s="28"/>
      <c r="B429" s="170"/>
      <c r="D429" s="32"/>
      <c r="E429" s="30"/>
    </row>
    <row r="430" spans="1:5" s="31" customFormat="1" x14ac:dyDescent="0.2">
      <c r="A430" s="28"/>
      <c r="B430" s="170"/>
      <c r="D430" s="32"/>
      <c r="E430" s="30"/>
    </row>
    <row r="431" spans="1:5" s="31" customFormat="1" x14ac:dyDescent="0.2">
      <c r="A431" s="28"/>
      <c r="B431" s="170"/>
      <c r="D431" s="32"/>
      <c r="E431" s="30"/>
    </row>
    <row r="432" spans="1:5" s="31" customFormat="1" x14ac:dyDescent="0.2">
      <c r="A432" s="28"/>
      <c r="B432" s="170"/>
      <c r="D432" s="32"/>
      <c r="E432" s="30"/>
    </row>
    <row r="433" spans="1:5" s="31" customFormat="1" x14ac:dyDescent="0.2">
      <c r="A433" s="28"/>
      <c r="B433" s="170"/>
      <c r="D433" s="32"/>
      <c r="E433" s="30"/>
    </row>
  </sheetData>
  <sheetProtection password="CFA5" sheet="1" objects="1" scenarios="1"/>
  <mergeCells count="1">
    <mergeCell ref="B8:F9"/>
  </mergeCells>
  <pageMargins left="0.78740157480314965" right="0.27559055118110237" top="0.86614173228346458" bottom="0.74803149606299213" header="0.31496062992125984" footer="0.31496062992125984"/>
  <pageSetup paperSize="9" orientation="portrait" useFirstPageNumber="1" r:id="rId1"/>
  <headerFooter alignWithMargins="0">
    <oddHeader>&amp;L&amp;"Arial,Navadno"&amp;8ENERGETIKA LJUBLJANA d.o.o.
SEKTOR ZA INVESTICIJE IN RAZVOJ - SLUŽBA ZA PROJEKTIRANJE&amp;RJPE-SIR-121/20</oddHeader>
    <oddFooter>&amp;C&amp;"Arial,Navadno"&amp;P / &amp;N</oddFooter>
  </headerFooter>
  <rowBreaks count="2" manualBreakCount="2">
    <brk id="35" max="16383" man="1"/>
    <brk id="6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04"/>
  <sheetViews>
    <sheetView zoomScale="150" zoomScaleNormal="150" zoomScaleSheetLayoutView="100" workbookViewId="0">
      <selection activeCell="B54" sqref="B54"/>
    </sheetView>
  </sheetViews>
  <sheetFormatPr defaultRowHeight="12.75" x14ac:dyDescent="0.2"/>
  <cols>
    <col min="1" max="1" width="5.7109375" style="203" customWidth="1"/>
    <col min="2" max="2" width="50.7109375" style="203" customWidth="1"/>
    <col min="3" max="3" width="7.7109375" style="203" customWidth="1"/>
    <col min="4" max="4" width="4.7109375" style="203" customWidth="1"/>
    <col min="5" max="5" width="11.7109375" style="203" customWidth="1"/>
    <col min="6" max="6" width="12.7109375" style="203" customWidth="1"/>
    <col min="7" max="16384" width="9.140625" style="203"/>
  </cols>
  <sheetData>
    <row r="1" spans="1:6" x14ac:dyDescent="0.2">
      <c r="A1" s="27" t="s">
        <v>441</v>
      </c>
      <c r="B1" s="69" t="s">
        <v>6</v>
      </c>
      <c r="C1" s="28"/>
      <c r="D1" s="29"/>
      <c r="E1" s="30"/>
      <c r="F1" s="31"/>
    </row>
    <row r="2" spans="1:6" x14ac:dyDescent="0.2">
      <c r="A2" s="27" t="s">
        <v>442</v>
      </c>
      <c r="B2" s="69" t="s">
        <v>7</v>
      </c>
      <c r="C2" s="28"/>
      <c r="D2" s="29"/>
      <c r="E2" s="30"/>
      <c r="F2" s="31"/>
    </row>
    <row r="3" spans="1:6" x14ac:dyDescent="0.2">
      <c r="A3" s="27" t="s">
        <v>444</v>
      </c>
      <c r="B3" s="69" t="s">
        <v>346</v>
      </c>
      <c r="C3" s="28"/>
      <c r="D3" s="29"/>
      <c r="E3" s="30"/>
      <c r="F3" s="31"/>
    </row>
    <row r="4" spans="1:6" x14ac:dyDescent="0.2">
      <c r="A4" s="27"/>
      <c r="B4" s="69"/>
      <c r="C4" s="28"/>
      <c r="D4" s="29"/>
      <c r="E4" s="30"/>
      <c r="F4" s="31"/>
    </row>
    <row r="5" spans="1:6" ht="76.5" x14ac:dyDescent="0.2">
      <c r="A5" s="130" t="s">
        <v>0</v>
      </c>
      <c r="B5" s="131" t="s">
        <v>38</v>
      </c>
      <c r="C5" s="132" t="s">
        <v>8</v>
      </c>
      <c r="D5" s="132" t="s">
        <v>9</v>
      </c>
      <c r="E5" s="133" t="s">
        <v>42</v>
      </c>
      <c r="F5" s="133" t="s">
        <v>43</v>
      </c>
    </row>
    <row r="6" spans="1:6" x14ac:dyDescent="0.2">
      <c r="A6" s="112">
        <v>1</v>
      </c>
      <c r="B6" s="70"/>
      <c r="C6" s="33"/>
      <c r="D6" s="34"/>
      <c r="E6" s="35"/>
      <c r="F6" s="33"/>
    </row>
    <row r="7" spans="1:6" x14ac:dyDescent="0.2">
      <c r="A7" s="122"/>
      <c r="B7" s="124" t="s">
        <v>150</v>
      </c>
      <c r="C7" s="59"/>
      <c r="D7" s="57"/>
      <c r="E7" s="58"/>
      <c r="F7" s="59"/>
    </row>
    <row r="8" spans="1:6" x14ac:dyDescent="0.2">
      <c r="A8" s="122"/>
      <c r="B8" s="246" t="s">
        <v>149</v>
      </c>
      <c r="C8" s="246"/>
      <c r="D8" s="246"/>
      <c r="E8" s="246"/>
      <c r="F8" s="246"/>
    </row>
    <row r="9" spans="1:6" x14ac:dyDescent="0.2">
      <c r="A9" s="122"/>
      <c r="B9" s="246"/>
      <c r="C9" s="246"/>
      <c r="D9" s="246"/>
      <c r="E9" s="246"/>
      <c r="F9" s="246"/>
    </row>
    <row r="10" spans="1:6" x14ac:dyDescent="0.2">
      <c r="A10" s="122"/>
      <c r="B10" s="123"/>
      <c r="C10" s="59"/>
      <c r="D10" s="57"/>
      <c r="E10" s="58"/>
      <c r="F10" s="59"/>
    </row>
    <row r="11" spans="1:6" x14ac:dyDescent="0.2">
      <c r="A11" s="112"/>
      <c r="B11" s="162"/>
      <c r="C11" s="33"/>
      <c r="D11" s="34"/>
      <c r="E11" s="35"/>
      <c r="F11" s="33"/>
    </row>
    <row r="12" spans="1:6" x14ac:dyDescent="0.2">
      <c r="A12" s="113">
        <f>COUNT(A6+1)</f>
        <v>1</v>
      </c>
      <c r="B12" s="163" t="s">
        <v>10</v>
      </c>
      <c r="C12" s="38"/>
      <c r="D12" s="22"/>
      <c r="E12" s="37"/>
      <c r="F12" s="37"/>
    </row>
    <row r="13" spans="1:6" ht="38.25" x14ac:dyDescent="0.2">
      <c r="A13" s="113"/>
      <c r="B13" s="7" t="s">
        <v>363</v>
      </c>
      <c r="C13" s="38"/>
      <c r="D13" s="22"/>
      <c r="E13" s="37"/>
      <c r="F13" s="37"/>
    </row>
    <row r="14" spans="1:6" x14ac:dyDescent="0.2">
      <c r="A14" s="113"/>
      <c r="B14" s="7"/>
      <c r="C14" s="52">
        <v>1</v>
      </c>
      <c r="D14" s="22" t="s">
        <v>158</v>
      </c>
      <c r="E14" s="47"/>
      <c r="F14" s="37">
        <f>C14*E14</f>
        <v>0</v>
      </c>
    </row>
    <row r="15" spans="1:6" x14ac:dyDescent="0.2">
      <c r="A15" s="115"/>
      <c r="B15" s="164"/>
      <c r="C15" s="53"/>
      <c r="D15" s="54"/>
      <c r="E15" s="55"/>
      <c r="F15" s="55"/>
    </row>
    <row r="16" spans="1:6" x14ac:dyDescent="0.2">
      <c r="A16" s="114"/>
      <c r="B16" s="166"/>
      <c r="C16" s="56"/>
      <c r="D16" s="50"/>
      <c r="E16" s="51"/>
      <c r="F16" s="49"/>
    </row>
    <row r="17" spans="1:6" x14ac:dyDescent="0.2">
      <c r="A17" s="113">
        <f>COUNT($A$12:A16)+1</f>
        <v>2</v>
      </c>
      <c r="B17" s="163" t="s">
        <v>64</v>
      </c>
      <c r="C17" s="52"/>
      <c r="D17" s="39"/>
      <c r="E17" s="40"/>
      <c r="F17" s="38"/>
    </row>
    <row r="18" spans="1:6" ht="51" x14ac:dyDescent="0.2">
      <c r="A18" s="113"/>
      <c r="B18" s="7" t="s">
        <v>65</v>
      </c>
      <c r="C18" s="52"/>
      <c r="D18" s="39"/>
      <c r="E18" s="40"/>
      <c r="F18" s="38"/>
    </row>
    <row r="19" spans="1:6" ht="14.25" x14ac:dyDescent="0.2">
      <c r="A19" s="113"/>
      <c r="B19" s="7"/>
      <c r="C19" s="52">
        <v>40</v>
      </c>
      <c r="D19" s="39" t="s">
        <v>47</v>
      </c>
      <c r="E19" s="48"/>
      <c r="F19" s="37">
        <f>C19*E19</f>
        <v>0</v>
      </c>
    </row>
    <row r="20" spans="1:6" x14ac:dyDescent="0.2">
      <c r="A20" s="115"/>
      <c r="B20" s="164"/>
      <c r="C20" s="53"/>
      <c r="D20" s="82"/>
      <c r="E20" s="83"/>
      <c r="F20" s="55"/>
    </row>
    <row r="21" spans="1:6" x14ac:dyDescent="0.2">
      <c r="A21" s="114"/>
      <c r="B21" s="166"/>
      <c r="C21" s="56"/>
      <c r="D21" s="50"/>
      <c r="E21" s="51"/>
      <c r="F21" s="51"/>
    </row>
    <row r="22" spans="1:6" x14ac:dyDescent="0.2">
      <c r="A22" s="113">
        <f>COUNT($A$12:A21)+1</f>
        <v>3</v>
      </c>
      <c r="B22" s="167" t="s">
        <v>118</v>
      </c>
      <c r="C22" s="52"/>
      <c r="D22" s="22"/>
      <c r="E22" s="37"/>
      <c r="F22" s="37"/>
    </row>
    <row r="23" spans="1:6" ht="63.75" x14ac:dyDescent="0.2">
      <c r="A23" s="113"/>
      <c r="B23" s="7" t="s">
        <v>82</v>
      </c>
      <c r="C23" s="52"/>
      <c r="D23" s="22"/>
      <c r="E23" s="37"/>
      <c r="F23" s="37"/>
    </row>
    <row r="24" spans="1:6" ht="14.25" x14ac:dyDescent="0.2">
      <c r="A24" s="113"/>
      <c r="B24" s="7"/>
      <c r="C24" s="52">
        <v>20</v>
      </c>
      <c r="D24" s="22" t="s">
        <v>47</v>
      </c>
      <c r="E24" s="47"/>
      <c r="F24" s="37">
        <f>C24*E24</f>
        <v>0</v>
      </c>
    </row>
    <row r="25" spans="1:6" x14ac:dyDescent="0.2">
      <c r="A25" s="115"/>
      <c r="B25" s="164"/>
      <c r="C25" s="53"/>
      <c r="D25" s="54"/>
      <c r="E25" s="55"/>
      <c r="F25" s="55"/>
    </row>
    <row r="26" spans="1:6" x14ac:dyDescent="0.2">
      <c r="A26" s="114"/>
      <c r="B26" s="166"/>
      <c r="C26" s="56"/>
      <c r="D26" s="50"/>
      <c r="E26" s="51"/>
      <c r="F26" s="51"/>
    </row>
    <row r="27" spans="1:6" x14ac:dyDescent="0.2">
      <c r="A27" s="113">
        <f>COUNT($A$12:A26)+1</f>
        <v>4</v>
      </c>
      <c r="B27" s="163" t="s">
        <v>18</v>
      </c>
      <c r="C27" s="52"/>
      <c r="D27" s="22"/>
      <c r="E27" s="37"/>
      <c r="F27" s="37"/>
    </row>
    <row r="28" spans="1:6" ht="63.75" x14ac:dyDescent="0.2">
      <c r="A28" s="113"/>
      <c r="B28" s="7" t="s">
        <v>83</v>
      </c>
      <c r="C28" s="52"/>
      <c r="D28" s="22"/>
      <c r="E28" s="37"/>
      <c r="F28" s="37"/>
    </row>
    <row r="29" spans="1:6" ht="14.25" x14ac:dyDescent="0.2">
      <c r="A29" s="113"/>
      <c r="B29" s="7"/>
      <c r="C29" s="52">
        <v>5</v>
      </c>
      <c r="D29" s="22" t="s">
        <v>47</v>
      </c>
      <c r="E29" s="47"/>
      <c r="F29" s="37">
        <f>C29*E29</f>
        <v>0</v>
      </c>
    </row>
    <row r="30" spans="1:6" x14ac:dyDescent="0.2">
      <c r="A30" s="115"/>
      <c r="B30" s="164"/>
      <c r="C30" s="53"/>
      <c r="D30" s="54"/>
      <c r="E30" s="55"/>
      <c r="F30" s="55"/>
    </row>
    <row r="31" spans="1:6" x14ac:dyDescent="0.2">
      <c r="A31" s="120"/>
      <c r="B31" s="166"/>
      <c r="C31" s="56"/>
      <c r="D31" s="50"/>
      <c r="E31" s="51"/>
      <c r="F31" s="51"/>
    </row>
    <row r="32" spans="1:6" x14ac:dyDescent="0.2">
      <c r="A32" s="113">
        <f>COUNT($A$12:A31)+1</f>
        <v>5</v>
      </c>
      <c r="B32" s="171" t="s">
        <v>86</v>
      </c>
      <c r="C32" s="52"/>
      <c r="D32" s="22"/>
      <c r="E32" s="37"/>
      <c r="F32" s="37"/>
    </row>
    <row r="33" spans="1:6" ht="25.5" x14ac:dyDescent="0.2">
      <c r="A33" s="118"/>
      <c r="B33" s="7" t="s">
        <v>87</v>
      </c>
      <c r="C33" s="52"/>
      <c r="D33" s="22"/>
      <c r="E33" s="37"/>
      <c r="F33" s="37"/>
    </row>
    <row r="34" spans="1:6" x14ac:dyDescent="0.2">
      <c r="A34" s="118"/>
      <c r="B34" s="172"/>
      <c r="C34" s="52">
        <v>1</v>
      </c>
      <c r="D34" s="22" t="s">
        <v>1</v>
      </c>
      <c r="E34" s="47"/>
      <c r="F34" s="37">
        <f>+E34*C34</f>
        <v>0</v>
      </c>
    </row>
    <row r="35" spans="1:6" x14ac:dyDescent="0.2">
      <c r="A35" s="118"/>
      <c r="B35" s="172"/>
      <c r="C35" s="52"/>
      <c r="D35" s="22"/>
      <c r="E35" s="37"/>
      <c r="F35" s="37"/>
    </row>
    <row r="36" spans="1:6" x14ac:dyDescent="0.2">
      <c r="A36" s="119"/>
      <c r="B36" s="173"/>
      <c r="C36" s="53"/>
      <c r="D36" s="54"/>
      <c r="E36" s="55"/>
      <c r="F36" s="55"/>
    </row>
    <row r="37" spans="1:6" x14ac:dyDescent="0.2">
      <c r="A37" s="113">
        <f>COUNT($A$12:A36)+1</f>
        <v>6</v>
      </c>
      <c r="B37" s="163" t="s">
        <v>109</v>
      </c>
      <c r="C37" s="52"/>
      <c r="D37" s="22"/>
      <c r="E37" s="37"/>
      <c r="F37" s="38"/>
    </row>
    <row r="38" spans="1:6" ht="38.25" x14ac:dyDescent="0.2">
      <c r="A38" s="118"/>
      <c r="B38" s="7" t="s">
        <v>364</v>
      </c>
      <c r="C38" s="52"/>
      <c r="D38" s="22"/>
      <c r="E38" s="37"/>
      <c r="F38" s="38"/>
    </row>
    <row r="39" spans="1:6" ht="14.25" x14ac:dyDescent="0.2">
      <c r="A39" s="118"/>
      <c r="B39" s="7" t="s">
        <v>36</v>
      </c>
      <c r="C39" s="52">
        <v>10</v>
      </c>
      <c r="D39" s="22" t="s">
        <v>46</v>
      </c>
      <c r="E39" s="47"/>
      <c r="F39" s="37">
        <f>C39*E39</f>
        <v>0</v>
      </c>
    </row>
    <row r="40" spans="1:6" x14ac:dyDescent="0.2">
      <c r="A40" s="119"/>
      <c r="B40" s="164"/>
      <c r="C40" s="53"/>
      <c r="D40" s="54"/>
      <c r="E40" s="55"/>
      <c r="F40" s="55"/>
    </row>
    <row r="41" spans="1:6" x14ac:dyDescent="0.2">
      <c r="A41" s="120"/>
      <c r="B41" s="166"/>
      <c r="C41" s="56"/>
      <c r="D41" s="50"/>
      <c r="E41" s="51"/>
      <c r="F41" s="51"/>
    </row>
    <row r="42" spans="1:6" x14ac:dyDescent="0.2">
      <c r="A42" s="113">
        <f>COUNT($A$12:A41)+1</f>
        <v>7</v>
      </c>
      <c r="B42" s="163" t="s">
        <v>110</v>
      </c>
      <c r="C42" s="52"/>
      <c r="D42" s="22"/>
      <c r="E42" s="37"/>
      <c r="F42" s="37"/>
    </row>
    <row r="43" spans="1:6" ht="38.25" x14ac:dyDescent="0.2">
      <c r="A43" s="118"/>
      <c r="B43" s="7" t="s">
        <v>365</v>
      </c>
      <c r="C43" s="52"/>
      <c r="D43" s="22"/>
      <c r="E43" s="37"/>
      <c r="F43" s="37"/>
    </row>
    <row r="44" spans="1:6" ht="14.25" x14ac:dyDescent="0.2">
      <c r="A44" s="118"/>
      <c r="B44" s="7" t="s">
        <v>36</v>
      </c>
      <c r="C44" s="52">
        <v>40</v>
      </c>
      <c r="D44" s="22" t="s">
        <v>46</v>
      </c>
      <c r="E44" s="47"/>
      <c r="F44" s="37">
        <f>C44*E44</f>
        <v>0</v>
      </c>
    </row>
    <row r="45" spans="1:6" ht="14.25" x14ac:dyDescent="0.2">
      <c r="A45" s="118"/>
      <c r="B45" s="7" t="s">
        <v>37</v>
      </c>
      <c r="C45" s="52">
        <v>15</v>
      </c>
      <c r="D45" s="22" t="s">
        <v>46</v>
      </c>
      <c r="E45" s="47"/>
      <c r="F45" s="37">
        <f>C45*E45</f>
        <v>0</v>
      </c>
    </row>
    <row r="46" spans="1:6" x14ac:dyDescent="0.2">
      <c r="A46" s="119"/>
      <c r="B46" s="164"/>
      <c r="C46" s="53"/>
      <c r="D46" s="54"/>
      <c r="E46" s="55"/>
      <c r="F46" s="55"/>
    </row>
    <row r="47" spans="1:6" x14ac:dyDescent="0.2">
      <c r="A47" s="120"/>
      <c r="B47" s="166"/>
      <c r="C47" s="56"/>
      <c r="D47" s="50"/>
      <c r="E47" s="51"/>
      <c r="F47" s="51"/>
    </row>
    <row r="48" spans="1:6" x14ac:dyDescent="0.2">
      <c r="A48" s="113">
        <f>COUNT($A$12:A47)+1</f>
        <v>8</v>
      </c>
      <c r="B48" s="163" t="s">
        <v>28</v>
      </c>
      <c r="C48" s="52"/>
      <c r="D48" s="22"/>
      <c r="E48" s="37"/>
      <c r="F48" s="37"/>
    </row>
    <row r="49" spans="1:6" ht="51" x14ac:dyDescent="0.2">
      <c r="A49" s="118"/>
      <c r="B49" s="7" t="s">
        <v>168</v>
      </c>
      <c r="C49" s="52"/>
      <c r="D49" s="22"/>
      <c r="E49" s="37"/>
      <c r="F49" s="37"/>
    </row>
    <row r="50" spans="1:6" ht="14.25" x14ac:dyDescent="0.2">
      <c r="A50" s="118"/>
      <c r="B50" s="7"/>
      <c r="C50" s="52">
        <v>55</v>
      </c>
      <c r="D50" s="22" t="s">
        <v>46</v>
      </c>
      <c r="E50" s="47"/>
      <c r="F50" s="37">
        <f>C50*E50</f>
        <v>0</v>
      </c>
    </row>
    <row r="51" spans="1:6" x14ac:dyDescent="0.2">
      <c r="A51" s="119"/>
      <c r="B51" s="164"/>
      <c r="C51" s="53"/>
      <c r="D51" s="54"/>
      <c r="E51" s="55"/>
      <c r="F51" s="55"/>
    </row>
    <row r="52" spans="1:6" x14ac:dyDescent="0.2">
      <c r="A52" s="120"/>
      <c r="B52" s="166"/>
      <c r="C52" s="56"/>
      <c r="D52" s="50"/>
      <c r="E52" s="51"/>
      <c r="F52" s="51"/>
    </row>
    <row r="53" spans="1:6" x14ac:dyDescent="0.2">
      <c r="A53" s="113">
        <f>COUNT($A$10:A52)+1</f>
        <v>9</v>
      </c>
      <c r="B53" s="163" t="s">
        <v>366</v>
      </c>
      <c r="C53" s="52"/>
      <c r="D53" s="22"/>
      <c r="E53" s="37"/>
      <c r="F53" s="37"/>
    </row>
    <row r="54" spans="1:6" ht="89.25" x14ac:dyDescent="0.2">
      <c r="A54" s="118"/>
      <c r="B54" s="7" t="s">
        <v>367</v>
      </c>
      <c r="C54" s="52"/>
      <c r="D54" s="22"/>
      <c r="E54" s="37"/>
      <c r="F54" s="37"/>
    </row>
    <row r="55" spans="1:6" x14ac:dyDescent="0.2">
      <c r="A55" s="118"/>
      <c r="B55" s="7" t="s">
        <v>368</v>
      </c>
      <c r="C55" s="52">
        <v>1</v>
      </c>
      <c r="D55" s="22" t="s">
        <v>1</v>
      </c>
      <c r="E55" s="47"/>
      <c r="F55" s="37">
        <f>C55*E55</f>
        <v>0</v>
      </c>
    </row>
    <row r="56" spans="1:6" x14ac:dyDescent="0.2">
      <c r="A56" s="119"/>
      <c r="B56" s="164"/>
      <c r="C56" s="53"/>
      <c r="D56" s="54"/>
      <c r="E56" s="55"/>
      <c r="F56" s="55"/>
    </row>
    <row r="57" spans="1:6" x14ac:dyDescent="0.2">
      <c r="A57" s="120"/>
      <c r="B57" s="166"/>
      <c r="C57" s="56"/>
      <c r="D57" s="50"/>
      <c r="E57" s="51"/>
      <c r="F57" s="51"/>
    </row>
    <row r="58" spans="1:6" x14ac:dyDescent="0.2">
      <c r="A58" s="113">
        <f>COUNT($A$10:A57)+1</f>
        <v>10</v>
      </c>
      <c r="B58" s="163" t="s">
        <v>369</v>
      </c>
      <c r="C58" s="52"/>
      <c r="D58" s="22"/>
      <c r="E58" s="37"/>
      <c r="F58" s="37"/>
    </row>
    <row r="59" spans="1:6" ht="280.5" x14ac:dyDescent="0.2">
      <c r="A59" s="118"/>
      <c r="B59" s="7" t="s">
        <v>370</v>
      </c>
      <c r="C59" s="52"/>
      <c r="D59" s="22"/>
      <c r="E59" s="37"/>
      <c r="F59" s="37"/>
    </row>
    <row r="60" spans="1:6" x14ac:dyDescent="0.2">
      <c r="A60" s="118"/>
      <c r="B60" s="163"/>
      <c r="C60" s="52">
        <v>1</v>
      </c>
      <c r="D60" s="22" t="s">
        <v>1</v>
      </c>
      <c r="E60" s="47"/>
      <c r="F60" s="37">
        <f>C60*E60</f>
        <v>0</v>
      </c>
    </row>
    <row r="61" spans="1:6" x14ac:dyDescent="0.2">
      <c r="A61" s="119"/>
      <c r="B61" s="164"/>
      <c r="C61" s="53"/>
      <c r="D61" s="54"/>
      <c r="E61" s="55"/>
      <c r="F61" s="55"/>
    </row>
    <row r="62" spans="1:6" x14ac:dyDescent="0.2">
      <c r="A62" s="118"/>
      <c r="B62" s="7"/>
      <c r="C62" s="52"/>
      <c r="D62" s="22"/>
      <c r="E62" s="37"/>
      <c r="F62" s="37"/>
    </row>
    <row r="63" spans="1:6" x14ac:dyDescent="0.2">
      <c r="A63" s="113">
        <f>COUNT($A$10:A62)+1</f>
        <v>11</v>
      </c>
      <c r="B63" s="41" t="s">
        <v>371</v>
      </c>
      <c r="C63" s="52"/>
      <c r="D63" s="22"/>
      <c r="E63" s="37"/>
      <c r="F63" s="37"/>
    </row>
    <row r="64" spans="1:6" ht="163.15" customHeight="1" x14ac:dyDescent="0.2">
      <c r="A64" s="118"/>
      <c r="B64" s="42" t="s">
        <v>372</v>
      </c>
      <c r="C64" s="52"/>
      <c r="D64" s="22"/>
      <c r="E64" s="37"/>
      <c r="F64" s="37"/>
    </row>
    <row r="65" spans="1:6" x14ac:dyDescent="0.2">
      <c r="A65" s="118"/>
      <c r="B65" s="41"/>
      <c r="C65" s="52">
        <v>1</v>
      </c>
      <c r="D65" s="22" t="s">
        <v>1</v>
      </c>
      <c r="E65" s="47"/>
      <c r="F65" s="37">
        <f>C65*E65</f>
        <v>0</v>
      </c>
    </row>
    <row r="66" spans="1:6" x14ac:dyDescent="0.2">
      <c r="A66" s="118"/>
      <c r="B66" s="7"/>
      <c r="C66" s="52"/>
      <c r="D66" s="22"/>
      <c r="E66" s="37"/>
      <c r="F66" s="37"/>
    </row>
    <row r="67" spans="1:6" x14ac:dyDescent="0.2">
      <c r="A67" s="113">
        <f>COUNT($A$10:A66)+1</f>
        <v>12</v>
      </c>
      <c r="B67" s="41" t="s">
        <v>373</v>
      </c>
      <c r="C67" s="52"/>
      <c r="D67" s="22"/>
      <c r="E67" s="37"/>
      <c r="F67" s="37"/>
    </row>
    <row r="68" spans="1:6" ht="76.5" x14ac:dyDescent="0.2">
      <c r="A68" s="118"/>
      <c r="B68" s="42" t="s">
        <v>374</v>
      </c>
      <c r="C68" s="52"/>
      <c r="D68" s="22"/>
      <c r="E68" s="37"/>
      <c r="F68" s="37"/>
    </row>
    <row r="69" spans="1:6" x14ac:dyDescent="0.2">
      <c r="A69" s="118"/>
      <c r="B69" s="41"/>
      <c r="C69" s="52">
        <v>3</v>
      </c>
      <c r="D69" s="22" t="s">
        <v>375</v>
      </c>
      <c r="E69" s="47"/>
      <c r="F69" s="37">
        <f>C69*E69</f>
        <v>0</v>
      </c>
    </row>
    <row r="70" spans="1:6" x14ac:dyDescent="0.2">
      <c r="A70" s="120"/>
      <c r="B70" s="166"/>
      <c r="C70" s="56"/>
      <c r="D70" s="50"/>
      <c r="E70" s="51"/>
      <c r="F70" s="49"/>
    </row>
    <row r="71" spans="1:6" x14ac:dyDescent="0.2">
      <c r="A71" s="118"/>
      <c r="B71" s="7"/>
      <c r="C71" s="52"/>
      <c r="D71" s="22"/>
      <c r="E71" s="37"/>
      <c r="F71" s="38"/>
    </row>
    <row r="72" spans="1:6" x14ac:dyDescent="0.2">
      <c r="A72" s="113">
        <f>COUNT($A$12:A70)+1</f>
        <v>13</v>
      </c>
      <c r="B72" s="163" t="s">
        <v>376</v>
      </c>
      <c r="C72" s="52"/>
      <c r="D72" s="22"/>
      <c r="E72" s="37"/>
      <c r="F72" s="38"/>
    </row>
    <row r="73" spans="1:6" ht="25.5" x14ac:dyDescent="0.2">
      <c r="A73" s="118"/>
      <c r="B73" s="7" t="s">
        <v>377</v>
      </c>
      <c r="C73" s="52"/>
      <c r="D73" s="22"/>
      <c r="E73" s="37"/>
      <c r="F73" s="38"/>
    </row>
    <row r="74" spans="1:6" x14ac:dyDescent="0.2">
      <c r="A74" s="118"/>
      <c r="B74" s="7"/>
      <c r="C74" s="52">
        <v>1</v>
      </c>
      <c r="D74" s="22" t="s">
        <v>1</v>
      </c>
      <c r="E74" s="47"/>
      <c r="F74" s="37">
        <f>C74*E74</f>
        <v>0</v>
      </c>
    </row>
    <row r="75" spans="1:6" x14ac:dyDescent="0.2">
      <c r="A75" s="119"/>
      <c r="B75" s="164"/>
      <c r="C75" s="53"/>
      <c r="D75" s="54"/>
      <c r="E75" s="55"/>
      <c r="F75" s="55"/>
    </row>
    <row r="76" spans="1:6" x14ac:dyDescent="0.2">
      <c r="A76" s="118"/>
      <c r="B76" s="7"/>
      <c r="C76" s="52"/>
      <c r="D76" s="22"/>
      <c r="E76" s="37"/>
      <c r="F76" s="37"/>
    </row>
    <row r="77" spans="1:6" x14ac:dyDescent="0.2">
      <c r="A77" s="113">
        <f>COUNT($A$12:A76)+1</f>
        <v>14</v>
      </c>
      <c r="B77" s="41" t="s">
        <v>170</v>
      </c>
      <c r="C77" s="38"/>
      <c r="D77" s="22"/>
      <c r="E77" s="65"/>
      <c r="F77" s="37"/>
    </row>
    <row r="78" spans="1:6" ht="38.25" x14ac:dyDescent="0.2">
      <c r="A78" s="116"/>
      <c r="B78" s="42" t="s">
        <v>33</v>
      </c>
      <c r="C78" s="38"/>
      <c r="D78" s="22"/>
      <c r="E78" s="38"/>
      <c r="F78" s="37"/>
    </row>
    <row r="79" spans="1:6" x14ac:dyDescent="0.2">
      <c r="A79" s="116"/>
      <c r="B79" s="42"/>
      <c r="C79" s="66"/>
      <c r="D79" s="67">
        <v>0.05</v>
      </c>
      <c r="E79" s="38"/>
      <c r="F79" s="37">
        <f>SUM(F14:F76)*D79</f>
        <v>0</v>
      </c>
    </row>
    <row r="80" spans="1:6" x14ac:dyDescent="0.2">
      <c r="A80" s="116"/>
      <c r="B80" s="7"/>
      <c r="C80" s="38"/>
      <c r="D80" s="22"/>
      <c r="E80" s="38"/>
      <c r="F80" s="38"/>
    </row>
    <row r="81" spans="1:6" x14ac:dyDescent="0.2">
      <c r="A81" s="113">
        <f>COUNT($A$12:A79)+1</f>
        <v>15</v>
      </c>
      <c r="B81" s="163" t="s">
        <v>117</v>
      </c>
      <c r="C81" s="38"/>
      <c r="D81" s="22"/>
      <c r="E81" s="38"/>
      <c r="F81" s="38"/>
    </row>
    <row r="82" spans="1:6" ht="38.25" x14ac:dyDescent="0.2">
      <c r="A82" s="116"/>
      <c r="B82" s="7" t="s">
        <v>34</v>
      </c>
      <c r="C82" s="66"/>
      <c r="D82" s="67">
        <v>0.1</v>
      </c>
      <c r="E82" s="38"/>
      <c r="F82" s="37">
        <f>SUM(F14:F76)*D82</f>
        <v>0</v>
      </c>
    </row>
    <row r="83" spans="1:6" x14ac:dyDescent="0.2">
      <c r="A83" s="121"/>
      <c r="B83" s="168"/>
      <c r="C83" s="38"/>
      <c r="D83" s="22"/>
      <c r="E83" s="65"/>
      <c r="F83" s="38"/>
    </row>
    <row r="84" spans="1:6" x14ac:dyDescent="0.2">
      <c r="A84" s="43"/>
      <c r="B84" s="169" t="s">
        <v>2</v>
      </c>
      <c r="C84" s="44"/>
      <c r="D84" s="45"/>
      <c r="E84" s="46" t="s">
        <v>45</v>
      </c>
      <c r="F84" s="46">
        <f>SUM(F14:F83)</f>
        <v>0</v>
      </c>
    </row>
    <row r="85" spans="1:6" x14ac:dyDescent="0.2">
      <c r="B85" s="204"/>
    </row>
    <row r="86" spans="1:6" x14ac:dyDescent="0.2">
      <c r="B86" s="204"/>
    </row>
    <row r="87" spans="1:6" x14ac:dyDescent="0.2">
      <c r="B87" s="204"/>
    </row>
    <row r="88" spans="1:6" x14ac:dyDescent="0.2">
      <c r="B88" s="204"/>
    </row>
    <row r="89" spans="1:6" x14ac:dyDescent="0.2">
      <c r="B89" s="204"/>
    </row>
    <row r="90" spans="1:6" x14ac:dyDescent="0.2">
      <c r="B90" s="204"/>
    </row>
    <row r="91" spans="1:6" x14ac:dyDescent="0.2">
      <c r="B91" s="204"/>
    </row>
    <row r="92" spans="1:6" x14ac:dyDescent="0.2">
      <c r="B92" s="204"/>
    </row>
    <row r="93" spans="1:6" x14ac:dyDescent="0.2">
      <c r="B93" s="204"/>
    </row>
    <row r="94" spans="1:6" x14ac:dyDescent="0.2">
      <c r="B94" s="204"/>
    </row>
    <row r="95" spans="1:6" x14ac:dyDescent="0.2">
      <c r="B95" s="204"/>
    </row>
    <row r="96" spans="1:6" x14ac:dyDescent="0.2">
      <c r="B96" s="204"/>
    </row>
    <row r="97" spans="2:2" x14ac:dyDescent="0.2">
      <c r="B97" s="204"/>
    </row>
    <row r="98" spans="2:2" x14ac:dyDescent="0.2">
      <c r="B98" s="204"/>
    </row>
    <row r="99" spans="2:2" x14ac:dyDescent="0.2">
      <c r="B99" s="204"/>
    </row>
    <row r="100" spans="2:2" x14ac:dyDescent="0.2">
      <c r="B100" s="204"/>
    </row>
    <row r="101" spans="2:2" x14ac:dyDescent="0.2">
      <c r="B101" s="204"/>
    </row>
    <row r="102" spans="2:2" x14ac:dyDescent="0.2">
      <c r="B102" s="204"/>
    </row>
    <row r="103" spans="2:2" x14ac:dyDescent="0.2">
      <c r="B103" s="204"/>
    </row>
    <row r="104" spans="2:2" x14ac:dyDescent="0.2">
      <c r="B104" s="204"/>
    </row>
  </sheetData>
  <sheetProtection password="CFA5" sheet="1" objects="1" scenarios="1"/>
  <mergeCells count="1">
    <mergeCell ref="B8:F9"/>
  </mergeCells>
  <pageMargins left="0.78740157480314965" right="0.27559055118110237" top="0.86614173228346458" bottom="0.74803149606299213" header="0.31496062992125984" footer="0.31496062992125984"/>
  <pageSetup paperSize="9" orientation="portrait" useFirstPageNumber="1" r:id="rId1"/>
  <headerFooter alignWithMargins="0">
    <oddHeader>&amp;L&amp;"Arial,Navadno"&amp;8ENERGETIKA LJUBLJANA d.o.o.
SEKTOR ZA INVESTICIJE IN RAZVOJ - SLUŽBA ZA PROJEKTIRANJE&amp;RJPE-SIR-121/20</oddHeader>
    <oddFooter>&amp;C&amp;"Arial,Navadno"&amp;P / &amp;N</oddFooter>
  </headerFooter>
  <rowBreaks count="2" manualBreakCount="2">
    <brk id="35" max="16383" man="1"/>
    <brk id="5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15"/>
  <sheetViews>
    <sheetView zoomScale="150" zoomScaleNormal="150" zoomScaleSheetLayoutView="100" workbookViewId="0">
      <selection activeCell="E91" sqref="E91"/>
    </sheetView>
  </sheetViews>
  <sheetFormatPr defaultRowHeight="12.75" x14ac:dyDescent="0.2"/>
  <cols>
    <col min="1" max="1" width="5.7109375" style="203" customWidth="1"/>
    <col min="2" max="2" width="50.7109375" style="203" customWidth="1"/>
    <col min="3" max="3" width="7.7109375" style="203" customWidth="1"/>
    <col min="4" max="4" width="4.7109375" style="203" customWidth="1"/>
    <col min="5" max="5" width="11.7109375" style="203" customWidth="1"/>
    <col min="6" max="6" width="12.7109375" style="203" customWidth="1"/>
    <col min="7" max="16384" width="9.140625" style="203"/>
  </cols>
  <sheetData>
    <row r="1" spans="1:6" x14ac:dyDescent="0.2">
      <c r="A1" s="27" t="s">
        <v>441</v>
      </c>
      <c r="B1" s="69" t="s">
        <v>6</v>
      </c>
      <c r="C1" s="28"/>
      <c r="D1" s="29"/>
      <c r="E1" s="30"/>
      <c r="F1" s="31"/>
    </row>
    <row r="2" spans="1:6" x14ac:dyDescent="0.2">
      <c r="A2" s="27" t="s">
        <v>442</v>
      </c>
      <c r="B2" s="69" t="s">
        <v>7</v>
      </c>
      <c r="C2" s="28"/>
      <c r="D2" s="29"/>
      <c r="E2" s="30"/>
      <c r="F2" s="31"/>
    </row>
    <row r="3" spans="1:6" x14ac:dyDescent="0.2">
      <c r="A3" s="27" t="s">
        <v>445</v>
      </c>
      <c r="B3" s="69" t="s">
        <v>347</v>
      </c>
      <c r="C3" s="28"/>
      <c r="D3" s="29"/>
      <c r="E3" s="30"/>
      <c r="F3" s="31"/>
    </row>
    <row r="4" spans="1:6" x14ac:dyDescent="0.2">
      <c r="A4" s="27"/>
      <c r="B4" s="69"/>
      <c r="C4" s="28"/>
      <c r="D4" s="29"/>
      <c r="E4" s="30"/>
      <c r="F4" s="31"/>
    </row>
    <row r="5" spans="1:6" ht="76.5" x14ac:dyDescent="0.2">
      <c r="A5" s="130" t="s">
        <v>0</v>
      </c>
      <c r="B5" s="131" t="s">
        <v>38</v>
      </c>
      <c r="C5" s="132" t="s">
        <v>8</v>
      </c>
      <c r="D5" s="132" t="s">
        <v>9</v>
      </c>
      <c r="E5" s="133" t="s">
        <v>42</v>
      </c>
      <c r="F5" s="133" t="s">
        <v>43</v>
      </c>
    </row>
    <row r="6" spans="1:6" x14ac:dyDescent="0.2">
      <c r="A6" s="112">
        <v>1</v>
      </c>
      <c r="B6" s="70"/>
      <c r="C6" s="33"/>
      <c r="D6" s="34"/>
      <c r="E6" s="35"/>
      <c r="F6" s="33"/>
    </row>
    <row r="7" spans="1:6" x14ac:dyDescent="0.2">
      <c r="A7" s="122"/>
      <c r="B7" s="124" t="s">
        <v>150</v>
      </c>
      <c r="C7" s="59"/>
      <c r="D7" s="57"/>
      <c r="E7" s="58"/>
      <c r="F7" s="59"/>
    </row>
    <row r="8" spans="1:6" x14ac:dyDescent="0.2">
      <c r="A8" s="122"/>
      <c r="B8" s="246" t="s">
        <v>149</v>
      </c>
      <c r="C8" s="246"/>
      <c r="D8" s="246"/>
      <c r="E8" s="246"/>
      <c r="F8" s="246"/>
    </row>
    <row r="9" spans="1:6" x14ac:dyDescent="0.2">
      <c r="A9" s="122"/>
      <c r="B9" s="246"/>
      <c r="C9" s="246"/>
      <c r="D9" s="246"/>
      <c r="E9" s="246"/>
      <c r="F9" s="246"/>
    </row>
    <row r="10" spans="1:6" x14ac:dyDescent="0.2">
      <c r="A10" s="122"/>
      <c r="B10" s="123"/>
      <c r="C10" s="59"/>
      <c r="D10" s="57"/>
      <c r="E10" s="253"/>
      <c r="F10" s="59"/>
    </row>
    <row r="11" spans="1:6" x14ac:dyDescent="0.2">
      <c r="A11" s="112"/>
      <c r="B11" s="162"/>
      <c r="C11" s="33"/>
      <c r="D11" s="34"/>
      <c r="E11" s="254"/>
      <c r="F11" s="33"/>
    </row>
    <row r="12" spans="1:6" x14ac:dyDescent="0.2">
      <c r="A12" s="113">
        <f>COUNT(A6+1)</f>
        <v>1</v>
      </c>
      <c r="B12" s="163" t="s">
        <v>10</v>
      </c>
      <c r="C12" s="38"/>
      <c r="D12" s="22"/>
      <c r="E12" s="255"/>
      <c r="F12" s="37"/>
    </row>
    <row r="13" spans="1:6" ht="38.25" x14ac:dyDescent="0.2">
      <c r="A13" s="113"/>
      <c r="B13" s="7" t="s">
        <v>363</v>
      </c>
      <c r="C13" s="38"/>
      <c r="D13" s="22"/>
      <c r="E13" s="255"/>
      <c r="F13" s="37"/>
    </row>
    <row r="14" spans="1:6" x14ac:dyDescent="0.2">
      <c r="A14" s="113"/>
      <c r="B14" s="7"/>
      <c r="C14" s="52">
        <v>1</v>
      </c>
      <c r="D14" s="22" t="s">
        <v>158</v>
      </c>
      <c r="E14" s="47"/>
      <c r="F14" s="37">
        <f>C14*E14</f>
        <v>0</v>
      </c>
    </row>
    <row r="15" spans="1:6" x14ac:dyDescent="0.2">
      <c r="A15" s="115"/>
      <c r="B15" s="164"/>
      <c r="C15" s="53"/>
      <c r="D15" s="54"/>
      <c r="E15" s="256"/>
      <c r="F15" s="55"/>
    </row>
    <row r="16" spans="1:6" x14ac:dyDescent="0.2">
      <c r="A16" s="114"/>
      <c r="B16" s="166"/>
      <c r="C16" s="56"/>
      <c r="D16" s="50"/>
      <c r="E16" s="257"/>
      <c r="F16" s="49"/>
    </row>
    <row r="17" spans="1:6" x14ac:dyDescent="0.2">
      <c r="A17" s="113">
        <f>COUNT($A$12:A16)+1</f>
        <v>2</v>
      </c>
      <c r="B17" s="163" t="s">
        <v>64</v>
      </c>
      <c r="C17" s="52"/>
      <c r="D17" s="39"/>
      <c r="E17" s="258"/>
      <c r="F17" s="38"/>
    </row>
    <row r="18" spans="1:6" ht="51" x14ac:dyDescent="0.2">
      <c r="A18" s="113"/>
      <c r="B18" s="7" t="s">
        <v>65</v>
      </c>
      <c r="C18" s="52"/>
      <c r="D18" s="39"/>
      <c r="E18" s="258"/>
      <c r="F18" s="38"/>
    </row>
    <row r="19" spans="1:6" ht="14.25" x14ac:dyDescent="0.2">
      <c r="A19" s="113"/>
      <c r="B19" s="7"/>
      <c r="C19" s="52">
        <v>25</v>
      </c>
      <c r="D19" s="39" t="s">
        <v>47</v>
      </c>
      <c r="E19" s="48"/>
      <c r="F19" s="37">
        <f>C19*E19</f>
        <v>0</v>
      </c>
    </row>
    <row r="20" spans="1:6" x14ac:dyDescent="0.2">
      <c r="A20" s="115"/>
      <c r="B20" s="164"/>
      <c r="C20" s="53"/>
      <c r="D20" s="82"/>
      <c r="E20" s="259"/>
      <c r="F20" s="55"/>
    </row>
    <row r="21" spans="1:6" s="205" customFormat="1" x14ac:dyDescent="0.2">
      <c r="A21" s="120"/>
      <c r="B21" s="166"/>
      <c r="C21" s="56"/>
      <c r="D21" s="50"/>
      <c r="E21" s="257"/>
      <c r="F21" s="49"/>
    </row>
    <row r="22" spans="1:6" s="205" customFormat="1" x14ac:dyDescent="0.2">
      <c r="A22" s="113">
        <f>COUNT($A$12:A21)+1</f>
        <v>3</v>
      </c>
      <c r="B22" s="163" t="s">
        <v>13</v>
      </c>
      <c r="C22" s="52"/>
      <c r="D22" s="22"/>
      <c r="E22" s="255"/>
      <c r="F22" s="38"/>
    </row>
    <row r="23" spans="1:6" s="205" customFormat="1" ht="38.25" x14ac:dyDescent="0.2">
      <c r="A23" s="118"/>
      <c r="B23" s="7" t="s">
        <v>35</v>
      </c>
      <c r="C23" s="52"/>
      <c r="D23" s="22"/>
      <c r="E23" s="255"/>
      <c r="F23" s="38"/>
    </row>
    <row r="24" spans="1:6" s="205" customFormat="1" ht="14.25" x14ac:dyDescent="0.2">
      <c r="A24" s="118"/>
      <c r="B24" s="7"/>
      <c r="C24" s="52">
        <v>15</v>
      </c>
      <c r="D24" s="22" t="s">
        <v>47</v>
      </c>
      <c r="E24" s="47"/>
      <c r="F24" s="37">
        <f>C24*E24</f>
        <v>0</v>
      </c>
    </row>
    <row r="25" spans="1:6" s="205" customFormat="1" x14ac:dyDescent="0.2">
      <c r="A25" s="119"/>
      <c r="B25" s="164"/>
      <c r="C25" s="53"/>
      <c r="D25" s="54"/>
      <c r="E25" s="256"/>
      <c r="F25" s="55"/>
    </row>
    <row r="26" spans="1:6" s="205" customFormat="1" x14ac:dyDescent="0.2">
      <c r="A26" s="120"/>
      <c r="B26" s="166"/>
      <c r="C26" s="56"/>
      <c r="D26" s="50"/>
      <c r="E26" s="257"/>
      <c r="F26" s="49"/>
    </row>
    <row r="27" spans="1:6" s="205" customFormat="1" x14ac:dyDescent="0.2">
      <c r="A27" s="113">
        <f>COUNT($A$12:A26)+1</f>
        <v>4</v>
      </c>
      <c r="B27" s="163" t="s">
        <v>89</v>
      </c>
      <c r="C27" s="52"/>
      <c r="D27" s="22"/>
      <c r="E27" s="255"/>
      <c r="F27" s="37"/>
    </row>
    <row r="28" spans="1:6" s="205" customFormat="1" ht="38.25" x14ac:dyDescent="0.2">
      <c r="A28" s="118"/>
      <c r="B28" s="7" t="s">
        <v>90</v>
      </c>
      <c r="C28" s="52"/>
      <c r="D28" s="22"/>
      <c r="E28" s="255"/>
      <c r="F28" s="37"/>
    </row>
    <row r="29" spans="1:6" s="205" customFormat="1" x14ac:dyDescent="0.2">
      <c r="A29" s="118"/>
      <c r="B29" s="7"/>
      <c r="C29" s="52">
        <v>1</v>
      </c>
      <c r="D29" s="22" t="s">
        <v>39</v>
      </c>
      <c r="E29" s="47"/>
      <c r="F29" s="37">
        <f>C29*E29</f>
        <v>0</v>
      </c>
    </row>
    <row r="30" spans="1:6" s="205" customFormat="1" x14ac:dyDescent="0.2">
      <c r="A30" s="119"/>
      <c r="B30" s="164"/>
      <c r="C30" s="53"/>
      <c r="D30" s="54"/>
      <c r="E30" s="256"/>
      <c r="F30" s="55"/>
    </row>
    <row r="31" spans="1:6" s="205" customFormat="1" x14ac:dyDescent="0.2">
      <c r="A31" s="120"/>
      <c r="B31" s="166"/>
      <c r="C31" s="56"/>
      <c r="D31" s="50"/>
      <c r="E31" s="257"/>
      <c r="F31" s="51"/>
    </row>
    <row r="32" spans="1:6" s="205" customFormat="1" x14ac:dyDescent="0.2">
      <c r="A32" s="113">
        <f>COUNT($A$12:A31)+1</f>
        <v>5</v>
      </c>
      <c r="B32" s="163" t="s">
        <v>91</v>
      </c>
      <c r="C32" s="52"/>
      <c r="D32" s="22"/>
      <c r="E32" s="255"/>
      <c r="F32" s="37"/>
    </row>
    <row r="33" spans="1:6" s="205" customFormat="1" ht="25.5" x14ac:dyDescent="0.2">
      <c r="A33" s="118"/>
      <c r="B33" s="7" t="s">
        <v>92</v>
      </c>
      <c r="C33" s="52"/>
      <c r="D33" s="22"/>
      <c r="E33" s="255"/>
      <c r="F33" s="37"/>
    </row>
    <row r="34" spans="1:6" s="205" customFormat="1" ht="14.25" x14ac:dyDescent="0.2">
      <c r="A34" s="118"/>
      <c r="B34" s="7"/>
      <c r="C34" s="52">
        <v>13</v>
      </c>
      <c r="D34" s="22" t="s">
        <v>41</v>
      </c>
      <c r="E34" s="47"/>
      <c r="F34" s="37">
        <f>C34*E34</f>
        <v>0</v>
      </c>
    </row>
    <row r="35" spans="1:6" s="205" customFormat="1" x14ac:dyDescent="0.2">
      <c r="A35" s="119"/>
      <c r="B35" s="164"/>
      <c r="C35" s="53"/>
      <c r="D35" s="54"/>
      <c r="E35" s="256"/>
      <c r="F35" s="55"/>
    </row>
    <row r="36" spans="1:6" s="205" customFormat="1" x14ac:dyDescent="0.2">
      <c r="A36" s="120"/>
      <c r="B36" s="166"/>
      <c r="C36" s="56"/>
      <c r="D36" s="50"/>
      <c r="E36" s="257"/>
      <c r="F36" s="49"/>
    </row>
    <row r="37" spans="1:6" s="205" customFormat="1" x14ac:dyDescent="0.2">
      <c r="A37" s="113">
        <f>COUNT($A$12:A36)+1</f>
        <v>6</v>
      </c>
      <c r="B37" s="163" t="s">
        <v>93</v>
      </c>
      <c r="C37" s="52"/>
      <c r="D37" s="22"/>
      <c r="E37" s="255"/>
      <c r="F37" s="38"/>
    </row>
    <row r="38" spans="1:6" s="205" customFormat="1" ht="63.75" x14ac:dyDescent="0.2">
      <c r="A38" s="118"/>
      <c r="B38" s="7" t="s">
        <v>119</v>
      </c>
      <c r="C38" s="52"/>
      <c r="D38" s="22"/>
      <c r="E38" s="255"/>
      <c r="F38" s="38"/>
    </row>
    <row r="39" spans="1:6" s="205" customFormat="1" x14ac:dyDescent="0.2">
      <c r="A39" s="118"/>
      <c r="B39" s="163" t="s">
        <v>94</v>
      </c>
      <c r="C39" s="52"/>
      <c r="D39" s="22"/>
      <c r="E39" s="255"/>
      <c r="F39" s="38"/>
    </row>
    <row r="40" spans="1:6" s="205" customFormat="1" ht="25.5" x14ac:dyDescent="0.2">
      <c r="A40" s="118"/>
      <c r="B40" s="7" t="s">
        <v>95</v>
      </c>
      <c r="C40" s="52">
        <v>15</v>
      </c>
      <c r="D40" s="39" t="s">
        <v>47</v>
      </c>
      <c r="E40" s="48"/>
      <c r="F40" s="40">
        <f>C40*E40</f>
        <v>0</v>
      </c>
    </row>
    <row r="41" spans="1:6" s="205" customFormat="1" ht="25.5" x14ac:dyDescent="0.2">
      <c r="A41" s="118"/>
      <c r="B41" s="7" t="s">
        <v>120</v>
      </c>
      <c r="C41" s="52">
        <v>15</v>
      </c>
      <c r="D41" s="39" t="s">
        <v>47</v>
      </c>
      <c r="E41" s="48"/>
      <c r="F41" s="40">
        <f>C41*E41</f>
        <v>0</v>
      </c>
    </row>
    <row r="42" spans="1:6" s="205" customFormat="1" x14ac:dyDescent="0.2">
      <c r="A42" s="119"/>
      <c r="B42" s="164"/>
      <c r="C42" s="53"/>
      <c r="D42" s="82"/>
      <c r="E42" s="259"/>
      <c r="F42" s="83"/>
    </row>
    <row r="43" spans="1:6" s="205" customFormat="1" ht="14.25" x14ac:dyDescent="0.2">
      <c r="A43" s="120"/>
      <c r="B43" s="174"/>
      <c r="C43" s="56"/>
      <c r="D43" s="50"/>
      <c r="E43" s="257"/>
      <c r="F43" s="49"/>
    </row>
    <row r="44" spans="1:6" s="205" customFormat="1" x14ac:dyDescent="0.2">
      <c r="A44" s="113">
        <f>COUNT($A$12:A43)+1</f>
        <v>7</v>
      </c>
      <c r="B44" s="163" t="s">
        <v>100</v>
      </c>
      <c r="C44" s="52"/>
      <c r="D44" s="22"/>
      <c r="E44" s="255"/>
      <c r="F44" s="38"/>
    </row>
    <row r="45" spans="1:6" s="205" customFormat="1" ht="63.75" x14ac:dyDescent="0.2">
      <c r="A45" s="118"/>
      <c r="B45" s="7" t="s">
        <v>153</v>
      </c>
      <c r="C45" s="52"/>
      <c r="D45" s="22"/>
      <c r="E45" s="255"/>
      <c r="F45" s="38"/>
    </row>
    <row r="46" spans="1:6" s="205" customFormat="1" ht="14.25" x14ac:dyDescent="0.2">
      <c r="A46" s="118"/>
      <c r="B46" s="175"/>
      <c r="C46" s="52">
        <v>20</v>
      </c>
      <c r="D46" s="39" t="s">
        <v>47</v>
      </c>
      <c r="E46" s="47"/>
      <c r="F46" s="40">
        <f>E46*C46</f>
        <v>0</v>
      </c>
    </row>
    <row r="47" spans="1:6" s="205" customFormat="1" ht="14.25" x14ac:dyDescent="0.2">
      <c r="A47" s="119"/>
      <c r="B47" s="176"/>
      <c r="C47" s="53"/>
      <c r="D47" s="82"/>
      <c r="E47" s="256"/>
      <c r="F47" s="83"/>
    </row>
    <row r="48" spans="1:6" s="205" customFormat="1" x14ac:dyDescent="0.2">
      <c r="A48" s="120"/>
      <c r="B48" s="166"/>
      <c r="C48" s="56"/>
      <c r="D48" s="50"/>
      <c r="E48" s="257"/>
      <c r="F48" s="49"/>
    </row>
    <row r="49" spans="1:6" s="205" customFormat="1" x14ac:dyDescent="0.2">
      <c r="A49" s="113">
        <f>COUNT($A$12:A48)+1</f>
        <v>8</v>
      </c>
      <c r="B49" s="163" t="s">
        <v>101</v>
      </c>
      <c r="C49" s="52"/>
      <c r="D49" s="22"/>
      <c r="E49" s="255"/>
      <c r="F49" s="37"/>
    </row>
    <row r="50" spans="1:6" s="205" customFormat="1" ht="51" x14ac:dyDescent="0.2">
      <c r="A50" s="118"/>
      <c r="B50" s="7" t="s">
        <v>102</v>
      </c>
      <c r="C50" s="52"/>
      <c r="D50" s="22"/>
      <c r="E50" s="255"/>
      <c r="F50" s="38"/>
    </row>
    <row r="51" spans="1:6" s="205" customFormat="1" ht="14.25" x14ac:dyDescent="0.2">
      <c r="A51" s="118"/>
      <c r="B51" s="7"/>
      <c r="C51" s="52">
        <v>7</v>
      </c>
      <c r="D51" s="22" t="s">
        <v>41</v>
      </c>
      <c r="E51" s="47"/>
      <c r="F51" s="37">
        <f>C51*E51</f>
        <v>0</v>
      </c>
    </row>
    <row r="52" spans="1:6" s="205" customFormat="1" x14ac:dyDescent="0.2">
      <c r="A52" s="119"/>
      <c r="B52" s="164"/>
      <c r="C52" s="53"/>
      <c r="D52" s="54"/>
      <c r="E52" s="256"/>
      <c r="F52" s="55"/>
    </row>
    <row r="53" spans="1:6" s="205" customFormat="1" x14ac:dyDescent="0.2">
      <c r="A53" s="120"/>
      <c r="B53" s="166"/>
      <c r="C53" s="56"/>
      <c r="D53" s="50"/>
      <c r="E53" s="257"/>
      <c r="F53" s="51"/>
    </row>
    <row r="54" spans="1:6" s="205" customFormat="1" x14ac:dyDescent="0.2">
      <c r="A54" s="113">
        <f>COUNT($A$12:A53)+1</f>
        <v>9</v>
      </c>
      <c r="B54" s="163" t="s">
        <v>103</v>
      </c>
      <c r="C54" s="52"/>
      <c r="D54" s="22"/>
      <c r="E54" s="255"/>
      <c r="F54" s="37"/>
    </row>
    <row r="55" spans="1:6" s="205" customFormat="1" ht="63.75" x14ac:dyDescent="0.2">
      <c r="A55" s="118"/>
      <c r="B55" s="7" t="s">
        <v>104</v>
      </c>
      <c r="C55" s="52"/>
      <c r="D55" s="22"/>
      <c r="E55" s="255"/>
      <c r="F55" s="38"/>
    </row>
    <row r="56" spans="1:6" s="205" customFormat="1" ht="14.25" x14ac:dyDescent="0.2">
      <c r="A56" s="118"/>
      <c r="B56" s="7"/>
      <c r="C56" s="52">
        <v>1</v>
      </c>
      <c r="D56" s="22" t="s">
        <v>41</v>
      </c>
      <c r="E56" s="47"/>
      <c r="F56" s="37">
        <f>C56*E56</f>
        <v>0</v>
      </c>
    </row>
    <row r="57" spans="1:6" s="205" customFormat="1" x14ac:dyDescent="0.2">
      <c r="A57" s="119"/>
      <c r="B57" s="164"/>
      <c r="C57" s="53"/>
      <c r="D57" s="54"/>
      <c r="E57" s="256"/>
      <c r="F57" s="55"/>
    </row>
    <row r="58" spans="1:6" s="205" customFormat="1" x14ac:dyDescent="0.2">
      <c r="A58" s="120"/>
      <c r="B58" s="166"/>
      <c r="C58" s="56"/>
      <c r="D58" s="50"/>
      <c r="E58" s="257"/>
      <c r="F58" s="51"/>
    </row>
    <row r="59" spans="1:6" s="205" customFormat="1" x14ac:dyDescent="0.2">
      <c r="A59" s="113">
        <f>COUNT($A$12:A58)+1</f>
        <v>10</v>
      </c>
      <c r="B59" s="163" t="s">
        <v>109</v>
      </c>
      <c r="C59" s="52"/>
      <c r="D59" s="22"/>
      <c r="E59" s="255"/>
      <c r="F59" s="38"/>
    </row>
    <row r="60" spans="1:6" s="205" customFormat="1" ht="38.25" x14ac:dyDescent="0.2">
      <c r="A60" s="118"/>
      <c r="B60" s="7" t="s">
        <v>378</v>
      </c>
      <c r="C60" s="52"/>
      <c r="D60" s="22"/>
      <c r="E60" s="255"/>
      <c r="F60" s="38"/>
    </row>
    <row r="61" spans="1:6" s="205" customFormat="1" ht="14.25" x14ac:dyDescent="0.2">
      <c r="A61" s="118"/>
      <c r="B61" s="7" t="s">
        <v>36</v>
      </c>
      <c r="C61" s="52">
        <v>25</v>
      </c>
      <c r="D61" s="22" t="s">
        <v>46</v>
      </c>
      <c r="E61" s="47"/>
      <c r="F61" s="37">
        <f>C61*E61</f>
        <v>0</v>
      </c>
    </row>
    <row r="62" spans="1:6" s="205" customFormat="1" ht="14.25" x14ac:dyDescent="0.2">
      <c r="A62" s="118"/>
      <c r="B62" s="7" t="s">
        <v>37</v>
      </c>
      <c r="C62" s="52">
        <v>5</v>
      </c>
      <c r="D62" s="22" t="s">
        <v>46</v>
      </c>
      <c r="E62" s="47"/>
      <c r="F62" s="37">
        <f>C62*E62</f>
        <v>0</v>
      </c>
    </row>
    <row r="63" spans="1:6" s="205" customFormat="1" x14ac:dyDescent="0.2">
      <c r="A63" s="119"/>
      <c r="B63" s="164"/>
      <c r="C63" s="53"/>
      <c r="D63" s="54"/>
      <c r="E63" s="256"/>
      <c r="F63" s="55"/>
    </row>
    <row r="64" spans="1:6" s="205" customFormat="1" x14ac:dyDescent="0.2">
      <c r="A64" s="120"/>
      <c r="B64" s="166"/>
      <c r="C64" s="56"/>
      <c r="D64" s="50"/>
      <c r="E64" s="257"/>
      <c r="F64" s="51"/>
    </row>
    <row r="65" spans="1:6" s="205" customFormat="1" x14ac:dyDescent="0.2">
      <c r="A65" s="113">
        <f>COUNT($A$10:A64)+1</f>
        <v>11</v>
      </c>
      <c r="B65" s="163" t="s">
        <v>316</v>
      </c>
      <c r="C65" s="52"/>
      <c r="D65" s="22"/>
      <c r="E65" s="255"/>
      <c r="F65" s="37"/>
    </row>
    <row r="66" spans="1:6" s="205" customFormat="1" ht="89.25" x14ac:dyDescent="0.2">
      <c r="A66" s="118"/>
      <c r="B66" s="7" t="s">
        <v>379</v>
      </c>
      <c r="C66" s="52"/>
      <c r="D66" s="22"/>
      <c r="E66" s="255"/>
      <c r="F66" s="37"/>
    </row>
    <row r="67" spans="1:6" s="205" customFormat="1" x14ac:dyDescent="0.2">
      <c r="A67" s="118"/>
      <c r="B67" s="7" t="s">
        <v>380</v>
      </c>
      <c r="C67" s="52">
        <v>1</v>
      </c>
      <c r="D67" s="22" t="s">
        <v>1</v>
      </c>
      <c r="E67" s="47"/>
      <c r="F67" s="37">
        <f>C67*E67</f>
        <v>0</v>
      </c>
    </row>
    <row r="68" spans="1:6" s="205" customFormat="1" x14ac:dyDescent="0.2">
      <c r="A68" s="119"/>
      <c r="B68" s="164"/>
      <c r="C68" s="53"/>
      <c r="D68" s="54"/>
      <c r="E68" s="256"/>
      <c r="F68" s="55"/>
    </row>
    <row r="69" spans="1:6" s="205" customFormat="1" x14ac:dyDescent="0.2">
      <c r="A69" s="120"/>
      <c r="B69" s="166"/>
      <c r="C69" s="56"/>
      <c r="D69" s="50"/>
      <c r="E69" s="257"/>
      <c r="F69" s="51"/>
    </row>
    <row r="70" spans="1:6" s="205" customFormat="1" x14ac:dyDescent="0.2">
      <c r="A70" s="113">
        <f>COUNT($A$10:A69)+1</f>
        <v>12</v>
      </c>
      <c r="B70" s="163" t="s">
        <v>369</v>
      </c>
      <c r="C70" s="52"/>
      <c r="D70" s="22"/>
      <c r="E70" s="255"/>
      <c r="F70" s="37"/>
    </row>
    <row r="71" spans="1:6" s="205" customFormat="1" ht="273.75" customHeight="1" x14ac:dyDescent="0.2">
      <c r="A71" s="118"/>
      <c r="B71" s="7" t="s">
        <v>381</v>
      </c>
      <c r="C71" s="52"/>
      <c r="D71" s="22"/>
      <c r="E71" s="255"/>
      <c r="F71" s="37"/>
    </row>
    <row r="72" spans="1:6" x14ac:dyDescent="0.2">
      <c r="A72" s="118"/>
      <c r="B72" s="163"/>
      <c r="C72" s="52">
        <v>1</v>
      </c>
      <c r="D72" s="22" t="s">
        <v>1</v>
      </c>
      <c r="E72" s="47"/>
      <c r="F72" s="37">
        <f>C72*E72</f>
        <v>0</v>
      </c>
    </row>
    <row r="73" spans="1:6" x14ac:dyDescent="0.2">
      <c r="A73" s="119"/>
      <c r="B73" s="164"/>
      <c r="C73" s="53"/>
      <c r="D73" s="54"/>
      <c r="E73" s="256"/>
      <c r="F73" s="55"/>
    </row>
    <row r="74" spans="1:6" x14ac:dyDescent="0.2">
      <c r="A74" s="118"/>
      <c r="B74" s="7"/>
      <c r="C74" s="52"/>
      <c r="D74" s="22"/>
      <c r="E74" s="255"/>
      <c r="F74" s="37"/>
    </row>
    <row r="75" spans="1:6" x14ac:dyDescent="0.2">
      <c r="A75" s="113">
        <f>COUNT($A$10:A74)+1</f>
        <v>13</v>
      </c>
      <c r="B75" s="41" t="s">
        <v>371</v>
      </c>
      <c r="C75" s="52"/>
      <c r="D75" s="22"/>
      <c r="E75" s="255"/>
      <c r="F75" s="37"/>
    </row>
    <row r="76" spans="1:6" ht="169.9" customHeight="1" x14ac:dyDescent="0.2">
      <c r="A76" s="118"/>
      <c r="B76" s="42" t="s">
        <v>372</v>
      </c>
      <c r="C76" s="52"/>
      <c r="D76" s="22"/>
      <c r="E76" s="255"/>
      <c r="F76" s="37"/>
    </row>
    <row r="77" spans="1:6" x14ac:dyDescent="0.2">
      <c r="A77" s="118"/>
      <c r="B77" s="41"/>
      <c r="C77" s="52">
        <v>1</v>
      </c>
      <c r="D77" s="22" t="s">
        <v>1</v>
      </c>
      <c r="E77" s="47"/>
      <c r="F77" s="37">
        <f>C77*E77</f>
        <v>0</v>
      </c>
    </row>
    <row r="78" spans="1:6" x14ac:dyDescent="0.2">
      <c r="A78" s="118"/>
      <c r="B78" s="41"/>
      <c r="C78" s="52"/>
      <c r="D78" s="22"/>
      <c r="E78" s="255"/>
      <c r="F78" s="37"/>
    </row>
    <row r="79" spans="1:6" x14ac:dyDescent="0.2">
      <c r="A79" s="120"/>
      <c r="B79" s="177"/>
      <c r="C79" s="56"/>
      <c r="D79" s="50"/>
      <c r="E79" s="257"/>
      <c r="F79" s="51"/>
    </row>
    <row r="80" spans="1:6" x14ac:dyDescent="0.2">
      <c r="A80" s="113">
        <f>COUNT($A$12:A78)+1</f>
        <v>14</v>
      </c>
      <c r="B80" s="41" t="s">
        <v>295</v>
      </c>
      <c r="C80" s="52"/>
      <c r="D80" s="22"/>
      <c r="E80" s="255"/>
      <c r="F80" s="37"/>
    </row>
    <row r="81" spans="1:6" ht="191.25" x14ac:dyDescent="0.2">
      <c r="A81" s="118"/>
      <c r="B81" s="42" t="s">
        <v>296</v>
      </c>
      <c r="C81" s="52"/>
      <c r="D81" s="22"/>
      <c r="E81" s="255"/>
      <c r="F81" s="37"/>
    </row>
    <row r="82" spans="1:6" ht="14.25" x14ac:dyDescent="0.2">
      <c r="A82" s="118"/>
      <c r="B82" s="42" t="s">
        <v>382</v>
      </c>
      <c r="C82" s="52">
        <v>2</v>
      </c>
      <c r="D82" s="22" t="s">
        <v>41</v>
      </c>
      <c r="E82" s="47"/>
      <c r="F82" s="37">
        <f>E82*C82</f>
        <v>0</v>
      </c>
    </row>
    <row r="83" spans="1:6" x14ac:dyDescent="0.2">
      <c r="A83" s="120"/>
      <c r="B83" s="166"/>
      <c r="C83" s="56"/>
      <c r="D83" s="50"/>
      <c r="E83" s="257"/>
      <c r="F83" s="51"/>
    </row>
    <row r="84" spans="1:6" x14ac:dyDescent="0.2">
      <c r="A84" s="113">
        <f>COUNT($A$10:A83)+1</f>
        <v>15</v>
      </c>
      <c r="B84" s="41" t="s">
        <v>373</v>
      </c>
      <c r="C84" s="52"/>
      <c r="D84" s="22"/>
      <c r="E84" s="255"/>
      <c r="F84" s="37"/>
    </row>
    <row r="85" spans="1:6" ht="76.5" x14ac:dyDescent="0.2">
      <c r="A85" s="118"/>
      <c r="B85" s="42" t="s">
        <v>374</v>
      </c>
      <c r="C85" s="52"/>
      <c r="D85" s="22"/>
      <c r="E85" s="255"/>
      <c r="F85" s="37"/>
    </row>
    <row r="86" spans="1:6" x14ac:dyDescent="0.2">
      <c r="A86" s="118"/>
      <c r="B86" s="41"/>
      <c r="C86" s="52">
        <v>0.5</v>
      </c>
      <c r="D86" s="22" t="s">
        <v>375</v>
      </c>
      <c r="E86" s="47"/>
      <c r="F86" s="37">
        <f>C86*E86</f>
        <v>0</v>
      </c>
    </row>
    <row r="87" spans="1:6" x14ac:dyDescent="0.2">
      <c r="A87" s="120"/>
      <c r="B87" s="166"/>
      <c r="C87" s="56"/>
      <c r="D87" s="50"/>
      <c r="E87" s="257"/>
      <c r="F87" s="51"/>
    </row>
    <row r="88" spans="1:6" x14ac:dyDescent="0.2">
      <c r="A88" s="113">
        <f>COUNT($A$12:A87)+1</f>
        <v>16</v>
      </c>
      <c r="B88" s="41" t="s">
        <v>170</v>
      </c>
      <c r="C88" s="38"/>
      <c r="D88" s="22"/>
      <c r="E88" s="260"/>
      <c r="F88" s="37"/>
    </row>
    <row r="89" spans="1:6" ht="38.25" x14ac:dyDescent="0.2">
      <c r="A89" s="116"/>
      <c r="B89" s="42" t="s">
        <v>33</v>
      </c>
      <c r="C89" s="38"/>
      <c r="D89" s="22"/>
      <c r="E89" s="261"/>
      <c r="F89" s="37"/>
    </row>
    <row r="90" spans="1:6" x14ac:dyDescent="0.2">
      <c r="A90" s="116"/>
      <c r="B90" s="42"/>
      <c r="C90" s="66"/>
      <c r="D90" s="67">
        <v>0.05</v>
      </c>
      <c r="E90" s="261"/>
      <c r="F90" s="37">
        <f>SUM(F14:F86)*D90</f>
        <v>0</v>
      </c>
    </row>
    <row r="91" spans="1:6" x14ac:dyDescent="0.2">
      <c r="A91" s="116"/>
      <c r="B91" s="7"/>
      <c r="C91" s="38"/>
      <c r="D91" s="22"/>
      <c r="E91" s="261"/>
      <c r="F91" s="38"/>
    </row>
    <row r="92" spans="1:6" x14ac:dyDescent="0.2">
      <c r="A92" s="113">
        <f>COUNT($A$12:A90)+1</f>
        <v>17</v>
      </c>
      <c r="B92" s="163" t="s">
        <v>117</v>
      </c>
      <c r="C92" s="38"/>
      <c r="D92" s="22"/>
      <c r="E92" s="261"/>
      <c r="F92" s="38"/>
    </row>
    <row r="93" spans="1:6" ht="38.25" x14ac:dyDescent="0.2">
      <c r="A93" s="116"/>
      <c r="B93" s="7" t="s">
        <v>34</v>
      </c>
      <c r="C93" s="66"/>
      <c r="D93" s="67">
        <v>0.1</v>
      </c>
      <c r="E93" s="261"/>
      <c r="F93" s="37">
        <f>SUM(F14:F86)*D93</f>
        <v>0</v>
      </c>
    </row>
    <row r="94" spans="1:6" x14ac:dyDescent="0.2">
      <c r="A94" s="121"/>
      <c r="B94" s="168"/>
      <c r="C94" s="38"/>
      <c r="D94" s="22"/>
      <c r="E94" s="260"/>
      <c r="F94" s="38"/>
    </row>
    <row r="95" spans="1:6" x14ac:dyDescent="0.2">
      <c r="A95" s="43"/>
      <c r="B95" s="169" t="s">
        <v>2</v>
      </c>
      <c r="C95" s="44"/>
      <c r="D95" s="45"/>
      <c r="E95" s="262" t="s">
        <v>45</v>
      </c>
      <c r="F95" s="46">
        <f>SUM(F14:F94)</f>
        <v>0</v>
      </c>
    </row>
    <row r="96" spans="1:6" x14ac:dyDescent="0.2">
      <c r="B96" s="204"/>
    </row>
    <row r="97" spans="2:2" x14ac:dyDescent="0.2">
      <c r="B97" s="204"/>
    </row>
    <row r="98" spans="2:2" x14ac:dyDescent="0.2">
      <c r="B98" s="204"/>
    </row>
    <row r="99" spans="2:2" x14ac:dyDescent="0.2">
      <c r="B99" s="204"/>
    </row>
    <row r="100" spans="2:2" x14ac:dyDescent="0.2">
      <c r="B100" s="204"/>
    </row>
    <row r="101" spans="2:2" x14ac:dyDescent="0.2">
      <c r="B101" s="204"/>
    </row>
    <row r="102" spans="2:2" x14ac:dyDescent="0.2">
      <c r="B102" s="204"/>
    </row>
    <row r="103" spans="2:2" x14ac:dyDescent="0.2">
      <c r="B103" s="204"/>
    </row>
    <row r="104" spans="2:2" x14ac:dyDescent="0.2">
      <c r="B104" s="204"/>
    </row>
    <row r="105" spans="2:2" x14ac:dyDescent="0.2">
      <c r="B105" s="204"/>
    </row>
    <row r="106" spans="2:2" x14ac:dyDescent="0.2">
      <c r="B106" s="204"/>
    </row>
    <row r="107" spans="2:2" x14ac:dyDescent="0.2">
      <c r="B107" s="204"/>
    </row>
    <row r="108" spans="2:2" x14ac:dyDescent="0.2">
      <c r="B108" s="204"/>
    </row>
    <row r="109" spans="2:2" x14ac:dyDescent="0.2">
      <c r="B109" s="204"/>
    </row>
    <row r="110" spans="2:2" x14ac:dyDescent="0.2">
      <c r="B110" s="204"/>
    </row>
    <row r="111" spans="2:2" x14ac:dyDescent="0.2">
      <c r="B111" s="204"/>
    </row>
    <row r="112" spans="2:2" x14ac:dyDescent="0.2">
      <c r="B112" s="204"/>
    </row>
    <row r="113" spans="2:2" x14ac:dyDescent="0.2">
      <c r="B113" s="204"/>
    </row>
    <row r="114" spans="2:2" x14ac:dyDescent="0.2">
      <c r="B114" s="204"/>
    </row>
    <row r="115" spans="2:2" x14ac:dyDescent="0.2">
      <c r="B115" s="204"/>
    </row>
  </sheetData>
  <sheetProtection password="CFA5" sheet="1" objects="1" scenarios="1"/>
  <mergeCells count="1">
    <mergeCell ref="B8:F9"/>
  </mergeCells>
  <pageMargins left="0.78740157480314965" right="0.27559055118110237" top="0.86614173228346458" bottom="0.74803149606299213" header="0.31496062992125984" footer="0.31496062992125984"/>
  <pageSetup paperSize="9" orientation="portrait" useFirstPageNumber="1" r:id="rId1"/>
  <headerFooter alignWithMargins="0">
    <oddHeader>&amp;L&amp;"Arial,Navadno"&amp;8ENERGETIKA LJUBLJANA d.o.o.
SEKTOR ZA INVESTICIJE IN RAZVOJ - SLUŽBA ZA PROJEKTIRANJE&amp;RJPE-SIR-121/20</oddHeader>
    <oddFooter>&amp;C&amp;"Arial,Navadno"&amp;P / &amp;N</oddFooter>
  </headerFooter>
  <rowBreaks count="3" manualBreakCount="3">
    <brk id="35" max="16383" man="1"/>
    <brk id="63" max="16383" man="1"/>
    <brk id="7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9"/>
  <sheetViews>
    <sheetView showGridLines="0" zoomScaleNormal="100" zoomScaleSheetLayoutView="100" workbookViewId="0">
      <selection activeCell="D12" sqref="D12"/>
    </sheetView>
  </sheetViews>
  <sheetFormatPr defaultColWidth="8.85546875" defaultRowHeight="12.75" x14ac:dyDescent="0.2"/>
  <cols>
    <col min="1" max="1" width="6.140625" style="1" customWidth="1"/>
    <col min="2" max="2" width="5.5703125" style="1" customWidth="1"/>
    <col min="3" max="3" width="34.42578125" style="1" customWidth="1"/>
    <col min="4" max="4" width="10" style="1" customWidth="1"/>
    <col min="5" max="5" width="11.140625" style="1" bestFit="1" customWidth="1"/>
    <col min="6" max="6" width="10" style="1" bestFit="1" customWidth="1"/>
    <col min="7" max="7" width="16.42578125" style="19" bestFit="1" customWidth="1"/>
    <col min="8" max="16384" width="8.85546875" style="1"/>
  </cols>
  <sheetData>
    <row r="1" spans="1:7" ht="27" customHeight="1" x14ac:dyDescent="0.2">
      <c r="A1" s="26" t="s">
        <v>3</v>
      </c>
      <c r="B1" s="26"/>
      <c r="C1" s="26"/>
      <c r="D1" s="26"/>
      <c r="E1" s="26"/>
      <c r="F1" s="26"/>
      <c r="G1" s="26"/>
    </row>
    <row r="2" spans="1:7" ht="15" customHeight="1" x14ac:dyDescent="0.2">
      <c r="A2" s="239" t="s">
        <v>383</v>
      </c>
      <c r="B2" s="239"/>
      <c r="C2" s="239"/>
      <c r="D2" s="239"/>
      <c r="E2" s="239"/>
      <c r="F2" s="239"/>
      <c r="G2" s="239"/>
    </row>
    <row r="3" spans="1:7" ht="15" customHeight="1" x14ac:dyDescent="0.2">
      <c r="A3" s="240" t="s">
        <v>384</v>
      </c>
      <c r="B3" s="239"/>
      <c r="C3" s="239"/>
      <c r="D3" s="239"/>
      <c r="E3" s="239"/>
      <c r="F3" s="239"/>
      <c r="G3" s="239"/>
    </row>
    <row r="4" spans="1:7" ht="15" customHeight="1" x14ac:dyDescent="0.2">
      <c r="A4" s="239"/>
      <c r="B4" s="239"/>
      <c r="C4" s="239"/>
      <c r="D4" s="239"/>
      <c r="E4" s="239"/>
      <c r="F4" s="239"/>
      <c r="G4" s="239"/>
    </row>
    <row r="5" spans="1:7" ht="25.5" x14ac:dyDescent="0.2">
      <c r="A5" s="8" t="s">
        <v>131</v>
      </c>
      <c r="B5" s="241" t="s">
        <v>7</v>
      </c>
      <c r="C5" s="241"/>
      <c r="D5" s="241"/>
      <c r="E5" s="241"/>
      <c r="F5" s="241"/>
      <c r="G5" s="153" t="s">
        <v>135</v>
      </c>
    </row>
    <row r="6" spans="1:7" x14ac:dyDescent="0.2">
      <c r="A6" s="9" t="s">
        <v>134</v>
      </c>
      <c r="B6" s="242" t="s">
        <v>469</v>
      </c>
      <c r="C6" s="243"/>
      <c r="D6" s="243"/>
      <c r="E6" s="243"/>
      <c r="F6" s="244"/>
      <c r="G6" s="12">
        <f>G7+G9</f>
        <v>0</v>
      </c>
    </row>
    <row r="7" spans="1:7" x14ac:dyDescent="0.2">
      <c r="A7" s="9" t="s">
        <v>133</v>
      </c>
      <c r="B7" s="245" t="s">
        <v>385</v>
      </c>
      <c r="C7" s="245"/>
      <c r="D7" s="245"/>
      <c r="E7" s="245"/>
      <c r="F7" s="245"/>
      <c r="G7" s="10">
        <f>G18</f>
        <v>0</v>
      </c>
    </row>
    <row r="8" spans="1:7" hidden="1" x14ac:dyDescent="0.2">
      <c r="A8" s="11" t="s">
        <v>132</v>
      </c>
      <c r="B8" s="242" t="s">
        <v>386</v>
      </c>
      <c r="C8" s="243"/>
      <c r="D8" s="243"/>
      <c r="E8" s="243"/>
      <c r="F8" s="243"/>
      <c r="G8" s="10">
        <f>G27</f>
        <v>0</v>
      </c>
    </row>
    <row r="9" spans="1:7" x14ac:dyDescent="0.2">
      <c r="A9" s="11" t="s">
        <v>132</v>
      </c>
      <c r="B9" s="242" t="s">
        <v>468</v>
      </c>
      <c r="C9" s="243"/>
      <c r="D9" s="243"/>
      <c r="E9" s="243"/>
      <c r="F9" s="243"/>
      <c r="G9" s="10">
        <f>G33</f>
        <v>0</v>
      </c>
    </row>
    <row r="10" spans="1:7" x14ac:dyDescent="0.2">
      <c r="A10" s="9" t="s">
        <v>387</v>
      </c>
      <c r="B10" s="242" t="s">
        <v>388</v>
      </c>
      <c r="C10" s="243"/>
      <c r="D10" s="243"/>
      <c r="E10" s="243"/>
      <c r="F10" s="243"/>
      <c r="G10" s="10">
        <f>'PRIKLJUCKI-TIP-I_GD'!E7</f>
        <v>0</v>
      </c>
    </row>
    <row r="11" spans="1:7" ht="13.5" thickBot="1" x14ac:dyDescent="0.25">
      <c r="A11" s="14"/>
      <c r="B11" s="15"/>
      <c r="C11" s="16"/>
      <c r="D11" s="16"/>
      <c r="E11" s="16"/>
      <c r="F11" s="16"/>
      <c r="G11" s="17"/>
    </row>
    <row r="12" spans="1:7" x14ac:dyDescent="0.2">
      <c r="A12" s="18"/>
      <c r="B12" s="18"/>
      <c r="C12" s="18"/>
      <c r="D12" s="18"/>
      <c r="E12" s="18"/>
      <c r="F12" s="18"/>
      <c r="G12" s="18"/>
    </row>
    <row r="13" spans="1:7" ht="15.75" x14ac:dyDescent="0.25">
      <c r="A13" s="25" t="s">
        <v>389</v>
      </c>
      <c r="B13" s="23"/>
      <c r="C13" s="24"/>
      <c r="D13" s="24"/>
      <c r="E13" s="23"/>
      <c r="F13" s="23"/>
      <c r="G13" s="22"/>
    </row>
    <row r="14" spans="1:7" x14ac:dyDescent="0.2">
      <c r="A14" s="234" t="s">
        <v>385</v>
      </c>
      <c r="B14" s="235"/>
      <c r="C14" s="235"/>
      <c r="D14" s="235"/>
      <c r="E14" s="235"/>
      <c r="F14" s="235"/>
      <c r="G14" s="236"/>
    </row>
    <row r="15" spans="1:7" ht="25.5" x14ac:dyDescent="0.2">
      <c r="A15" s="237" t="s">
        <v>48</v>
      </c>
      <c r="B15" s="226" t="s">
        <v>390</v>
      </c>
      <c r="C15" s="227"/>
      <c r="D15" s="237" t="s">
        <v>391</v>
      </c>
      <c r="E15" s="237" t="s">
        <v>392</v>
      </c>
      <c r="F15" s="152" t="s">
        <v>393</v>
      </c>
      <c r="G15" s="152" t="s">
        <v>4</v>
      </c>
    </row>
    <row r="16" spans="1:7" x14ac:dyDescent="0.2">
      <c r="A16" s="238"/>
      <c r="B16" s="228"/>
      <c r="C16" s="229"/>
      <c r="D16" s="238"/>
      <c r="E16" s="238"/>
      <c r="F16" s="2" t="s">
        <v>5</v>
      </c>
      <c r="G16" s="2" t="s">
        <v>44</v>
      </c>
    </row>
    <row r="17" spans="1:7" x14ac:dyDescent="0.2">
      <c r="A17" s="3" t="s">
        <v>394</v>
      </c>
      <c r="B17" s="230" t="s">
        <v>395</v>
      </c>
      <c r="C17" s="231"/>
      <c r="D17" s="178" t="s">
        <v>396</v>
      </c>
      <c r="E17" s="178" t="s">
        <v>397</v>
      </c>
      <c r="F17" s="20">
        <v>55</v>
      </c>
      <c r="G17" s="4">
        <f>'SP-12191_GD'!F93</f>
        <v>0</v>
      </c>
    </row>
    <row r="18" spans="1:7" x14ac:dyDescent="0.2">
      <c r="A18" s="225" t="s">
        <v>125</v>
      </c>
      <c r="B18" s="225"/>
      <c r="C18" s="225"/>
      <c r="D18" s="225"/>
      <c r="E18" s="225"/>
      <c r="F18" s="225"/>
      <c r="G18" s="5">
        <f>SUM(G17:G17)</f>
        <v>0</v>
      </c>
    </row>
    <row r="19" spans="1:7" x14ac:dyDescent="0.2">
      <c r="A19" s="21"/>
      <c r="B19" s="21"/>
      <c r="C19" s="21"/>
      <c r="D19" s="21"/>
      <c r="E19" s="21"/>
      <c r="F19" s="21"/>
      <c r="G19" s="13"/>
    </row>
    <row r="20" spans="1:7" hidden="1" x14ac:dyDescent="0.2">
      <c r="A20" s="234" t="s">
        <v>386</v>
      </c>
      <c r="B20" s="235"/>
      <c r="C20" s="235"/>
      <c r="D20" s="235"/>
      <c r="E20" s="235"/>
      <c r="F20" s="235"/>
      <c r="G20" s="236"/>
    </row>
    <row r="21" spans="1:7" ht="25.5" hidden="1" customHeight="1" x14ac:dyDescent="0.2">
      <c r="A21" s="237" t="s">
        <v>48</v>
      </c>
      <c r="B21" s="226" t="s">
        <v>398</v>
      </c>
      <c r="C21" s="227"/>
      <c r="D21" s="237" t="s">
        <v>399</v>
      </c>
      <c r="E21" s="237" t="s">
        <v>400</v>
      </c>
      <c r="F21" s="152" t="s">
        <v>401</v>
      </c>
      <c r="G21" s="152" t="s">
        <v>4</v>
      </c>
    </row>
    <row r="22" spans="1:7" hidden="1" x14ac:dyDescent="0.2">
      <c r="A22" s="238"/>
      <c r="B22" s="228"/>
      <c r="C22" s="229"/>
      <c r="D22" s="238"/>
      <c r="E22" s="238"/>
      <c r="F22" s="2" t="s">
        <v>5</v>
      </c>
      <c r="G22" s="2" t="s">
        <v>44</v>
      </c>
    </row>
    <row r="23" spans="1:7" hidden="1" x14ac:dyDescent="0.2">
      <c r="A23" s="3"/>
      <c r="B23" s="230"/>
      <c r="C23" s="231"/>
      <c r="D23" s="178"/>
      <c r="E23" s="178"/>
      <c r="F23" s="20"/>
      <c r="G23" s="4"/>
    </row>
    <row r="24" spans="1:7" hidden="1" x14ac:dyDescent="0.2">
      <c r="A24" s="3"/>
      <c r="B24" s="230"/>
      <c r="C24" s="231"/>
      <c r="D24" s="178"/>
      <c r="E24" s="178"/>
      <c r="F24" s="20"/>
      <c r="G24" s="4"/>
    </row>
    <row r="25" spans="1:7" hidden="1" x14ac:dyDescent="0.2">
      <c r="A25" s="3"/>
      <c r="B25" s="149"/>
      <c r="C25" s="150"/>
      <c r="D25" s="178"/>
      <c r="E25" s="178"/>
      <c r="F25" s="20"/>
      <c r="G25" s="4"/>
    </row>
    <row r="26" spans="1:7" hidden="1" x14ac:dyDescent="0.2">
      <c r="A26" s="3"/>
      <c r="B26" s="149"/>
      <c r="C26" s="150"/>
      <c r="D26" s="178"/>
      <c r="E26" s="178"/>
      <c r="F26" s="20"/>
      <c r="G26" s="4"/>
    </row>
    <row r="27" spans="1:7" hidden="1" x14ac:dyDescent="0.2">
      <c r="A27" s="247" t="s">
        <v>126</v>
      </c>
      <c r="B27" s="248"/>
      <c r="C27" s="248"/>
      <c r="D27" s="248"/>
      <c r="E27" s="248"/>
      <c r="F27" s="249"/>
      <c r="G27" s="5">
        <f>SUM(G23:G26)</f>
        <v>0</v>
      </c>
    </row>
    <row r="28" spans="1:7" hidden="1" x14ac:dyDescent="0.2">
      <c r="A28" s="21"/>
      <c r="B28" s="21"/>
      <c r="C28" s="21"/>
      <c r="D28" s="21"/>
      <c r="E28" s="21"/>
      <c r="F28" s="21"/>
      <c r="G28" s="13"/>
    </row>
    <row r="29" spans="1:7" x14ac:dyDescent="0.2">
      <c r="A29" s="234" t="s">
        <v>468</v>
      </c>
      <c r="B29" s="235"/>
      <c r="C29" s="235"/>
      <c r="D29" s="235"/>
      <c r="E29" s="235"/>
      <c r="F29" s="235"/>
      <c r="G29" s="236"/>
    </row>
    <row r="30" spans="1:7" ht="38.25" x14ac:dyDescent="0.2">
      <c r="A30" s="237" t="s">
        <v>48</v>
      </c>
      <c r="B30" s="226" t="s">
        <v>402</v>
      </c>
      <c r="C30" s="227"/>
      <c r="D30" s="226" t="s">
        <v>403</v>
      </c>
      <c r="E30" s="227"/>
      <c r="F30" s="152" t="s">
        <v>404</v>
      </c>
      <c r="G30" s="152" t="s">
        <v>4</v>
      </c>
    </row>
    <row r="31" spans="1:7" x14ac:dyDescent="0.2">
      <c r="A31" s="238"/>
      <c r="B31" s="228"/>
      <c r="C31" s="229"/>
      <c r="D31" s="228"/>
      <c r="E31" s="229"/>
      <c r="F31" s="2" t="s">
        <v>405</v>
      </c>
      <c r="G31" s="2" t="s">
        <v>44</v>
      </c>
    </row>
    <row r="32" spans="1:7" s="180" customFormat="1" x14ac:dyDescent="0.2">
      <c r="A32" s="179" t="s">
        <v>406</v>
      </c>
      <c r="B32" s="230" t="s">
        <v>407</v>
      </c>
      <c r="C32" s="231"/>
      <c r="D32" s="232" t="s">
        <v>408</v>
      </c>
      <c r="E32" s="233"/>
      <c r="F32" s="20">
        <v>2</v>
      </c>
      <c r="G32" s="4">
        <f>'PRIKLJUCKI-TIP-I_GD'!F7</f>
        <v>0</v>
      </c>
    </row>
    <row r="33" spans="1:7" s="181" customFormat="1" x14ac:dyDescent="0.2">
      <c r="A33" s="225" t="s">
        <v>126</v>
      </c>
      <c r="B33" s="225"/>
      <c r="C33" s="225"/>
      <c r="D33" s="225"/>
      <c r="E33" s="225"/>
      <c r="F33" s="225"/>
      <c r="G33" s="5">
        <f>SUM(G32:G32)</f>
        <v>0</v>
      </c>
    </row>
    <row r="35" spans="1:7" x14ac:dyDescent="0.2">
      <c r="A35" s="251" t="s">
        <v>409</v>
      </c>
      <c r="B35" s="251"/>
      <c r="C35" s="251"/>
      <c r="D35" s="251"/>
      <c r="E35" s="251"/>
      <c r="F35" s="182"/>
    </row>
    <row r="36" spans="1:7" x14ac:dyDescent="0.2">
      <c r="A36" s="183"/>
      <c r="B36" s="183"/>
      <c r="C36" s="183"/>
      <c r="D36" s="183"/>
      <c r="E36" s="183"/>
      <c r="F36" s="182"/>
    </row>
    <row r="37" spans="1:7" x14ac:dyDescent="0.2">
      <c r="A37" s="252" t="s">
        <v>149</v>
      </c>
      <c r="B37" s="252"/>
      <c r="C37" s="252"/>
      <c r="D37" s="252"/>
      <c r="E37" s="252"/>
      <c r="F37" s="252"/>
      <c r="G37" s="252"/>
    </row>
    <row r="38" spans="1:7" x14ac:dyDescent="0.2">
      <c r="A38" s="252" t="s">
        <v>410</v>
      </c>
      <c r="B38" s="252"/>
      <c r="C38" s="252"/>
      <c r="D38" s="252"/>
      <c r="E38" s="252"/>
      <c r="F38" s="252"/>
      <c r="G38" s="252"/>
    </row>
    <row r="39" spans="1:7" x14ac:dyDescent="0.2">
      <c r="A39" s="250"/>
      <c r="B39" s="250"/>
      <c r="C39" s="250"/>
      <c r="D39" s="250"/>
      <c r="E39" s="250"/>
      <c r="F39" s="250"/>
      <c r="G39" s="250"/>
    </row>
  </sheetData>
  <sheetProtection algorithmName="SHA-512" hashValue="Cfv9/6r4ZmvQeiP5nZG26UK5oUBktpQYc3Zi0Z66JJJgg+EE+xXE40atsVq12sWbd3qnxLy/q2880Q/tlDILyQ==" saltValue="zZK0h87p6CpNouF6QAd0jg==" spinCount="100000" sheet="1" objects="1" scenarios="1"/>
  <mergeCells count="34">
    <mergeCell ref="A39:G39"/>
    <mergeCell ref="B32:C32"/>
    <mergeCell ref="D32:E32"/>
    <mergeCell ref="A33:F33"/>
    <mergeCell ref="A35:E35"/>
    <mergeCell ref="A37:G37"/>
    <mergeCell ref="A38:G38"/>
    <mergeCell ref="B23:C23"/>
    <mergeCell ref="B24:C24"/>
    <mergeCell ref="A27:F27"/>
    <mergeCell ref="A29:G29"/>
    <mergeCell ref="A30:A31"/>
    <mergeCell ref="B30:C31"/>
    <mergeCell ref="D30:E31"/>
    <mergeCell ref="B17:C17"/>
    <mergeCell ref="A18:F18"/>
    <mergeCell ref="A20:G20"/>
    <mergeCell ref="A21:A22"/>
    <mergeCell ref="B21:C22"/>
    <mergeCell ref="D21:D22"/>
    <mergeCell ref="E21:E22"/>
    <mergeCell ref="B9:F9"/>
    <mergeCell ref="B10:F10"/>
    <mergeCell ref="A14:G14"/>
    <mergeCell ref="A15:A16"/>
    <mergeCell ref="B15:C16"/>
    <mergeCell ref="D15:D16"/>
    <mergeCell ref="E15:E16"/>
    <mergeCell ref="B8:F8"/>
    <mergeCell ref="A2:G2"/>
    <mergeCell ref="A3:G4"/>
    <mergeCell ref="B5:F5"/>
    <mergeCell ref="B6:F6"/>
    <mergeCell ref="B7:F7"/>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PROJEKTIRANJE&amp;RJPE-SIR-121/20</oddHeader>
    <oddFooter>&amp;C&amp;"Arial,Navadno"&amp;P /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93"/>
  <sheetViews>
    <sheetView topLeftCell="A19" zoomScaleNormal="100" zoomScaleSheetLayoutView="100" workbookViewId="0">
      <selection activeCell="E19" sqref="E19"/>
    </sheetView>
  </sheetViews>
  <sheetFormatPr defaultColWidth="9.140625" defaultRowHeight="12.75" x14ac:dyDescent="0.2"/>
  <cols>
    <col min="1" max="1" width="5.7109375" style="28" customWidth="1"/>
    <col min="2" max="2" width="50.7109375" style="76" customWidth="1"/>
    <col min="3" max="3" width="7.7109375" style="31" customWidth="1"/>
    <col min="4" max="4" width="4.7109375" style="32" customWidth="1"/>
    <col min="5" max="5" width="11.7109375" style="30" customWidth="1"/>
    <col min="6" max="6" width="12.7109375" style="31" customWidth="1"/>
    <col min="7" max="16384" width="9.140625" style="32"/>
  </cols>
  <sheetData>
    <row r="1" spans="1:6" x14ac:dyDescent="0.2">
      <c r="A1" s="27" t="s">
        <v>411</v>
      </c>
      <c r="B1" s="69" t="s">
        <v>6</v>
      </c>
      <c r="C1" s="28"/>
      <c r="D1" s="29"/>
    </row>
    <row r="2" spans="1:6" x14ac:dyDescent="0.2">
      <c r="A2" s="27" t="s">
        <v>412</v>
      </c>
      <c r="B2" s="69" t="s">
        <v>7</v>
      </c>
      <c r="C2" s="28"/>
      <c r="D2" s="29"/>
    </row>
    <row r="3" spans="1:6" x14ac:dyDescent="0.2">
      <c r="A3" s="27" t="s">
        <v>394</v>
      </c>
      <c r="B3" s="69" t="str">
        <f>'Rekapitulacija 4.a Sklop GD'!B17</f>
        <v>SP-12191, Funtkova ulica</v>
      </c>
      <c r="C3" s="28"/>
      <c r="D3" s="29"/>
    </row>
    <row r="4" spans="1:6" x14ac:dyDescent="0.2">
      <c r="A4" s="27"/>
      <c r="B4" s="69"/>
      <c r="C4" s="28"/>
      <c r="D4" s="29"/>
    </row>
    <row r="5" spans="1:6" ht="76.5" x14ac:dyDescent="0.2">
      <c r="A5" s="130" t="s">
        <v>0</v>
      </c>
      <c r="B5" s="131" t="s">
        <v>38</v>
      </c>
      <c r="C5" s="132" t="s">
        <v>8</v>
      </c>
      <c r="D5" s="132" t="s">
        <v>9</v>
      </c>
      <c r="E5" s="133" t="s">
        <v>42</v>
      </c>
      <c r="F5" s="133" t="s">
        <v>43</v>
      </c>
    </row>
    <row r="6" spans="1:6" s="36" customFormat="1" x14ac:dyDescent="0.2">
      <c r="A6" s="184">
        <v>1</v>
      </c>
      <c r="B6" s="77"/>
      <c r="C6" s="79"/>
      <c r="D6" s="78"/>
      <c r="E6" s="148"/>
      <c r="F6" s="79"/>
    </row>
    <row r="7" spans="1:6" s="36" customFormat="1" x14ac:dyDescent="0.2">
      <c r="A7" s="113">
        <f>COUNT(A6+1)</f>
        <v>1</v>
      </c>
      <c r="B7" s="151" t="s">
        <v>10</v>
      </c>
      <c r="C7" s="139"/>
      <c r="D7" s="19"/>
      <c r="E7" s="138"/>
      <c r="F7" s="138"/>
    </row>
    <row r="8" spans="1:6" s="36" customFormat="1" ht="38.25" x14ac:dyDescent="0.2">
      <c r="A8" s="113"/>
      <c r="B8" s="128" t="s">
        <v>49</v>
      </c>
      <c r="C8" s="139"/>
      <c r="D8" s="19"/>
      <c r="E8" s="138"/>
      <c r="F8" s="138"/>
    </row>
    <row r="9" spans="1:6" s="36" customFormat="1" ht="14.25" x14ac:dyDescent="0.2">
      <c r="A9" s="113"/>
      <c r="B9" s="128"/>
      <c r="C9" s="185">
        <v>55</v>
      </c>
      <c r="D9" s="19" t="s">
        <v>41</v>
      </c>
      <c r="E9" s="47"/>
      <c r="F9" s="138">
        <f>C9*E9</f>
        <v>0</v>
      </c>
    </row>
    <row r="10" spans="1:6" s="36" customFormat="1" x14ac:dyDescent="0.2">
      <c r="A10" s="121"/>
      <c r="B10" s="72"/>
      <c r="C10" s="53"/>
      <c r="D10" s="54"/>
      <c r="E10" s="55"/>
      <c r="F10" s="55"/>
    </row>
    <row r="11" spans="1:6" x14ac:dyDescent="0.2">
      <c r="A11" s="120"/>
      <c r="B11" s="71"/>
      <c r="C11" s="56"/>
      <c r="D11" s="50"/>
      <c r="E11" s="51"/>
      <c r="F11" s="49"/>
    </row>
    <row r="12" spans="1:6" x14ac:dyDescent="0.2">
      <c r="A12" s="113">
        <f>COUNT($A$7:A11)+1</f>
        <v>2</v>
      </c>
      <c r="B12" s="41" t="s">
        <v>13</v>
      </c>
      <c r="C12" s="52"/>
      <c r="D12" s="22"/>
      <c r="E12" s="37"/>
      <c r="F12" s="38"/>
    </row>
    <row r="13" spans="1:6" ht="38.25" x14ac:dyDescent="0.2">
      <c r="A13" s="118"/>
      <c r="B13" s="42" t="s">
        <v>35</v>
      </c>
      <c r="C13" s="52"/>
      <c r="D13" s="22"/>
      <c r="E13" s="37"/>
      <c r="F13" s="38"/>
    </row>
    <row r="14" spans="1:6" ht="14.25" x14ac:dyDescent="0.2">
      <c r="A14" s="118"/>
      <c r="B14" s="42"/>
      <c r="C14" s="52">
        <v>71</v>
      </c>
      <c r="D14" s="22" t="s">
        <v>47</v>
      </c>
      <c r="E14" s="47"/>
      <c r="F14" s="37">
        <f>C14*E14</f>
        <v>0</v>
      </c>
    </row>
    <row r="15" spans="1:6" x14ac:dyDescent="0.2">
      <c r="A15" s="119"/>
      <c r="B15" s="72"/>
      <c r="C15" s="53"/>
      <c r="D15" s="54"/>
      <c r="E15" s="55"/>
      <c r="F15" s="55"/>
    </row>
    <row r="16" spans="1:6" x14ac:dyDescent="0.2">
      <c r="A16" s="120"/>
      <c r="B16" s="71"/>
      <c r="C16" s="56"/>
      <c r="D16" s="50"/>
      <c r="E16" s="51"/>
      <c r="F16" s="49"/>
    </row>
    <row r="17" spans="1:6" x14ac:dyDescent="0.2">
      <c r="A17" s="113">
        <f>COUNT($A$7:A16)+1</f>
        <v>3</v>
      </c>
      <c r="B17" s="41" t="s">
        <v>89</v>
      </c>
      <c r="C17" s="52"/>
      <c r="D17" s="22"/>
      <c r="E17" s="37"/>
      <c r="F17" s="37"/>
    </row>
    <row r="18" spans="1:6" ht="38.25" x14ac:dyDescent="0.2">
      <c r="A18" s="118"/>
      <c r="B18" s="42" t="s">
        <v>90</v>
      </c>
      <c r="C18" s="52"/>
      <c r="D18" s="22"/>
      <c r="E18" s="37"/>
      <c r="F18" s="37"/>
    </row>
    <row r="19" spans="1:6" x14ac:dyDescent="0.2">
      <c r="A19" s="118"/>
      <c r="B19" s="42"/>
      <c r="C19" s="52">
        <v>10</v>
      </c>
      <c r="D19" s="22" t="s">
        <v>39</v>
      </c>
      <c r="E19" s="47"/>
      <c r="F19" s="37">
        <f>C19*E19</f>
        <v>0</v>
      </c>
    </row>
    <row r="20" spans="1:6" x14ac:dyDescent="0.2">
      <c r="A20" s="119"/>
      <c r="B20" s="72"/>
      <c r="C20" s="53"/>
      <c r="D20" s="54"/>
      <c r="E20" s="55"/>
      <c r="F20" s="55"/>
    </row>
    <row r="21" spans="1:6" x14ac:dyDescent="0.2">
      <c r="A21" s="120"/>
      <c r="B21" s="71"/>
      <c r="C21" s="56"/>
      <c r="D21" s="50"/>
      <c r="E21" s="51"/>
      <c r="F21" s="51"/>
    </row>
    <row r="22" spans="1:6" x14ac:dyDescent="0.2">
      <c r="A22" s="113">
        <f>COUNT($A$7:A21)+1</f>
        <v>4</v>
      </c>
      <c r="B22" s="41" t="s">
        <v>91</v>
      </c>
      <c r="C22" s="52"/>
      <c r="D22" s="22"/>
      <c r="E22" s="37"/>
      <c r="F22" s="37"/>
    </row>
    <row r="23" spans="1:6" ht="25.5" x14ac:dyDescent="0.2">
      <c r="A23" s="118"/>
      <c r="B23" s="42" t="s">
        <v>92</v>
      </c>
      <c r="C23" s="52"/>
      <c r="D23" s="22"/>
      <c r="E23" s="37"/>
      <c r="F23" s="37"/>
    </row>
    <row r="24" spans="1:6" ht="14.25" x14ac:dyDescent="0.2">
      <c r="A24" s="118"/>
      <c r="B24" s="42"/>
      <c r="C24" s="52">
        <v>114</v>
      </c>
      <c r="D24" s="22" t="s">
        <v>41</v>
      </c>
      <c r="E24" s="47"/>
      <c r="F24" s="37">
        <f>C24*E24</f>
        <v>0</v>
      </c>
    </row>
    <row r="25" spans="1:6" x14ac:dyDescent="0.2">
      <c r="A25" s="119"/>
      <c r="B25" s="72"/>
      <c r="C25" s="53"/>
      <c r="D25" s="54"/>
      <c r="E25" s="55"/>
      <c r="F25" s="55"/>
    </row>
    <row r="26" spans="1:6" x14ac:dyDescent="0.2">
      <c r="A26" s="120"/>
      <c r="B26" s="71"/>
      <c r="C26" s="56"/>
      <c r="D26" s="50"/>
      <c r="E26" s="51"/>
      <c r="F26" s="49"/>
    </row>
    <row r="27" spans="1:6" x14ac:dyDescent="0.2">
      <c r="A27" s="113">
        <f>COUNT($A$7:A26)+1</f>
        <v>5</v>
      </c>
      <c r="B27" s="41" t="s">
        <v>93</v>
      </c>
      <c r="C27" s="52"/>
      <c r="D27" s="22"/>
      <c r="E27" s="37"/>
      <c r="F27" s="38"/>
    </row>
    <row r="28" spans="1:6" ht="63.75" x14ac:dyDescent="0.2">
      <c r="A28" s="118"/>
      <c r="B28" s="42" t="s">
        <v>119</v>
      </c>
      <c r="C28" s="52"/>
      <c r="D28" s="22"/>
      <c r="E28" s="37"/>
      <c r="F28" s="38"/>
    </row>
    <row r="29" spans="1:6" x14ac:dyDescent="0.2">
      <c r="A29" s="118"/>
      <c r="B29" s="41" t="s">
        <v>94</v>
      </c>
      <c r="C29" s="52"/>
      <c r="D29" s="22"/>
      <c r="E29" s="37"/>
      <c r="F29" s="38"/>
    </row>
    <row r="30" spans="1:6" ht="25.5" x14ac:dyDescent="0.2">
      <c r="A30" s="118"/>
      <c r="B30" s="42" t="s">
        <v>95</v>
      </c>
      <c r="C30" s="52">
        <v>71</v>
      </c>
      <c r="D30" s="39" t="s">
        <v>47</v>
      </c>
      <c r="E30" s="48"/>
      <c r="F30" s="40">
        <f>C30*E30</f>
        <v>0</v>
      </c>
    </row>
    <row r="31" spans="1:6" ht="25.5" x14ac:dyDescent="0.2">
      <c r="A31" s="118"/>
      <c r="B31" s="42" t="s">
        <v>120</v>
      </c>
      <c r="C31" s="52">
        <v>71</v>
      </c>
      <c r="D31" s="39" t="s">
        <v>47</v>
      </c>
      <c r="E31" s="48"/>
      <c r="F31" s="40">
        <f>C31*E31</f>
        <v>0</v>
      </c>
    </row>
    <row r="32" spans="1:6" x14ac:dyDescent="0.2">
      <c r="A32" s="119"/>
      <c r="B32" s="72"/>
      <c r="C32" s="53"/>
      <c r="D32" s="82"/>
      <c r="E32" s="83"/>
      <c r="F32" s="83"/>
    </row>
    <row r="33" spans="1:6" x14ac:dyDescent="0.2">
      <c r="A33" s="120"/>
      <c r="B33" s="77"/>
      <c r="C33" s="56"/>
      <c r="D33" s="50"/>
      <c r="E33" s="51"/>
      <c r="F33" s="51"/>
    </row>
    <row r="34" spans="1:6" x14ac:dyDescent="0.2">
      <c r="A34" s="113">
        <f>COUNT($A$7:A33)+1</f>
        <v>6</v>
      </c>
      <c r="B34" s="41" t="s">
        <v>21</v>
      </c>
      <c r="C34" s="52"/>
      <c r="D34" s="22"/>
      <c r="E34" s="37"/>
      <c r="F34" s="37"/>
    </row>
    <row r="35" spans="1:6" x14ac:dyDescent="0.2">
      <c r="A35" s="118"/>
      <c r="B35" s="42" t="s">
        <v>20</v>
      </c>
      <c r="C35" s="52"/>
      <c r="D35" s="22"/>
      <c r="E35" s="37"/>
      <c r="F35" s="38"/>
    </row>
    <row r="36" spans="1:6" ht="14.25" x14ac:dyDescent="0.2">
      <c r="A36" s="118"/>
      <c r="B36" s="42"/>
      <c r="C36" s="52">
        <v>33</v>
      </c>
      <c r="D36" s="22" t="s">
        <v>47</v>
      </c>
      <c r="E36" s="47"/>
      <c r="F36" s="37">
        <f>C36*E36</f>
        <v>0</v>
      </c>
    </row>
    <row r="37" spans="1:6" x14ac:dyDescent="0.2">
      <c r="A37" s="119"/>
      <c r="B37" s="72"/>
      <c r="C37" s="53"/>
      <c r="D37" s="54"/>
      <c r="E37" s="55"/>
      <c r="F37" s="55"/>
    </row>
    <row r="38" spans="1:6" x14ac:dyDescent="0.2">
      <c r="A38" s="120"/>
      <c r="B38" s="71"/>
      <c r="C38" s="56"/>
      <c r="D38" s="50"/>
      <c r="E38" s="51"/>
      <c r="F38" s="51"/>
    </row>
    <row r="39" spans="1:6" x14ac:dyDescent="0.2">
      <c r="A39" s="113">
        <f>COUNT($A$7:A38)+1</f>
        <v>7</v>
      </c>
      <c r="B39" s="41" t="s">
        <v>109</v>
      </c>
      <c r="C39" s="52"/>
      <c r="D39" s="22"/>
      <c r="E39" s="37"/>
      <c r="F39" s="38"/>
    </row>
    <row r="40" spans="1:6" ht="38.25" x14ac:dyDescent="0.2">
      <c r="A40" s="118"/>
      <c r="B40" s="42" t="s">
        <v>127</v>
      </c>
      <c r="C40" s="52"/>
      <c r="D40" s="22"/>
      <c r="E40" s="37"/>
      <c r="F40" s="38"/>
    </row>
    <row r="41" spans="1:6" ht="14.25" x14ac:dyDescent="0.2">
      <c r="A41" s="118"/>
      <c r="B41" s="42" t="s">
        <v>36</v>
      </c>
      <c r="C41" s="52">
        <v>52</v>
      </c>
      <c r="D41" s="22" t="s">
        <v>46</v>
      </c>
      <c r="E41" s="47"/>
      <c r="F41" s="37">
        <f>C41*E41</f>
        <v>0</v>
      </c>
    </row>
    <row r="42" spans="1:6" ht="14.25" x14ac:dyDescent="0.2">
      <c r="A42" s="118"/>
      <c r="B42" s="42" t="s">
        <v>37</v>
      </c>
      <c r="C42" s="52">
        <v>13</v>
      </c>
      <c r="D42" s="22" t="s">
        <v>46</v>
      </c>
      <c r="E42" s="47"/>
      <c r="F42" s="37">
        <f>C42*E42</f>
        <v>0</v>
      </c>
    </row>
    <row r="43" spans="1:6" x14ac:dyDescent="0.2">
      <c r="A43" s="119"/>
      <c r="B43" s="72"/>
      <c r="C43" s="53"/>
      <c r="D43" s="54"/>
      <c r="E43" s="55"/>
      <c r="F43" s="55"/>
    </row>
    <row r="44" spans="1:6" x14ac:dyDescent="0.2">
      <c r="A44" s="120"/>
      <c r="B44" s="71"/>
      <c r="C44" s="56"/>
      <c r="D44" s="50"/>
      <c r="E44" s="51"/>
      <c r="F44" s="51"/>
    </row>
    <row r="45" spans="1:6" x14ac:dyDescent="0.2">
      <c r="A45" s="113">
        <f>COUNT($A$7:A44)+1</f>
        <v>8</v>
      </c>
      <c r="B45" s="41" t="s">
        <v>413</v>
      </c>
      <c r="C45" s="52"/>
      <c r="D45" s="22"/>
      <c r="E45" s="37"/>
      <c r="F45" s="37"/>
    </row>
    <row r="46" spans="1:6" ht="51" x14ac:dyDescent="0.2">
      <c r="A46" s="118"/>
      <c r="B46" s="42" t="s">
        <v>414</v>
      </c>
      <c r="C46" s="52"/>
      <c r="D46" s="22"/>
      <c r="E46" s="37"/>
      <c r="F46" s="37"/>
    </row>
    <row r="47" spans="1:6" ht="14.25" x14ac:dyDescent="0.2">
      <c r="A47" s="118"/>
      <c r="B47" s="42"/>
      <c r="C47" s="52">
        <v>10</v>
      </c>
      <c r="D47" s="22" t="s">
        <v>46</v>
      </c>
      <c r="E47" s="47"/>
      <c r="F47" s="37">
        <f>C47*E47</f>
        <v>0</v>
      </c>
    </row>
    <row r="48" spans="1:6" x14ac:dyDescent="0.2">
      <c r="A48" s="119"/>
      <c r="B48" s="72"/>
      <c r="C48" s="53"/>
      <c r="D48" s="54"/>
      <c r="E48" s="55"/>
      <c r="F48" s="55"/>
    </row>
    <row r="49" spans="1:6" x14ac:dyDescent="0.2">
      <c r="A49" s="120"/>
      <c r="B49" s="71"/>
      <c r="C49" s="56"/>
      <c r="D49" s="50"/>
      <c r="E49" s="51"/>
      <c r="F49" s="51"/>
    </row>
    <row r="50" spans="1:6" x14ac:dyDescent="0.2">
      <c r="A50" s="113">
        <f>COUNT($A$7:A49)+1</f>
        <v>9</v>
      </c>
      <c r="B50" s="41" t="s">
        <v>111</v>
      </c>
      <c r="C50" s="52"/>
      <c r="D50" s="22"/>
      <c r="E50" s="37"/>
      <c r="F50" s="37"/>
    </row>
    <row r="51" spans="1:6" ht="63.75" x14ac:dyDescent="0.2">
      <c r="A51" s="118"/>
      <c r="B51" s="42" t="s">
        <v>140</v>
      </c>
      <c r="C51" s="52"/>
      <c r="D51" s="22"/>
      <c r="E51" s="37"/>
      <c r="F51" s="37"/>
    </row>
    <row r="52" spans="1:6" ht="14.25" x14ac:dyDescent="0.2">
      <c r="A52" s="118"/>
      <c r="B52" s="42"/>
      <c r="C52" s="52">
        <v>26</v>
      </c>
      <c r="D52" s="22" t="s">
        <v>46</v>
      </c>
      <c r="E52" s="47"/>
      <c r="F52" s="37">
        <f>C52*E52</f>
        <v>0</v>
      </c>
    </row>
    <row r="53" spans="1:6" x14ac:dyDescent="0.2">
      <c r="A53" s="119"/>
      <c r="B53" s="72"/>
      <c r="C53" s="53"/>
      <c r="D53" s="54"/>
      <c r="E53" s="55"/>
      <c r="F53" s="55"/>
    </row>
    <row r="54" spans="1:6" x14ac:dyDescent="0.2">
      <c r="A54" s="120"/>
      <c r="B54" s="71"/>
      <c r="C54" s="56"/>
      <c r="D54" s="50"/>
      <c r="E54" s="51"/>
      <c r="F54" s="51"/>
    </row>
    <row r="55" spans="1:6" x14ac:dyDescent="0.2">
      <c r="A55" s="113">
        <f>COUNT($A$7:A54)+1</f>
        <v>10</v>
      </c>
      <c r="B55" s="41" t="s">
        <v>112</v>
      </c>
      <c r="C55" s="52"/>
      <c r="D55" s="22"/>
      <c r="E55" s="37"/>
      <c r="F55" s="38"/>
    </row>
    <row r="56" spans="1:6" ht="51" x14ac:dyDescent="0.2">
      <c r="A56" s="118"/>
      <c r="B56" s="42" t="s">
        <v>141</v>
      </c>
      <c r="C56" s="52"/>
      <c r="D56" s="22"/>
      <c r="E56" s="37"/>
      <c r="F56" s="38"/>
    </row>
    <row r="57" spans="1:6" ht="14.25" x14ac:dyDescent="0.2">
      <c r="A57" s="118"/>
      <c r="B57" s="42"/>
      <c r="C57" s="52">
        <v>30</v>
      </c>
      <c r="D57" s="22" t="s">
        <v>46</v>
      </c>
      <c r="E57" s="47"/>
      <c r="F57" s="37">
        <f>C57*E57</f>
        <v>0</v>
      </c>
    </row>
    <row r="58" spans="1:6" x14ac:dyDescent="0.2">
      <c r="A58" s="119"/>
      <c r="B58" s="72"/>
      <c r="C58" s="53"/>
      <c r="D58" s="54"/>
      <c r="E58" s="55"/>
      <c r="F58" s="55"/>
    </row>
    <row r="59" spans="1:6" x14ac:dyDescent="0.2">
      <c r="A59" s="120"/>
      <c r="B59" s="71"/>
      <c r="C59" s="56"/>
      <c r="D59" s="50"/>
      <c r="E59" s="51"/>
      <c r="F59" s="51"/>
    </row>
    <row r="60" spans="1:6" x14ac:dyDescent="0.2">
      <c r="A60" s="113">
        <f>COUNT($A$7:A59)+1</f>
        <v>11</v>
      </c>
      <c r="B60" s="41" t="s">
        <v>25</v>
      </c>
      <c r="C60" s="52"/>
      <c r="D60" s="22"/>
      <c r="E60" s="37"/>
      <c r="F60" s="37"/>
    </row>
    <row r="61" spans="1:6" ht="25.5" x14ac:dyDescent="0.2">
      <c r="A61" s="118"/>
      <c r="B61" s="42" t="s">
        <v>415</v>
      </c>
      <c r="C61" s="52"/>
      <c r="D61" s="22"/>
      <c r="E61" s="37"/>
      <c r="F61" s="38"/>
    </row>
    <row r="62" spans="1:6" ht="14.25" x14ac:dyDescent="0.2">
      <c r="A62" s="118"/>
      <c r="B62" s="42"/>
      <c r="C62" s="52">
        <v>55</v>
      </c>
      <c r="D62" s="22" t="s">
        <v>41</v>
      </c>
      <c r="E62" s="47"/>
      <c r="F62" s="37">
        <f>C62*E62</f>
        <v>0</v>
      </c>
    </row>
    <row r="63" spans="1:6" x14ac:dyDescent="0.2">
      <c r="A63" s="119"/>
      <c r="B63" s="72"/>
      <c r="C63" s="53"/>
      <c r="D63" s="54"/>
      <c r="E63" s="55"/>
      <c r="F63" s="55"/>
    </row>
    <row r="64" spans="1:6" x14ac:dyDescent="0.2">
      <c r="A64" s="120"/>
      <c r="B64" s="71"/>
      <c r="C64" s="56"/>
      <c r="D64" s="50"/>
      <c r="E64" s="51"/>
      <c r="F64" s="51"/>
    </row>
    <row r="65" spans="1:6" x14ac:dyDescent="0.2">
      <c r="A65" s="113">
        <f>COUNT($A$7:A64)+1</f>
        <v>12</v>
      </c>
      <c r="B65" s="41" t="s">
        <v>416</v>
      </c>
      <c r="C65" s="52"/>
      <c r="D65" s="22"/>
      <c r="E65" s="37"/>
      <c r="F65" s="38"/>
    </row>
    <row r="66" spans="1:6" ht="25.5" x14ac:dyDescent="0.2">
      <c r="A66" s="118"/>
      <c r="B66" s="42" t="s">
        <v>417</v>
      </c>
      <c r="C66" s="52"/>
      <c r="D66" s="22"/>
      <c r="E66" s="37"/>
      <c r="F66" s="38"/>
    </row>
    <row r="67" spans="1:6" x14ac:dyDescent="0.2">
      <c r="A67" s="118"/>
      <c r="B67" s="42"/>
      <c r="C67" s="52">
        <v>1</v>
      </c>
      <c r="D67" s="22" t="s">
        <v>1</v>
      </c>
      <c r="E67" s="47"/>
      <c r="F67" s="37">
        <f>C67*E67</f>
        <v>0</v>
      </c>
    </row>
    <row r="68" spans="1:6" x14ac:dyDescent="0.2">
      <c r="A68" s="119"/>
      <c r="B68" s="72"/>
      <c r="C68" s="53"/>
      <c r="D68" s="54"/>
      <c r="E68" s="55"/>
      <c r="F68" s="55"/>
    </row>
    <row r="69" spans="1:6" x14ac:dyDescent="0.2">
      <c r="A69" s="120"/>
      <c r="B69" s="71"/>
      <c r="C69" s="56"/>
      <c r="D69" s="50"/>
      <c r="E69" s="51"/>
      <c r="F69" s="51"/>
    </row>
    <row r="70" spans="1:6" x14ac:dyDescent="0.2">
      <c r="A70" s="113">
        <f>COUNT($A$7:A69)+1</f>
        <v>13</v>
      </c>
      <c r="B70" s="41" t="s">
        <v>418</v>
      </c>
      <c r="C70" s="52"/>
      <c r="D70" s="22"/>
      <c r="E70" s="37"/>
      <c r="F70" s="37"/>
    </row>
    <row r="71" spans="1:6" x14ac:dyDescent="0.2">
      <c r="A71" s="118"/>
      <c r="B71" s="42" t="s">
        <v>419</v>
      </c>
      <c r="C71" s="52"/>
      <c r="D71" s="22"/>
      <c r="E71" s="37"/>
      <c r="F71" s="38"/>
    </row>
    <row r="72" spans="1:6" x14ac:dyDescent="0.2">
      <c r="A72" s="118"/>
      <c r="B72" s="42"/>
      <c r="C72" s="52">
        <v>1</v>
      </c>
      <c r="D72" s="22" t="s">
        <v>1</v>
      </c>
      <c r="E72" s="47"/>
      <c r="F72" s="37">
        <f>C72*E72</f>
        <v>0</v>
      </c>
    </row>
    <row r="73" spans="1:6" x14ac:dyDescent="0.2">
      <c r="A73" s="119"/>
      <c r="B73" s="72"/>
      <c r="C73" s="53"/>
      <c r="D73" s="54"/>
      <c r="E73" s="55"/>
      <c r="F73" s="55"/>
    </row>
    <row r="74" spans="1:6" s="36" customFormat="1" x14ac:dyDescent="0.2">
      <c r="A74" s="116"/>
      <c r="B74" s="42"/>
      <c r="C74" s="52"/>
      <c r="D74" s="22"/>
      <c r="E74" s="37"/>
      <c r="F74" s="38"/>
    </row>
    <row r="75" spans="1:6" s="36" customFormat="1" x14ac:dyDescent="0.2">
      <c r="A75" s="113">
        <f>COUNT($A$7:A74)+1</f>
        <v>14</v>
      </c>
      <c r="B75" s="41" t="s">
        <v>420</v>
      </c>
      <c r="C75" s="52"/>
      <c r="D75" s="22"/>
      <c r="E75" s="37"/>
      <c r="F75" s="38"/>
    </row>
    <row r="76" spans="1:6" s="36" customFormat="1" ht="38.25" x14ac:dyDescent="0.2">
      <c r="A76" s="116"/>
      <c r="B76" s="42" t="s">
        <v>421</v>
      </c>
      <c r="C76" s="52"/>
      <c r="D76" s="22"/>
      <c r="E76" s="37"/>
      <c r="F76" s="38"/>
    </row>
    <row r="77" spans="1:6" s="36" customFormat="1" x14ac:dyDescent="0.2">
      <c r="A77" s="116"/>
      <c r="B77" s="42" t="s">
        <v>422</v>
      </c>
      <c r="C77" s="52">
        <v>3</v>
      </c>
      <c r="D77" s="22" t="s">
        <v>1</v>
      </c>
      <c r="E77" s="47"/>
      <c r="F77" s="37">
        <f>C77*E77</f>
        <v>0</v>
      </c>
    </row>
    <row r="78" spans="1:6" s="36" customFormat="1" x14ac:dyDescent="0.2">
      <c r="A78" s="121"/>
      <c r="B78" s="72"/>
      <c r="C78" s="53"/>
      <c r="D78" s="54"/>
      <c r="E78" s="55"/>
      <c r="F78" s="55"/>
    </row>
    <row r="79" spans="1:6" s="36" customFormat="1" x14ac:dyDescent="0.2">
      <c r="A79" s="117"/>
      <c r="B79" s="77"/>
      <c r="C79" s="79"/>
      <c r="D79" s="78"/>
      <c r="E79" s="148"/>
      <c r="F79" s="79"/>
    </row>
    <row r="80" spans="1:6" s="36" customFormat="1" x14ac:dyDescent="0.2">
      <c r="A80" s="113">
        <f>COUNT($A$7:A79)+1</f>
        <v>15</v>
      </c>
      <c r="B80" s="41" t="s">
        <v>32</v>
      </c>
      <c r="C80" s="38"/>
      <c r="D80" s="22"/>
      <c r="E80" s="65"/>
      <c r="F80" s="38"/>
    </row>
    <row r="81" spans="1:6" s="36" customFormat="1" ht="76.5" x14ac:dyDescent="0.2">
      <c r="A81" s="116"/>
      <c r="B81" s="42" t="s">
        <v>116</v>
      </c>
      <c r="C81" s="38"/>
      <c r="D81" s="22"/>
      <c r="E81" s="37"/>
      <c r="F81" s="38"/>
    </row>
    <row r="82" spans="1:6" s="36" customFormat="1" x14ac:dyDescent="0.2">
      <c r="A82" s="113"/>
      <c r="B82" s="107"/>
      <c r="C82" s="66"/>
      <c r="D82" s="67">
        <v>0.02</v>
      </c>
      <c r="E82" s="38"/>
      <c r="F82" s="37">
        <f>SUM(F9:F80)*D82</f>
        <v>0</v>
      </c>
    </row>
    <row r="83" spans="1:6" s="36" customFormat="1" x14ac:dyDescent="0.2">
      <c r="A83" s="115"/>
      <c r="B83" s="108"/>
      <c r="C83" s="109"/>
      <c r="D83" s="110"/>
      <c r="E83" s="68"/>
      <c r="F83" s="55"/>
    </row>
    <row r="84" spans="1:6" x14ac:dyDescent="0.2">
      <c r="A84" s="117"/>
      <c r="B84" s="71"/>
      <c r="C84" s="49"/>
      <c r="D84" s="50"/>
      <c r="E84" s="111"/>
      <c r="F84" s="51"/>
    </row>
    <row r="85" spans="1:6" x14ac:dyDescent="0.2">
      <c r="A85" s="113">
        <f>COUNT($A$7:A84)+1</f>
        <v>16</v>
      </c>
      <c r="B85" s="41" t="s">
        <v>423</v>
      </c>
      <c r="C85" s="38"/>
      <c r="D85" s="22"/>
      <c r="E85" s="65"/>
      <c r="F85" s="37"/>
    </row>
    <row r="86" spans="1:6" ht="38.25" x14ac:dyDescent="0.2">
      <c r="A86" s="116"/>
      <c r="B86" s="42" t="s">
        <v>33</v>
      </c>
      <c r="C86" s="38"/>
      <c r="D86" s="22"/>
      <c r="E86" s="38"/>
      <c r="F86" s="37"/>
    </row>
    <row r="87" spans="1:6" x14ac:dyDescent="0.2">
      <c r="A87" s="116"/>
      <c r="B87" s="42"/>
      <c r="C87" s="66"/>
      <c r="D87" s="67">
        <v>0.05</v>
      </c>
      <c r="E87" s="38"/>
      <c r="F87" s="37">
        <f>SUM(F9:F80)*D87</f>
        <v>0</v>
      </c>
    </row>
    <row r="88" spans="1:6" x14ac:dyDescent="0.2">
      <c r="A88" s="121"/>
      <c r="B88" s="72"/>
      <c r="C88" s="68"/>
      <c r="D88" s="54"/>
      <c r="E88" s="68"/>
      <c r="F88" s="68"/>
    </row>
    <row r="89" spans="1:6" x14ac:dyDescent="0.2">
      <c r="A89" s="116"/>
      <c r="B89" s="42"/>
      <c r="C89" s="38"/>
      <c r="D89" s="22"/>
      <c r="E89" s="38"/>
      <c r="F89" s="38"/>
    </row>
    <row r="90" spans="1:6" x14ac:dyDescent="0.2">
      <c r="A90" s="113">
        <f>COUNT($A$7:A88)+1</f>
        <v>17</v>
      </c>
      <c r="B90" s="41" t="s">
        <v>117</v>
      </c>
      <c r="C90" s="38"/>
      <c r="D90" s="22"/>
      <c r="E90" s="38"/>
      <c r="F90" s="38"/>
    </row>
    <row r="91" spans="1:6" ht="38.25" x14ac:dyDescent="0.2">
      <c r="A91" s="116"/>
      <c r="B91" s="42" t="s">
        <v>34</v>
      </c>
      <c r="C91" s="66"/>
      <c r="D91" s="67">
        <v>0.1</v>
      </c>
      <c r="E91" s="38"/>
      <c r="F91" s="37">
        <f>SUM(F9:F80)*D91</f>
        <v>0</v>
      </c>
    </row>
    <row r="92" spans="1:6" x14ac:dyDescent="0.2">
      <c r="A92" s="121"/>
      <c r="B92" s="74"/>
      <c r="C92" s="38"/>
      <c r="D92" s="22"/>
      <c r="E92" s="65"/>
      <c r="F92" s="38"/>
    </row>
    <row r="93" spans="1:6" x14ac:dyDescent="0.2">
      <c r="A93" s="43"/>
      <c r="B93" s="75" t="s">
        <v>2</v>
      </c>
      <c r="C93" s="44"/>
      <c r="D93" s="45"/>
      <c r="E93" s="46" t="s">
        <v>45</v>
      </c>
      <c r="F93" s="46">
        <f>SUM(F9:F92)</f>
        <v>0</v>
      </c>
    </row>
  </sheetData>
  <sheetProtection password="CFA5"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PROJEKTIRANJE&amp;RJPE-SIR-121/20</oddHeader>
    <oddFooter>&amp;C&amp;"Arial,Navadno"&amp;P / &amp;N</oddFooter>
  </headerFooter>
  <rowBreaks count="2" manualBreakCount="2">
    <brk id="37" max="5" man="1"/>
    <brk id="73"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9"/>
  <sheetViews>
    <sheetView showGridLines="0" zoomScaleNormal="100" zoomScaleSheetLayoutView="100" workbookViewId="0">
      <selection activeCell="E7" sqref="E7"/>
    </sheetView>
  </sheetViews>
  <sheetFormatPr defaultColWidth="9.140625" defaultRowHeight="12.75" x14ac:dyDescent="0.2"/>
  <cols>
    <col min="1" max="1" width="5.7109375" style="28" customWidth="1"/>
    <col min="2" max="2" width="50.7109375" style="202" customWidth="1"/>
    <col min="3" max="3" width="7.7109375" style="31" customWidth="1"/>
    <col min="4" max="4" width="4.7109375" style="32" customWidth="1"/>
    <col min="5" max="5" width="11.7109375" style="30" customWidth="1"/>
    <col min="6" max="6" width="12.7109375" style="31" customWidth="1"/>
    <col min="7" max="16384" width="9.140625" style="32"/>
  </cols>
  <sheetData>
    <row r="1" spans="1:6" x14ac:dyDescent="0.2">
      <c r="A1" s="27" t="s">
        <v>411</v>
      </c>
      <c r="B1" s="158" t="s">
        <v>6</v>
      </c>
      <c r="C1" s="28"/>
      <c r="D1" s="29"/>
    </row>
    <row r="2" spans="1:6" x14ac:dyDescent="0.2">
      <c r="A2" s="27" t="s">
        <v>412</v>
      </c>
      <c r="B2" s="158" t="s">
        <v>7</v>
      </c>
      <c r="C2" s="28"/>
      <c r="D2" s="29"/>
    </row>
    <row r="3" spans="1:6" x14ac:dyDescent="0.2">
      <c r="A3" s="27" t="s">
        <v>406</v>
      </c>
      <c r="B3" s="158" t="s">
        <v>424</v>
      </c>
      <c r="C3" s="28"/>
      <c r="D3" s="29"/>
    </row>
    <row r="4" spans="1:6" x14ac:dyDescent="0.2">
      <c r="A4" s="27"/>
      <c r="B4" s="158"/>
      <c r="C4" s="28"/>
      <c r="D4" s="29"/>
    </row>
    <row r="5" spans="1:6" ht="76.5" x14ac:dyDescent="0.2">
      <c r="A5" s="130" t="s">
        <v>0</v>
      </c>
      <c r="B5" s="186" t="s">
        <v>38</v>
      </c>
      <c r="C5" s="132" t="s">
        <v>8</v>
      </c>
      <c r="D5" s="132" t="s">
        <v>9</v>
      </c>
      <c r="E5" s="133" t="s">
        <v>42</v>
      </c>
      <c r="F5" s="133" t="s">
        <v>43</v>
      </c>
    </row>
    <row r="6" spans="1:6" x14ac:dyDescent="0.2">
      <c r="A6" s="112">
        <v>1</v>
      </c>
      <c r="B6" s="187"/>
      <c r="C6" s="33"/>
      <c r="D6" s="34"/>
      <c r="E6" s="35"/>
      <c r="F6" s="33"/>
    </row>
    <row r="7" spans="1:6" s="182" customFormat="1" x14ac:dyDescent="0.2">
      <c r="A7" s="188"/>
      <c r="B7" s="189" t="s">
        <v>424</v>
      </c>
      <c r="C7" s="190">
        <v>2</v>
      </c>
      <c r="D7" s="191" t="s">
        <v>1</v>
      </c>
      <c r="E7" s="215"/>
      <c r="F7" s="192">
        <f>C7*E7</f>
        <v>0</v>
      </c>
    </row>
    <row r="8" spans="1:6" s="182" customFormat="1" x14ac:dyDescent="0.2">
      <c r="A8" s="193"/>
      <c r="B8" s="194"/>
      <c r="C8" s="195"/>
      <c r="D8" s="191"/>
      <c r="E8" s="196"/>
      <c r="F8" s="191"/>
    </row>
    <row r="9" spans="1:6" s="182" customFormat="1" x14ac:dyDescent="0.2">
      <c r="A9" s="197"/>
      <c r="B9" s="198" t="s">
        <v>425</v>
      </c>
      <c r="C9" s="199"/>
      <c r="D9" s="200"/>
      <c r="E9" s="201"/>
      <c r="F9" s="201">
        <f>F7</f>
        <v>0</v>
      </c>
    </row>
  </sheetData>
  <sheetProtection algorithmName="SHA-512" hashValue="uHt+BttxwEKzvhfNYL8MAFqUdjxx7hExkXoF7dibQN8vJfM0NjLIo83K4iuQM8HUBB3KS2go1/OwCg8xDxKXNA==" saltValue="jNiI/Ac1nSp/I9CcO7slMA==" spinCount="100000" sheet="1" objects="1" scenarios="1"/>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PROJEKTIRANJE&amp;RJPE-SIR-121/20</oddHeader>
    <oddFooter>&amp;C&amp;"Arial,Navadno"&amp;P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C00000"/>
  </sheetPr>
  <dimension ref="A1:G30"/>
  <sheetViews>
    <sheetView showGridLines="0" zoomScaleNormal="100" zoomScaleSheetLayoutView="145" workbookViewId="0">
      <selection activeCell="C42" sqref="C42"/>
    </sheetView>
  </sheetViews>
  <sheetFormatPr defaultColWidth="8.85546875" defaultRowHeight="12.75" x14ac:dyDescent="0.2"/>
  <cols>
    <col min="1" max="1" width="6.140625" style="1" customWidth="1"/>
    <col min="2" max="2" width="5.5703125" style="1" customWidth="1"/>
    <col min="3" max="3" width="34.42578125" style="1" customWidth="1"/>
    <col min="4" max="4" width="10" style="1" customWidth="1"/>
    <col min="5" max="5" width="9" style="1" customWidth="1"/>
    <col min="6" max="6" width="10.85546875" style="1" bestFit="1" customWidth="1"/>
    <col min="7" max="7" width="16.42578125" style="19" bestFit="1" customWidth="1"/>
    <col min="8" max="16384" width="8.85546875" style="1"/>
  </cols>
  <sheetData>
    <row r="1" spans="1:7" ht="27" customHeight="1" x14ac:dyDescent="0.2">
      <c r="A1" s="26" t="s">
        <v>3</v>
      </c>
      <c r="B1" s="26"/>
      <c r="C1" s="26"/>
      <c r="D1" s="26"/>
      <c r="E1" s="26"/>
      <c r="F1" s="26"/>
      <c r="G1" s="26"/>
    </row>
    <row r="2" spans="1:7" ht="15" customHeight="1" x14ac:dyDescent="0.2">
      <c r="A2" s="239" t="s">
        <v>142</v>
      </c>
      <c r="B2" s="239"/>
      <c r="C2" s="239"/>
      <c r="D2" s="239"/>
      <c r="E2" s="239"/>
      <c r="F2" s="239"/>
      <c r="G2" s="239"/>
    </row>
    <row r="3" spans="1:7" ht="15" customHeight="1" x14ac:dyDescent="0.2">
      <c r="A3" s="240" t="s">
        <v>207</v>
      </c>
      <c r="B3" s="239"/>
      <c r="C3" s="239"/>
      <c r="D3" s="239"/>
      <c r="E3" s="239"/>
      <c r="F3" s="239"/>
      <c r="G3" s="239"/>
    </row>
    <row r="4" spans="1:7" ht="15" customHeight="1" x14ac:dyDescent="0.2">
      <c r="A4" s="239"/>
      <c r="B4" s="239"/>
      <c r="C4" s="239"/>
      <c r="D4" s="239"/>
      <c r="E4" s="239"/>
      <c r="F4" s="239"/>
      <c r="G4" s="239"/>
    </row>
    <row r="5" spans="1:7" ht="25.5" x14ac:dyDescent="0.2">
      <c r="A5" s="8" t="s">
        <v>131</v>
      </c>
      <c r="B5" s="241" t="s">
        <v>7</v>
      </c>
      <c r="C5" s="241"/>
      <c r="D5" s="241"/>
      <c r="E5" s="241"/>
      <c r="F5" s="241"/>
      <c r="G5" s="127" t="s">
        <v>135</v>
      </c>
    </row>
    <row r="6" spans="1:7" x14ac:dyDescent="0.2">
      <c r="A6" s="9" t="s">
        <v>134</v>
      </c>
      <c r="B6" s="242" t="s">
        <v>144</v>
      </c>
      <c r="C6" s="243"/>
      <c r="D6" s="243"/>
      <c r="E6" s="243"/>
      <c r="F6" s="244"/>
      <c r="G6" s="12">
        <f>SUM(G7:G8)</f>
        <v>0</v>
      </c>
    </row>
    <row r="7" spans="1:7" x14ac:dyDescent="0.2">
      <c r="A7" s="9" t="s">
        <v>133</v>
      </c>
      <c r="B7" s="245" t="s">
        <v>145</v>
      </c>
      <c r="C7" s="245"/>
      <c r="D7" s="245"/>
      <c r="E7" s="245"/>
      <c r="F7" s="245"/>
      <c r="G7" s="10">
        <f>G20</f>
        <v>0</v>
      </c>
    </row>
    <row r="8" spans="1:7" x14ac:dyDescent="0.2">
      <c r="A8" s="11" t="s">
        <v>132</v>
      </c>
      <c r="B8" s="242" t="s">
        <v>143</v>
      </c>
      <c r="C8" s="243"/>
      <c r="D8" s="243"/>
      <c r="E8" s="243"/>
      <c r="F8" s="243"/>
      <c r="G8" s="10">
        <f>G30</f>
        <v>0</v>
      </c>
    </row>
    <row r="9" spans="1:7" ht="13.5" thickBot="1" x14ac:dyDescent="0.25">
      <c r="A9" s="14"/>
      <c r="B9" s="15"/>
      <c r="C9" s="16"/>
      <c r="D9" s="16"/>
      <c r="E9" s="16"/>
      <c r="F9" s="16"/>
      <c r="G9" s="17"/>
    </row>
    <row r="10" spans="1:7" x14ac:dyDescent="0.2">
      <c r="A10" s="18"/>
      <c r="B10" s="18"/>
      <c r="C10" s="18"/>
      <c r="D10" s="18"/>
      <c r="E10" s="18"/>
      <c r="F10" s="18"/>
      <c r="G10" s="18"/>
    </row>
    <row r="11" spans="1:7" ht="15.75" x14ac:dyDescent="0.25">
      <c r="A11" s="25" t="s">
        <v>226</v>
      </c>
      <c r="B11" s="23"/>
      <c r="C11" s="24"/>
      <c r="D11" s="24"/>
      <c r="E11" s="23"/>
      <c r="F11" s="23"/>
      <c r="G11" s="22"/>
    </row>
    <row r="12" spans="1:7" x14ac:dyDescent="0.2">
      <c r="A12" s="234" t="s">
        <v>145</v>
      </c>
      <c r="B12" s="235"/>
      <c r="C12" s="235"/>
      <c r="D12" s="235"/>
      <c r="E12" s="235"/>
      <c r="F12" s="235"/>
      <c r="G12" s="236"/>
    </row>
    <row r="13" spans="1:7" ht="25.5" x14ac:dyDescent="0.2">
      <c r="A13" s="237" t="s">
        <v>48</v>
      </c>
      <c r="B13" s="226" t="s">
        <v>146</v>
      </c>
      <c r="C13" s="227"/>
      <c r="D13" s="226" t="s">
        <v>147</v>
      </c>
      <c r="E13" s="227"/>
      <c r="F13" s="126" t="s">
        <v>148</v>
      </c>
      <c r="G13" s="126" t="s">
        <v>4</v>
      </c>
    </row>
    <row r="14" spans="1:7" x14ac:dyDescent="0.2">
      <c r="A14" s="238"/>
      <c r="B14" s="228"/>
      <c r="C14" s="229"/>
      <c r="D14" s="228"/>
      <c r="E14" s="229"/>
      <c r="F14" s="2" t="s">
        <v>5</v>
      </c>
      <c r="G14" s="2" t="s">
        <v>44</v>
      </c>
    </row>
    <row r="15" spans="1:7" x14ac:dyDescent="0.2">
      <c r="A15" s="3" t="s">
        <v>219</v>
      </c>
      <c r="B15" s="230" t="s">
        <v>204</v>
      </c>
      <c r="C15" s="231"/>
      <c r="D15" s="232" t="s">
        <v>205</v>
      </c>
      <c r="E15" s="233"/>
      <c r="F15" s="20">
        <v>84</v>
      </c>
      <c r="G15" s="4">
        <f>T3400_GD!F335</f>
        <v>0</v>
      </c>
    </row>
    <row r="16" spans="1:7" x14ac:dyDescent="0.2">
      <c r="A16" s="3" t="s">
        <v>220</v>
      </c>
      <c r="B16" s="230" t="s">
        <v>206</v>
      </c>
      <c r="C16" s="231"/>
      <c r="D16" s="232" t="s">
        <v>215</v>
      </c>
      <c r="E16" s="233"/>
      <c r="F16" s="20">
        <v>6</v>
      </c>
      <c r="G16" s="4">
        <f>'T3400_jašek_Lepi pot_GD'!F159</f>
        <v>0</v>
      </c>
    </row>
    <row r="17" spans="1:7" x14ac:dyDescent="0.2">
      <c r="A17" s="3"/>
      <c r="B17" s="230"/>
      <c r="C17" s="231"/>
      <c r="D17" s="232"/>
      <c r="E17" s="233"/>
      <c r="F17" s="20"/>
      <c r="G17" s="4"/>
    </row>
    <row r="18" spans="1:7" x14ac:dyDescent="0.2">
      <c r="A18" s="3"/>
      <c r="B18" s="230"/>
      <c r="C18" s="231"/>
      <c r="D18" s="232"/>
      <c r="E18" s="233"/>
      <c r="F18" s="20"/>
      <c r="G18" s="4"/>
    </row>
    <row r="19" spans="1:7" x14ac:dyDescent="0.2">
      <c r="A19" s="3"/>
      <c r="B19" s="230"/>
      <c r="C19" s="231"/>
      <c r="D19" s="232"/>
      <c r="E19" s="233"/>
      <c r="F19" s="20"/>
      <c r="G19" s="4"/>
    </row>
    <row r="20" spans="1:7" x14ac:dyDescent="0.2">
      <c r="A20" s="225" t="s">
        <v>125</v>
      </c>
      <c r="B20" s="225"/>
      <c r="C20" s="225"/>
      <c r="D20" s="225"/>
      <c r="E20" s="225"/>
      <c r="F20" s="225"/>
      <c r="G20" s="5">
        <f>SUM(G15:G19)</f>
        <v>0</v>
      </c>
    </row>
    <row r="21" spans="1:7" x14ac:dyDescent="0.2">
      <c r="A21" s="21"/>
      <c r="B21" s="21"/>
      <c r="C21" s="21"/>
      <c r="D21" s="21"/>
      <c r="E21" s="21"/>
      <c r="F21" s="21"/>
      <c r="G21" s="13"/>
    </row>
    <row r="22" spans="1:7" x14ac:dyDescent="0.2">
      <c r="A22" s="234" t="s">
        <v>143</v>
      </c>
      <c r="B22" s="235"/>
      <c r="C22" s="235"/>
      <c r="D22" s="235"/>
      <c r="E22" s="235"/>
      <c r="F22" s="235"/>
      <c r="G22" s="236"/>
    </row>
    <row r="23" spans="1:7" ht="25.5" customHeight="1" x14ac:dyDescent="0.2">
      <c r="A23" s="237" t="s">
        <v>48</v>
      </c>
      <c r="B23" s="226" t="s">
        <v>146</v>
      </c>
      <c r="C23" s="227"/>
      <c r="D23" s="226" t="s">
        <v>147</v>
      </c>
      <c r="E23" s="227"/>
      <c r="F23" s="126" t="s">
        <v>148</v>
      </c>
      <c r="G23" s="126" t="s">
        <v>4</v>
      </c>
    </row>
    <row r="24" spans="1:7" x14ac:dyDescent="0.2">
      <c r="A24" s="238"/>
      <c r="B24" s="228"/>
      <c r="C24" s="229"/>
      <c r="D24" s="228"/>
      <c r="E24" s="229"/>
      <c r="F24" s="2" t="s">
        <v>5</v>
      </c>
      <c r="G24" s="2" t="s">
        <v>44</v>
      </c>
    </row>
    <row r="25" spans="1:7" x14ac:dyDescent="0.2">
      <c r="A25" s="3" t="s">
        <v>221</v>
      </c>
      <c r="B25" s="230" t="s">
        <v>208</v>
      </c>
      <c r="C25" s="231"/>
      <c r="D25" s="232" t="s">
        <v>209</v>
      </c>
      <c r="E25" s="233"/>
      <c r="F25" s="20">
        <v>11</v>
      </c>
      <c r="G25" s="4">
        <f>P1802_GD!F195</f>
        <v>0</v>
      </c>
    </row>
    <row r="26" spans="1:7" x14ac:dyDescent="0.2">
      <c r="A26" s="3" t="s">
        <v>222</v>
      </c>
      <c r="B26" s="230" t="s">
        <v>212</v>
      </c>
      <c r="C26" s="231"/>
      <c r="D26" s="232" t="s">
        <v>214</v>
      </c>
      <c r="E26" s="233"/>
      <c r="F26" s="20">
        <v>6</v>
      </c>
      <c r="G26" s="4">
        <f>P1725_GD!F79</f>
        <v>0</v>
      </c>
    </row>
    <row r="27" spans="1:7" x14ac:dyDescent="0.2">
      <c r="A27" s="3" t="s">
        <v>223</v>
      </c>
      <c r="B27" s="230" t="s">
        <v>210</v>
      </c>
      <c r="C27" s="231"/>
      <c r="D27" s="232" t="s">
        <v>213</v>
      </c>
      <c r="E27" s="233"/>
      <c r="F27" s="20">
        <v>33</v>
      </c>
      <c r="G27" s="4">
        <f>P1584_GD!F177</f>
        <v>0</v>
      </c>
    </row>
    <row r="28" spans="1:7" x14ac:dyDescent="0.2">
      <c r="A28" s="3"/>
      <c r="B28" s="230"/>
      <c r="C28" s="231"/>
      <c r="D28" s="232"/>
      <c r="E28" s="233"/>
      <c r="F28" s="20"/>
      <c r="G28" s="4"/>
    </row>
    <row r="29" spans="1:7" x14ac:dyDescent="0.2">
      <c r="A29" s="3"/>
      <c r="B29" s="230"/>
      <c r="C29" s="231"/>
      <c r="D29" s="232"/>
      <c r="E29" s="233"/>
      <c r="F29" s="20"/>
      <c r="G29" s="4"/>
    </row>
    <row r="30" spans="1:7" x14ac:dyDescent="0.2">
      <c r="A30" s="225" t="s">
        <v>126</v>
      </c>
      <c r="B30" s="225"/>
      <c r="C30" s="225"/>
      <c r="D30" s="225"/>
      <c r="E30" s="225"/>
      <c r="F30" s="225"/>
      <c r="G30" s="5">
        <f>SUM(G25:G29)</f>
        <v>0</v>
      </c>
    </row>
  </sheetData>
  <sheetProtection algorithmName="SHA-512" hashValue="cuzEiPLFy0DZ6Ach85ycnyBFmQAxU6cqRArO/4T1b/zQ8m/3UW9HeL9UqefcY3zs8jqH3f7bQzQWXsXZuHdvvQ==" saltValue="mYY6fYP6XmFu9rq2tbokwA==" spinCount="100000" sheet="1" objects="1" scenarios="1"/>
  <mergeCells count="36">
    <mergeCell ref="B26:C26"/>
    <mergeCell ref="D26:E26"/>
    <mergeCell ref="D29:E29"/>
    <mergeCell ref="B27:C27"/>
    <mergeCell ref="D27:E27"/>
    <mergeCell ref="B28:C28"/>
    <mergeCell ref="D28:E28"/>
    <mergeCell ref="A2:G2"/>
    <mergeCell ref="A3:G4"/>
    <mergeCell ref="A12:G12"/>
    <mergeCell ref="A20:F20"/>
    <mergeCell ref="A13:A14"/>
    <mergeCell ref="B19:C19"/>
    <mergeCell ref="B5:F5"/>
    <mergeCell ref="B6:F6"/>
    <mergeCell ref="B7:F7"/>
    <mergeCell ref="B8:F8"/>
    <mergeCell ref="D17:E17"/>
    <mergeCell ref="D18:E18"/>
    <mergeCell ref="D19:E19"/>
    <mergeCell ref="A30:F30"/>
    <mergeCell ref="B13:C14"/>
    <mergeCell ref="B15:C15"/>
    <mergeCell ref="B16:C16"/>
    <mergeCell ref="B17:C17"/>
    <mergeCell ref="B18:C18"/>
    <mergeCell ref="D13:E14"/>
    <mergeCell ref="D15:E15"/>
    <mergeCell ref="D23:E24"/>
    <mergeCell ref="D16:E16"/>
    <mergeCell ref="B25:C25"/>
    <mergeCell ref="D25:E25"/>
    <mergeCell ref="A22:G22"/>
    <mergeCell ref="A23:A24"/>
    <mergeCell ref="B23:C24"/>
    <mergeCell ref="B29:C29"/>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
št. projekta: 35/C-3400&amp;RJPE-SIR-121/20</oddHeader>
    <oddFooter>&amp;C&amp;"Arial,Navadno"&amp;P /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5"/>
  <sheetViews>
    <sheetView showGridLines="0" zoomScaleNormal="100" zoomScaleSheetLayoutView="100" workbookViewId="0">
      <selection activeCell="R48" sqref="R48"/>
    </sheetView>
  </sheetViews>
  <sheetFormatPr defaultColWidth="8.85546875" defaultRowHeight="12.75" x14ac:dyDescent="0.2"/>
  <cols>
    <col min="1" max="1" width="6.140625" style="1" customWidth="1"/>
    <col min="2" max="2" width="5.5703125" style="1" customWidth="1"/>
    <col min="3" max="3" width="34.42578125" style="1" customWidth="1"/>
    <col min="4" max="4" width="10" style="1" customWidth="1"/>
    <col min="5" max="5" width="9" style="1" customWidth="1"/>
    <col min="6" max="6" width="10.85546875" style="1" bestFit="1" customWidth="1"/>
    <col min="7" max="7" width="16.42578125" style="19" bestFit="1" customWidth="1"/>
    <col min="8" max="16384" width="8.85546875" style="1"/>
  </cols>
  <sheetData>
    <row r="1" spans="1:7" ht="27" customHeight="1" x14ac:dyDescent="0.2">
      <c r="A1" s="26" t="s">
        <v>3</v>
      </c>
      <c r="B1" s="26"/>
      <c r="C1" s="26"/>
      <c r="D1" s="26"/>
      <c r="E1" s="26"/>
      <c r="F1" s="26"/>
      <c r="G1" s="26"/>
    </row>
    <row r="2" spans="1:7" ht="15" customHeight="1" x14ac:dyDescent="0.2">
      <c r="A2" s="239" t="s">
        <v>142</v>
      </c>
      <c r="B2" s="239"/>
      <c r="C2" s="239"/>
      <c r="D2" s="239"/>
      <c r="E2" s="239"/>
      <c r="F2" s="239"/>
      <c r="G2" s="239"/>
    </row>
    <row r="3" spans="1:7" ht="15" customHeight="1" x14ac:dyDescent="0.2">
      <c r="A3" s="240" t="s">
        <v>447</v>
      </c>
      <c r="B3" s="239"/>
      <c r="C3" s="239"/>
      <c r="D3" s="239"/>
      <c r="E3" s="239"/>
      <c r="F3" s="239"/>
      <c r="G3" s="239"/>
    </row>
    <row r="4" spans="1:7" ht="15" customHeight="1" x14ac:dyDescent="0.2">
      <c r="A4" s="239"/>
      <c r="B4" s="239"/>
      <c r="C4" s="239"/>
      <c r="D4" s="239"/>
      <c r="E4" s="239"/>
      <c r="F4" s="239"/>
      <c r="G4" s="239"/>
    </row>
    <row r="5" spans="1:7" ht="26.25" thickBot="1" x14ac:dyDescent="0.25">
      <c r="A5" s="8" t="s">
        <v>131</v>
      </c>
      <c r="B5" s="241" t="s">
        <v>7</v>
      </c>
      <c r="C5" s="241"/>
      <c r="D5" s="241"/>
      <c r="E5" s="241"/>
      <c r="F5" s="241"/>
      <c r="G5" s="155" t="s">
        <v>135</v>
      </c>
    </row>
    <row r="6" spans="1:7" x14ac:dyDescent="0.2">
      <c r="A6" s="18"/>
      <c r="B6" s="18"/>
      <c r="C6" s="18"/>
      <c r="D6" s="18"/>
      <c r="E6" s="18"/>
      <c r="F6" s="18"/>
      <c r="G6" s="18"/>
    </row>
    <row r="7" spans="1:7" ht="15.75" x14ac:dyDescent="0.25">
      <c r="A7" s="25" t="s">
        <v>389</v>
      </c>
      <c r="B7" s="23"/>
      <c r="C7" s="24"/>
      <c r="D7" s="24"/>
      <c r="E7" s="23"/>
      <c r="F7" s="23"/>
      <c r="G7" s="22"/>
    </row>
    <row r="8" spans="1:7" x14ac:dyDescent="0.2">
      <c r="A8" s="234" t="s">
        <v>480</v>
      </c>
      <c r="B8" s="235"/>
      <c r="C8" s="235"/>
      <c r="D8" s="235"/>
      <c r="E8" s="235"/>
      <c r="F8" s="235"/>
      <c r="G8" s="236"/>
    </row>
    <row r="9" spans="1:7" ht="25.5" x14ac:dyDescent="0.2">
      <c r="A9" s="237" t="s">
        <v>48</v>
      </c>
      <c r="B9" s="226" t="s">
        <v>146</v>
      </c>
      <c r="C9" s="227"/>
      <c r="D9" s="226" t="s">
        <v>147</v>
      </c>
      <c r="E9" s="227"/>
      <c r="F9" s="154" t="s">
        <v>148</v>
      </c>
      <c r="G9" s="154" t="s">
        <v>4</v>
      </c>
    </row>
    <row r="10" spans="1:7" x14ac:dyDescent="0.2">
      <c r="A10" s="238"/>
      <c r="B10" s="228"/>
      <c r="C10" s="229"/>
      <c r="D10" s="228"/>
      <c r="E10" s="229"/>
      <c r="F10" s="2" t="s">
        <v>5</v>
      </c>
      <c r="G10" s="2" t="s">
        <v>44</v>
      </c>
    </row>
    <row r="11" spans="1:7" x14ac:dyDescent="0.2">
      <c r="A11" s="3" t="s">
        <v>394</v>
      </c>
      <c r="B11" s="230" t="s">
        <v>448</v>
      </c>
      <c r="C11" s="231"/>
      <c r="D11" s="232" t="s">
        <v>449</v>
      </c>
      <c r="E11" s="233"/>
      <c r="F11" s="20">
        <v>42</v>
      </c>
      <c r="G11" s="4">
        <f>'P2582'!F213</f>
        <v>0</v>
      </c>
    </row>
    <row r="12" spans="1:7" x14ac:dyDescent="0.2">
      <c r="A12" s="3"/>
      <c r="B12" s="230"/>
      <c r="C12" s="231"/>
      <c r="D12" s="232"/>
      <c r="E12" s="233"/>
      <c r="F12" s="20"/>
      <c r="G12" s="4"/>
    </row>
    <row r="13" spans="1:7" x14ac:dyDescent="0.2">
      <c r="A13" s="3"/>
      <c r="B13" s="230"/>
      <c r="C13" s="231"/>
      <c r="D13" s="232"/>
      <c r="E13" s="233"/>
      <c r="F13" s="20"/>
      <c r="G13" s="4"/>
    </row>
    <row r="14" spans="1:7" x14ac:dyDescent="0.2">
      <c r="A14" s="3"/>
      <c r="B14" s="230"/>
      <c r="C14" s="231"/>
      <c r="D14" s="232"/>
      <c r="E14" s="233"/>
      <c r="F14" s="20"/>
      <c r="G14" s="4"/>
    </row>
    <row r="15" spans="1:7" x14ac:dyDescent="0.2">
      <c r="A15" s="225" t="s">
        <v>125</v>
      </c>
      <c r="B15" s="225"/>
      <c r="C15" s="225"/>
      <c r="D15" s="225"/>
      <c r="E15" s="225"/>
      <c r="F15" s="225"/>
      <c r="G15" s="5">
        <f>SUM(G11:G14)</f>
        <v>0</v>
      </c>
    </row>
  </sheetData>
  <sheetProtection algorithmName="SHA-512" hashValue="rADeHKeDe4ZisB7wumluL/BWLSxcrBe8Gc48yl30pI658wbujfgW0PB+fCLN2IxeOfnQnz2kbSQzwjNPmynYWw==" saltValue="IHfdNH4NLp+eInT9M/8kQg==" spinCount="100000" sheet="1" objects="1" scenarios="1"/>
  <mergeCells count="16">
    <mergeCell ref="B12:C12"/>
    <mergeCell ref="D12:E12"/>
    <mergeCell ref="A2:G2"/>
    <mergeCell ref="A3:G4"/>
    <mergeCell ref="B5:F5"/>
    <mergeCell ref="A8:G8"/>
    <mergeCell ref="A9:A10"/>
    <mergeCell ref="B9:C10"/>
    <mergeCell ref="D9:E10"/>
    <mergeCell ref="B11:C11"/>
    <mergeCell ref="D11:E11"/>
    <mergeCell ref="B13:C13"/>
    <mergeCell ref="D13:E13"/>
    <mergeCell ref="B14:C14"/>
    <mergeCell ref="D14:E14"/>
    <mergeCell ref="A15:F15"/>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PROJEKTIRANJE&amp;RJPE-SIR-121/20</oddHeader>
    <oddFooter>&amp;C&amp;"Arial,Navadno"&amp;P /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13"/>
  <sheetViews>
    <sheetView topLeftCell="A14" zoomScaleNormal="100" zoomScaleSheetLayoutView="115" workbookViewId="0">
      <selection activeCell="E24" sqref="E24"/>
    </sheetView>
  </sheetViews>
  <sheetFormatPr defaultColWidth="9.140625" defaultRowHeight="12.75" x14ac:dyDescent="0.2"/>
  <cols>
    <col min="1" max="1" width="5.7109375" style="28" customWidth="1"/>
    <col min="2" max="2" width="50.7109375" style="76" customWidth="1"/>
    <col min="3" max="3" width="7.7109375" style="31" customWidth="1"/>
    <col min="4" max="4" width="4.7109375" style="32" customWidth="1"/>
    <col min="5" max="5" width="11.7109375" style="30" customWidth="1"/>
    <col min="6" max="6" width="12.7109375" style="31" customWidth="1"/>
    <col min="7" max="16384" width="9.140625" style="32"/>
  </cols>
  <sheetData>
    <row r="1" spans="1:6" x14ac:dyDescent="0.2">
      <c r="A1" s="27" t="s">
        <v>411</v>
      </c>
      <c r="B1" s="69" t="s">
        <v>6</v>
      </c>
      <c r="C1" s="28"/>
      <c r="D1" s="29"/>
    </row>
    <row r="2" spans="1:6" x14ac:dyDescent="0.2">
      <c r="A2" s="27" t="s">
        <v>412</v>
      </c>
      <c r="B2" s="69" t="s">
        <v>7</v>
      </c>
      <c r="C2" s="28"/>
      <c r="D2" s="29"/>
    </row>
    <row r="3" spans="1:6" x14ac:dyDescent="0.2">
      <c r="A3" s="27" t="s">
        <v>394</v>
      </c>
      <c r="B3" s="69" t="s">
        <v>450</v>
      </c>
      <c r="C3" s="28"/>
      <c r="D3" s="29"/>
    </row>
    <row r="4" spans="1:6" x14ac:dyDescent="0.2">
      <c r="A4" s="27"/>
      <c r="B4" s="69" t="s">
        <v>448</v>
      </c>
      <c r="C4" s="28"/>
      <c r="D4" s="29"/>
    </row>
    <row r="5" spans="1:6" ht="76.5" x14ac:dyDescent="0.2">
      <c r="A5" s="130" t="s">
        <v>0</v>
      </c>
      <c r="B5" s="131" t="s">
        <v>38</v>
      </c>
      <c r="C5" s="132" t="s">
        <v>8</v>
      </c>
      <c r="D5" s="132" t="s">
        <v>9</v>
      </c>
      <c r="E5" s="133" t="s">
        <v>42</v>
      </c>
      <c r="F5" s="133" t="s">
        <v>43</v>
      </c>
    </row>
    <row r="6" spans="1:6" x14ac:dyDescent="0.2">
      <c r="A6" s="112">
        <v>1</v>
      </c>
      <c r="B6" s="70"/>
      <c r="C6" s="33"/>
      <c r="D6" s="34"/>
      <c r="E6" s="35"/>
      <c r="F6" s="33"/>
    </row>
    <row r="7" spans="1:6" x14ac:dyDescent="0.2">
      <c r="A7" s="122"/>
      <c r="B7" s="124" t="s">
        <v>150</v>
      </c>
      <c r="C7" s="59"/>
      <c r="D7" s="57"/>
      <c r="E7" s="58"/>
      <c r="F7" s="59"/>
    </row>
    <row r="8" spans="1:6" x14ac:dyDescent="0.2">
      <c r="A8" s="122"/>
      <c r="B8" s="246" t="s">
        <v>149</v>
      </c>
      <c r="C8" s="246"/>
      <c r="D8" s="246"/>
      <c r="E8" s="246"/>
      <c r="F8" s="246"/>
    </row>
    <row r="9" spans="1:6" x14ac:dyDescent="0.2">
      <c r="A9" s="122"/>
      <c r="B9" s="246"/>
      <c r="C9" s="246"/>
      <c r="D9" s="246"/>
      <c r="E9" s="246"/>
      <c r="F9" s="246"/>
    </row>
    <row r="10" spans="1:6" x14ac:dyDescent="0.2">
      <c r="A10" s="122"/>
      <c r="B10" s="123"/>
      <c r="C10" s="59"/>
      <c r="D10" s="57"/>
      <c r="E10" s="58"/>
      <c r="F10" s="59"/>
    </row>
    <row r="11" spans="1:6" x14ac:dyDescent="0.2">
      <c r="A11" s="112"/>
      <c r="B11" s="70"/>
      <c r="C11" s="33"/>
      <c r="D11" s="34"/>
      <c r="E11" s="35"/>
      <c r="F11" s="33"/>
    </row>
    <row r="12" spans="1:6" x14ac:dyDescent="0.2">
      <c r="A12" s="113">
        <f>COUNT(A6+1)</f>
        <v>1</v>
      </c>
      <c r="B12" s="41" t="s">
        <v>10</v>
      </c>
      <c r="C12" s="38"/>
      <c r="D12" s="22"/>
      <c r="E12" s="37"/>
      <c r="F12" s="37"/>
    </row>
    <row r="13" spans="1:6" ht="38.25" x14ac:dyDescent="0.2">
      <c r="A13" s="113"/>
      <c r="B13" s="42" t="s">
        <v>49</v>
      </c>
      <c r="C13" s="38"/>
      <c r="D13" s="22"/>
      <c r="E13" s="37"/>
      <c r="F13" s="37"/>
    </row>
    <row r="14" spans="1:6" ht="14.25" x14ac:dyDescent="0.2">
      <c r="A14" s="113"/>
      <c r="B14" s="42"/>
      <c r="C14" s="52">
        <v>42</v>
      </c>
      <c r="D14" s="22" t="s">
        <v>41</v>
      </c>
      <c r="E14" s="47"/>
      <c r="F14" s="37">
        <f>C14*E14</f>
        <v>0</v>
      </c>
    </row>
    <row r="15" spans="1:6" x14ac:dyDescent="0.2">
      <c r="A15" s="115"/>
      <c r="B15" s="72"/>
      <c r="C15" s="53"/>
      <c r="D15" s="54"/>
      <c r="E15" s="55"/>
      <c r="F15" s="55"/>
    </row>
    <row r="16" spans="1:6" x14ac:dyDescent="0.2">
      <c r="A16" s="114"/>
      <c r="B16" s="71"/>
      <c r="C16" s="56"/>
      <c r="D16" s="50"/>
      <c r="E16" s="51"/>
      <c r="F16" s="49"/>
    </row>
    <row r="17" spans="1:6" x14ac:dyDescent="0.2">
      <c r="A17" s="113">
        <f>COUNT($A$12:A16)+1</f>
        <v>2</v>
      </c>
      <c r="B17" s="41" t="s">
        <v>451</v>
      </c>
      <c r="C17" s="52"/>
      <c r="D17" s="22"/>
      <c r="E17" s="37"/>
      <c r="F17" s="38"/>
    </row>
    <row r="18" spans="1:6" ht="51" x14ac:dyDescent="0.2">
      <c r="A18" s="113"/>
      <c r="B18" s="42" t="s">
        <v>452</v>
      </c>
      <c r="C18" s="52"/>
      <c r="D18" s="22"/>
      <c r="E18" s="37"/>
      <c r="F18" s="38"/>
    </row>
    <row r="19" spans="1:6" ht="14.25" x14ac:dyDescent="0.2">
      <c r="A19" s="113"/>
      <c r="B19" s="42"/>
      <c r="C19" s="52">
        <v>3</v>
      </c>
      <c r="D19" s="22" t="s">
        <v>41</v>
      </c>
      <c r="E19" s="47"/>
      <c r="F19" s="37">
        <f>C19*E19</f>
        <v>0</v>
      </c>
    </row>
    <row r="20" spans="1:6" x14ac:dyDescent="0.2">
      <c r="A20" s="115"/>
      <c r="B20" s="72"/>
      <c r="C20" s="53"/>
      <c r="D20" s="54"/>
      <c r="E20" s="55"/>
      <c r="F20" s="55"/>
    </row>
    <row r="21" spans="1:6" x14ac:dyDescent="0.2">
      <c r="A21" s="114"/>
      <c r="B21" s="71"/>
      <c r="C21" s="56"/>
      <c r="D21" s="50"/>
      <c r="E21" s="51"/>
      <c r="F21" s="49"/>
    </row>
    <row r="22" spans="1:6" ht="25.5" x14ac:dyDescent="0.2">
      <c r="A22" s="113">
        <f>COUNT($A$12:A21)+1</f>
        <v>3</v>
      </c>
      <c r="B22" s="41" t="s">
        <v>53</v>
      </c>
      <c r="C22" s="52"/>
      <c r="D22" s="22"/>
      <c r="E22" s="37"/>
      <c r="F22" s="37"/>
    </row>
    <row r="23" spans="1:6" ht="51" x14ac:dyDescent="0.2">
      <c r="A23" s="113"/>
      <c r="B23" s="42" t="s">
        <v>54</v>
      </c>
      <c r="C23" s="52"/>
      <c r="D23" s="22"/>
      <c r="E23" s="37"/>
      <c r="F23" s="38"/>
    </row>
    <row r="24" spans="1:6" ht="14.25" x14ac:dyDescent="0.2">
      <c r="A24" s="113"/>
      <c r="B24" s="42"/>
      <c r="C24" s="52">
        <v>8</v>
      </c>
      <c r="D24" s="22" t="s">
        <v>47</v>
      </c>
      <c r="E24" s="47"/>
      <c r="F24" s="37">
        <f>C24*E24</f>
        <v>0</v>
      </c>
    </row>
    <row r="25" spans="1:6" x14ac:dyDescent="0.2">
      <c r="A25" s="113"/>
      <c r="B25" s="42"/>
      <c r="C25" s="52"/>
      <c r="D25" s="22"/>
      <c r="E25" s="37"/>
      <c r="F25" s="37"/>
    </row>
    <row r="26" spans="1:6" x14ac:dyDescent="0.2">
      <c r="A26" s="114"/>
      <c r="B26" s="71"/>
      <c r="C26" s="56"/>
      <c r="D26" s="50"/>
      <c r="E26" s="51"/>
      <c r="F26" s="49"/>
    </row>
    <row r="27" spans="1:6" x14ac:dyDescent="0.2">
      <c r="A27" s="113">
        <f>COUNT($A$12:A26)+1</f>
        <v>4</v>
      </c>
      <c r="B27" s="41" t="s">
        <v>55</v>
      </c>
      <c r="C27" s="52"/>
      <c r="D27" s="22"/>
      <c r="E27" s="37"/>
      <c r="F27" s="37"/>
    </row>
    <row r="28" spans="1:6" ht="51" x14ac:dyDescent="0.2">
      <c r="A28" s="113"/>
      <c r="B28" s="42" t="s">
        <v>56</v>
      </c>
      <c r="C28" s="52"/>
      <c r="D28" s="22"/>
      <c r="E28" s="37"/>
      <c r="F28" s="38"/>
    </row>
    <row r="29" spans="1:6" ht="14.25" x14ac:dyDescent="0.2">
      <c r="A29" s="113"/>
      <c r="B29" s="42"/>
      <c r="C29" s="52">
        <v>1</v>
      </c>
      <c r="D29" s="22" t="s">
        <v>47</v>
      </c>
      <c r="E29" s="47"/>
      <c r="F29" s="37">
        <f>C29*E29</f>
        <v>0</v>
      </c>
    </row>
    <row r="30" spans="1:6" x14ac:dyDescent="0.2">
      <c r="A30" s="115"/>
      <c r="B30" s="72"/>
      <c r="C30" s="53"/>
      <c r="D30" s="54"/>
      <c r="E30" s="55"/>
      <c r="F30" s="55"/>
    </row>
    <row r="31" spans="1:6" x14ac:dyDescent="0.2">
      <c r="A31" s="114"/>
      <c r="B31" s="86"/>
      <c r="C31" s="56"/>
      <c r="D31" s="50"/>
      <c r="E31" s="51"/>
      <c r="F31" s="51"/>
    </row>
    <row r="32" spans="1:6" x14ac:dyDescent="0.2">
      <c r="A32" s="113">
        <f>COUNT($A$12:A31)+1</f>
        <v>5</v>
      </c>
      <c r="B32" s="41" t="s">
        <v>17</v>
      </c>
      <c r="C32" s="52"/>
      <c r="D32" s="22"/>
      <c r="E32" s="37"/>
      <c r="F32" s="38"/>
    </row>
    <row r="33" spans="1:6" ht="63.75" x14ac:dyDescent="0.2">
      <c r="A33" s="113"/>
      <c r="B33" s="42" t="s">
        <v>59</v>
      </c>
      <c r="C33" s="52"/>
      <c r="D33" s="22"/>
      <c r="E33" s="37"/>
      <c r="F33" s="38"/>
    </row>
    <row r="34" spans="1:6" ht="14.25" x14ac:dyDescent="0.2">
      <c r="A34" s="113"/>
      <c r="B34" s="41"/>
      <c r="C34" s="52">
        <v>1</v>
      </c>
      <c r="D34" s="22" t="s">
        <v>47</v>
      </c>
      <c r="E34" s="47"/>
      <c r="F34" s="37">
        <f>C34*E34</f>
        <v>0</v>
      </c>
    </row>
    <row r="35" spans="1:6" x14ac:dyDescent="0.2">
      <c r="A35" s="115"/>
      <c r="B35" s="87"/>
      <c r="C35" s="53"/>
      <c r="D35" s="54"/>
      <c r="E35" s="55"/>
      <c r="F35" s="55"/>
    </row>
    <row r="36" spans="1:6" x14ac:dyDescent="0.2">
      <c r="A36" s="114"/>
      <c r="B36" s="86"/>
      <c r="C36" s="56"/>
      <c r="D36" s="50"/>
      <c r="E36" s="51"/>
      <c r="F36" s="51"/>
    </row>
    <row r="37" spans="1:6" x14ac:dyDescent="0.2">
      <c r="A37" s="113">
        <f>COUNT($A$12:A36)+1</f>
        <v>6</v>
      </c>
      <c r="B37" s="41" t="s">
        <v>60</v>
      </c>
      <c r="C37" s="52"/>
      <c r="D37" s="22"/>
      <c r="E37" s="37"/>
      <c r="F37" s="38"/>
    </row>
    <row r="38" spans="1:6" ht="76.5" x14ac:dyDescent="0.2">
      <c r="A38" s="113"/>
      <c r="B38" s="42" t="s">
        <v>61</v>
      </c>
      <c r="C38" s="52"/>
      <c r="D38" s="22"/>
      <c r="E38" s="37"/>
      <c r="F38" s="38"/>
    </row>
    <row r="39" spans="1:6" ht="14.25" x14ac:dyDescent="0.2">
      <c r="A39" s="113"/>
      <c r="B39" s="42"/>
      <c r="C39" s="52">
        <v>24</v>
      </c>
      <c r="D39" s="22" t="s">
        <v>47</v>
      </c>
      <c r="E39" s="47"/>
      <c r="F39" s="37">
        <f>C39*E39</f>
        <v>0</v>
      </c>
    </row>
    <row r="40" spans="1:6" x14ac:dyDescent="0.2">
      <c r="A40" s="115"/>
      <c r="B40" s="72"/>
      <c r="C40" s="53"/>
      <c r="D40" s="54"/>
      <c r="E40" s="55"/>
      <c r="F40" s="55"/>
    </row>
    <row r="41" spans="1:6" x14ac:dyDescent="0.2">
      <c r="A41" s="114"/>
      <c r="B41" s="71"/>
      <c r="C41" s="56"/>
      <c r="D41" s="50"/>
      <c r="E41" s="51"/>
      <c r="F41" s="49"/>
    </row>
    <row r="42" spans="1:6" x14ac:dyDescent="0.2">
      <c r="A42" s="113">
        <f>COUNT($A$12:A41)+1</f>
        <v>7</v>
      </c>
      <c r="B42" s="41" t="s">
        <v>19</v>
      </c>
      <c r="C42" s="52"/>
      <c r="D42" s="22"/>
      <c r="E42" s="37"/>
      <c r="F42" s="38"/>
    </row>
    <row r="43" spans="1:6" ht="38.25" x14ac:dyDescent="0.2">
      <c r="A43" s="113"/>
      <c r="B43" s="42" t="s">
        <v>40</v>
      </c>
      <c r="C43" s="52"/>
      <c r="D43" s="22"/>
      <c r="E43" s="37"/>
      <c r="F43" s="38"/>
    </row>
    <row r="44" spans="1:6" ht="14.25" x14ac:dyDescent="0.2">
      <c r="A44" s="113"/>
      <c r="B44" s="42"/>
      <c r="C44" s="52">
        <v>8</v>
      </c>
      <c r="D44" s="22" t="s">
        <v>41</v>
      </c>
      <c r="E44" s="47"/>
      <c r="F44" s="37">
        <f>C44*E44</f>
        <v>0</v>
      </c>
    </row>
    <row r="45" spans="1:6" x14ac:dyDescent="0.2">
      <c r="A45" s="115"/>
      <c r="B45" s="72"/>
      <c r="C45" s="53"/>
      <c r="D45" s="54"/>
      <c r="E45" s="55"/>
      <c r="F45" s="55"/>
    </row>
    <row r="46" spans="1:6" x14ac:dyDescent="0.2">
      <c r="A46" s="114"/>
      <c r="B46" s="71"/>
      <c r="C46" s="56"/>
      <c r="D46" s="50"/>
      <c r="E46" s="51"/>
      <c r="F46" s="49"/>
    </row>
    <row r="47" spans="1:6" x14ac:dyDescent="0.2">
      <c r="A47" s="113">
        <f>COUNT($A$12:A46)+1</f>
        <v>8</v>
      </c>
      <c r="B47" s="41" t="s">
        <v>453</v>
      </c>
      <c r="C47" s="52"/>
      <c r="D47" s="22"/>
      <c r="E47" s="37"/>
      <c r="F47" s="38"/>
    </row>
    <row r="48" spans="1:6" ht="38.25" x14ac:dyDescent="0.2">
      <c r="A48" s="113"/>
      <c r="B48" s="42" t="s">
        <v>454</v>
      </c>
      <c r="C48" s="52"/>
      <c r="D48" s="22"/>
      <c r="E48" s="37"/>
      <c r="F48" s="38"/>
    </row>
    <row r="49" spans="1:6" x14ac:dyDescent="0.2">
      <c r="A49" s="113"/>
      <c r="B49" s="42"/>
      <c r="C49" s="52">
        <v>1</v>
      </c>
      <c r="D49" s="39" t="s">
        <v>158</v>
      </c>
      <c r="E49" s="48"/>
      <c r="F49" s="37">
        <f>C49*E49</f>
        <v>0</v>
      </c>
    </row>
    <row r="50" spans="1:6" x14ac:dyDescent="0.2">
      <c r="A50" s="115"/>
      <c r="B50" s="72"/>
      <c r="C50" s="53"/>
      <c r="D50" s="82"/>
      <c r="E50" s="83"/>
      <c r="F50" s="55"/>
    </row>
    <row r="51" spans="1:6" x14ac:dyDescent="0.2">
      <c r="A51" s="114"/>
      <c r="B51" s="71"/>
      <c r="C51" s="56"/>
      <c r="D51" s="50"/>
      <c r="E51" s="51"/>
      <c r="F51" s="49"/>
    </row>
    <row r="52" spans="1:6" x14ac:dyDescent="0.2">
      <c r="A52" s="113">
        <f>COUNT($A$12:A51)+1</f>
        <v>9</v>
      </c>
      <c r="B52" s="41" t="s">
        <v>172</v>
      </c>
      <c r="C52" s="52"/>
      <c r="D52" s="22"/>
      <c r="E52" s="37"/>
      <c r="F52" s="38"/>
    </row>
    <row r="53" spans="1:6" ht="51" x14ac:dyDescent="0.2">
      <c r="A53" s="113"/>
      <c r="B53" s="42" t="s">
        <v>173</v>
      </c>
      <c r="C53" s="52"/>
      <c r="D53" s="22"/>
      <c r="E53" s="37"/>
      <c r="F53" s="38"/>
    </row>
    <row r="54" spans="1:6" x14ac:dyDescent="0.2">
      <c r="A54" s="113"/>
      <c r="B54" s="42"/>
      <c r="C54" s="52">
        <v>4</v>
      </c>
      <c r="D54" s="39" t="s">
        <v>1</v>
      </c>
      <c r="E54" s="48"/>
      <c r="F54" s="37">
        <f>C54*E54</f>
        <v>0</v>
      </c>
    </row>
    <row r="55" spans="1:6" x14ac:dyDescent="0.2">
      <c r="A55" s="115"/>
      <c r="B55" s="72"/>
      <c r="C55" s="53"/>
      <c r="D55" s="82"/>
      <c r="E55" s="83"/>
      <c r="F55" s="55"/>
    </row>
    <row r="56" spans="1:6" x14ac:dyDescent="0.2">
      <c r="A56" s="114"/>
      <c r="B56" s="71"/>
      <c r="C56" s="56"/>
      <c r="D56" s="50"/>
      <c r="E56" s="51"/>
      <c r="F56" s="49"/>
    </row>
    <row r="57" spans="1:6" x14ac:dyDescent="0.2">
      <c r="A57" s="113">
        <f>COUNT($A$12:A56)+1</f>
        <v>10</v>
      </c>
      <c r="B57" s="98" t="s">
        <v>80</v>
      </c>
      <c r="C57" s="52"/>
      <c r="D57" s="22"/>
      <c r="E57" s="37"/>
      <c r="F57" s="38"/>
    </row>
    <row r="58" spans="1:6" ht="51" x14ac:dyDescent="0.2">
      <c r="A58" s="113"/>
      <c r="B58" s="42" t="s">
        <v>81</v>
      </c>
      <c r="C58" s="52"/>
      <c r="D58" s="22"/>
      <c r="E58" s="37"/>
      <c r="F58" s="38"/>
    </row>
    <row r="59" spans="1:6" ht="14.25" x14ac:dyDescent="0.2">
      <c r="A59" s="113"/>
      <c r="B59" s="42"/>
      <c r="C59" s="52">
        <v>30</v>
      </c>
      <c r="D59" s="22" t="s">
        <v>47</v>
      </c>
      <c r="E59" s="47"/>
      <c r="F59" s="37">
        <f>C59*E59</f>
        <v>0</v>
      </c>
    </row>
    <row r="60" spans="1:6" x14ac:dyDescent="0.2">
      <c r="A60" s="115"/>
      <c r="B60" s="72"/>
      <c r="C60" s="53"/>
      <c r="D60" s="54"/>
      <c r="E60" s="55"/>
      <c r="F60" s="55"/>
    </row>
    <row r="61" spans="1:6" x14ac:dyDescent="0.2">
      <c r="A61" s="114"/>
      <c r="B61" s="71"/>
      <c r="C61" s="56"/>
      <c r="D61" s="50"/>
      <c r="E61" s="51"/>
      <c r="F61" s="51"/>
    </row>
    <row r="62" spans="1:6" x14ac:dyDescent="0.2">
      <c r="A62" s="113">
        <f>COUNT($A$12:A61)+1</f>
        <v>11</v>
      </c>
      <c r="B62" s="98" t="s">
        <v>118</v>
      </c>
      <c r="C62" s="52"/>
      <c r="D62" s="22"/>
      <c r="E62" s="37"/>
      <c r="F62" s="37"/>
    </row>
    <row r="63" spans="1:6" ht="63.75" x14ac:dyDescent="0.2">
      <c r="A63" s="113"/>
      <c r="B63" s="42" t="s">
        <v>82</v>
      </c>
      <c r="C63" s="52"/>
      <c r="D63" s="22"/>
      <c r="E63" s="37"/>
      <c r="F63" s="37"/>
    </row>
    <row r="64" spans="1:6" ht="14.25" x14ac:dyDescent="0.2">
      <c r="A64" s="113"/>
      <c r="B64" s="42"/>
      <c r="C64" s="52">
        <v>30</v>
      </c>
      <c r="D64" s="22" t="s">
        <v>47</v>
      </c>
      <c r="E64" s="47"/>
      <c r="F64" s="37">
        <f>C64*E64</f>
        <v>0</v>
      </c>
    </row>
    <row r="65" spans="1:6" x14ac:dyDescent="0.2">
      <c r="A65" s="115"/>
      <c r="B65" s="72"/>
      <c r="C65" s="53"/>
      <c r="D65" s="54"/>
      <c r="E65" s="55"/>
      <c r="F65" s="55"/>
    </row>
    <row r="66" spans="1:6" x14ac:dyDescent="0.2">
      <c r="A66" s="114"/>
      <c r="B66" s="71"/>
      <c r="C66" s="56"/>
      <c r="D66" s="50"/>
      <c r="E66" s="51"/>
      <c r="F66" s="51"/>
    </row>
    <row r="67" spans="1:6" x14ac:dyDescent="0.2">
      <c r="A67" s="113">
        <f>COUNT($A$12:A66)+1</f>
        <v>12</v>
      </c>
      <c r="B67" s="41" t="s">
        <v>18</v>
      </c>
      <c r="C67" s="52"/>
      <c r="D67" s="22"/>
      <c r="E67" s="37"/>
      <c r="F67" s="37"/>
    </row>
    <row r="68" spans="1:6" ht="63.75" x14ac:dyDescent="0.2">
      <c r="A68" s="113"/>
      <c r="B68" s="42" t="s">
        <v>83</v>
      </c>
      <c r="C68" s="52"/>
      <c r="D68" s="22"/>
      <c r="E68" s="37"/>
      <c r="F68" s="37"/>
    </row>
    <row r="69" spans="1:6" ht="14.25" x14ac:dyDescent="0.2">
      <c r="A69" s="113"/>
      <c r="B69" s="42"/>
      <c r="C69" s="52">
        <v>2</v>
      </c>
      <c r="D69" s="22" t="s">
        <v>47</v>
      </c>
      <c r="E69" s="47"/>
      <c r="F69" s="37">
        <f>C69*E69</f>
        <v>0</v>
      </c>
    </row>
    <row r="70" spans="1:6" x14ac:dyDescent="0.2">
      <c r="A70" s="115"/>
      <c r="B70" s="72"/>
      <c r="C70" s="53"/>
      <c r="D70" s="54"/>
      <c r="E70" s="55"/>
      <c r="F70" s="55"/>
    </row>
    <row r="71" spans="1:6" x14ac:dyDescent="0.2">
      <c r="A71" s="120"/>
      <c r="B71" s="71"/>
      <c r="C71" s="56"/>
      <c r="D71" s="50"/>
      <c r="E71" s="51"/>
      <c r="F71" s="49"/>
    </row>
    <row r="72" spans="1:6" x14ac:dyDescent="0.2">
      <c r="A72" s="113">
        <f>COUNT($A$12:A71)+1</f>
        <v>13</v>
      </c>
      <c r="B72" s="41" t="s">
        <v>84</v>
      </c>
      <c r="C72" s="52"/>
      <c r="D72" s="22"/>
      <c r="E72" s="37"/>
      <c r="F72" s="38"/>
    </row>
    <row r="73" spans="1:6" ht="38.25" x14ac:dyDescent="0.2">
      <c r="A73" s="118"/>
      <c r="B73" s="42" t="s">
        <v>85</v>
      </c>
      <c r="C73" s="52"/>
      <c r="D73" s="22"/>
      <c r="E73" s="37"/>
      <c r="F73" s="38"/>
    </row>
    <row r="74" spans="1:6" ht="14.25" x14ac:dyDescent="0.2">
      <c r="A74" s="118"/>
      <c r="B74" s="42"/>
      <c r="C74" s="52">
        <v>2</v>
      </c>
      <c r="D74" s="22" t="s">
        <v>47</v>
      </c>
      <c r="E74" s="47"/>
      <c r="F74" s="37">
        <f>C74*E74</f>
        <v>0</v>
      </c>
    </row>
    <row r="75" spans="1:6" x14ac:dyDescent="0.2">
      <c r="A75" s="119"/>
      <c r="B75" s="72"/>
      <c r="C75" s="53"/>
      <c r="D75" s="54"/>
      <c r="E75" s="55"/>
      <c r="F75" s="55"/>
    </row>
    <row r="76" spans="1:6" x14ac:dyDescent="0.2">
      <c r="A76" s="120"/>
      <c r="B76" s="71"/>
      <c r="C76" s="56"/>
      <c r="D76" s="50"/>
      <c r="E76" s="51"/>
      <c r="F76" s="51"/>
    </row>
    <row r="77" spans="1:6" x14ac:dyDescent="0.2">
      <c r="A77" s="113">
        <f>COUNT($A$12:A76)+1</f>
        <v>14</v>
      </c>
      <c r="B77" s="99" t="s">
        <v>86</v>
      </c>
      <c r="C77" s="52"/>
      <c r="D77" s="22"/>
      <c r="E77" s="37"/>
      <c r="F77" s="37"/>
    </row>
    <row r="78" spans="1:6" ht="25.5" x14ac:dyDescent="0.2">
      <c r="A78" s="118"/>
      <c r="B78" s="42" t="s">
        <v>87</v>
      </c>
      <c r="C78" s="52"/>
      <c r="D78" s="22"/>
      <c r="E78" s="37"/>
      <c r="F78" s="37"/>
    </row>
    <row r="79" spans="1:6" x14ac:dyDescent="0.2">
      <c r="A79" s="118"/>
      <c r="B79" s="100"/>
      <c r="C79" s="52">
        <v>1</v>
      </c>
      <c r="D79" s="22" t="s">
        <v>1</v>
      </c>
      <c r="E79" s="47"/>
      <c r="F79" s="37">
        <f>E79*C79</f>
        <v>0</v>
      </c>
    </row>
    <row r="80" spans="1:6" x14ac:dyDescent="0.2">
      <c r="A80" s="119"/>
      <c r="B80" s="101"/>
      <c r="C80" s="53"/>
      <c r="D80" s="54"/>
      <c r="E80" s="55"/>
      <c r="F80" s="55"/>
    </row>
    <row r="81" spans="1:6" x14ac:dyDescent="0.2">
      <c r="A81" s="120"/>
      <c r="B81" s="71"/>
      <c r="C81" s="56"/>
      <c r="D81" s="50"/>
      <c r="E81" s="51"/>
      <c r="F81" s="49"/>
    </row>
    <row r="82" spans="1:6" x14ac:dyDescent="0.2">
      <c r="A82" s="113">
        <f>COUNT($A$12:A81)+1</f>
        <v>15</v>
      </c>
      <c r="B82" s="41" t="s">
        <v>455</v>
      </c>
      <c r="C82" s="52"/>
      <c r="D82" s="22"/>
      <c r="E82" s="37"/>
      <c r="F82" s="38"/>
    </row>
    <row r="83" spans="1:6" ht="38.25" x14ac:dyDescent="0.2">
      <c r="A83" s="118"/>
      <c r="B83" s="42" t="s">
        <v>14</v>
      </c>
      <c r="C83" s="52"/>
      <c r="D83" s="22"/>
      <c r="E83" s="37"/>
      <c r="F83" s="38"/>
    </row>
    <row r="84" spans="1:6" ht="14.25" x14ac:dyDescent="0.2">
      <c r="A84" s="118"/>
      <c r="B84" s="42"/>
      <c r="C84" s="52">
        <v>4</v>
      </c>
      <c r="D84" s="22" t="s">
        <v>47</v>
      </c>
      <c r="E84" s="47"/>
      <c r="F84" s="37">
        <f>C84*E84</f>
        <v>0</v>
      </c>
    </row>
    <row r="85" spans="1:6" x14ac:dyDescent="0.2">
      <c r="A85" s="119"/>
      <c r="B85" s="72"/>
      <c r="C85" s="53"/>
      <c r="D85" s="54"/>
      <c r="E85" s="55"/>
      <c r="F85" s="55"/>
    </row>
    <row r="86" spans="1:6" x14ac:dyDescent="0.2">
      <c r="A86" s="120"/>
      <c r="B86" s="71"/>
      <c r="C86" s="56"/>
      <c r="D86" s="80"/>
      <c r="E86" s="81"/>
      <c r="F86" s="81"/>
    </row>
    <row r="87" spans="1:6" x14ac:dyDescent="0.2">
      <c r="A87" s="113">
        <f>COUNT($A$12:A86)+1</f>
        <v>16</v>
      </c>
      <c r="B87" s="41" t="s">
        <v>456</v>
      </c>
      <c r="C87" s="52"/>
      <c r="D87" s="39"/>
      <c r="E87" s="40"/>
      <c r="F87" s="40"/>
    </row>
    <row r="88" spans="1:6" ht="63.75" x14ac:dyDescent="0.2">
      <c r="A88" s="118"/>
      <c r="B88" s="42" t="s">
        <v>129</v>
      </c>
      <c r="C88" s="52"/>
      <c r="D88" s="6"/>
      <c r="E88" s="7"/>
      <c r="F88" s="7"/>
    </row>
    <row r="89" spans="1:6" x14ac:dyDescent="0.2">
      <c r="A89" s="118"/>
      <c r="B89" s="41" t="s">
        <v>457</v>
      </c>
      <c r="C89" s="52"/>
      <c r="D89" s="22"/>
      <c r="E89" s="37"/>
      <c r="F89" s="38"/>
    </row>
    <row r="90" spans="1:6" ht="25.5" x14ac:dyDescent="0.2">
      <c r="A90" s="118"/>
      <c r="B90" s="42" t="s">
        <v>121</v>
      </c>
      <c r="C90" s="52">
        <v>4</v>
      </c>
      <c r="D90" s="39" t="s">
        <v>47</v>
      </c>
      <c r="E90" s="48"/>
      <c r="F90" s="40">
        <f>C90*E90</f>
        <v>0</v>
      </c>
    </row>
    <row r="91" spans="1:6" x14ac:dyDescent="0.2">
      <c r="A91" s="119"/>
      <c r="B91" s="72"/>
      <c r="C91" s="53"/>
      <c r="D91" s="82"/>
      <c r="E91" s="83"/>
      <c r="F91" s="83"/>
    </row>
    <row r="92" spans="1:6" ht="14.25" x14ac:dyDescent="0.2">
      <c r="A92" s="120"/>
      <c r="B92" s="102"/>
      <c r="C92" s="56"/>
      <c r="D92" s="50"/>
      <c r="E92" s="51"/>
      <c r="F92" s="49"/>
    </row>
    <row r="93" spans="1:6" x14ac:dyDescent="0.2">
      <c r="A93" s="113">
        <f>COUNT($A$12:A92)+1</f>
        <v>17</v>
      </c>
      <c r="B93" s="41" t="s">
        <v>100</v>
      </c>
      <c r="C93" s="52"/>
      <c r="D93" s="22"/>
      <c r="E93" s="37"/>
      <c r="F93" s="38"/>
    </row>
    <row r="94" spans="1:6" ht="51" x14ac:dyDescent="0.2">
      <c r="A94" s="118"/>
      <c r="B94" s="42" t="s">
        <v>153</v>
      </c>
      <c r="C94" s="52"/>
      <c r="D94" s="22"/>
      <c r="E94" s="37"/>
      <c r="F94" s="38"/>
    </row>
    <row r="95" spans="1:6" ht="14.25" x14ac:dyDescent="0.2">
      <c r="A95" s="118"/>
      <c r="B95" s="73"/>
      <c r="C95" s="52">
        <v>4</v>
      </c>
      <c r="D95" s="39" t="s">
        <v>47</v>
      </c>
      <c r="E95" s="47"/>
      <c r="F95" s="40">
        <f>E95*C95</f>
        <v>0</v>
      </c>
    </row>
    <row r="96" spans="1:6" ht="14.25" x14ac:dyDescent="0.2">
      <c r="A96" s="119"/>
      <c r="B96" s="103"/>
      <c r="C96" s="53"/>
      <c r="D96" s="82"/>
      <c r="E96" s="55"/>
      <c r="F96" s="83"/>
    </row>
    <row r="97" spans="1:6" x14ac:dyDescent="0.2">
      <c r="A97" s="120"/>
      <c r="B97" s="71"/>
      <c r="C97" s="56"/>
      <c r="D97" s="50"/>
      <c r="E97" s="51"/>
      <c r="F97" s="51"/>
    </row>
    <row r="98" spans="1:6" x14ac:dyDescent="0.2">
      <c r="A98" s="113">
        <f>COUNT($A$12:A97)+1</f>
        <v>18</v>
      </c>
      <c r="B98" s="41" t="s">
        <v>292</v>
      </c>
      <c r="C98" s="52"/>
      <c r="D98" s="22"/>
      <c r="E98" s="37"/>
      <c r="F98" s="37"/>
    </row>
    <row r="99" spans="1:6" ht="51" x14ac:dyDescent="0.2">
      <c r="A99" s="118"/>
      <c r="B99" s="42" t="s">
        <v>293</v>
      </c>
      <c r="C99" s="52"/>
      <c r="D99" s="22"/>
      <c r="E99" s="37"/>
      <c r="F99" s="37"/>
    </row>
    <row r="100" spans="1:6" ht="14.25" x14ac:dyDescent="0.2">
      <c r="A100" s="118"/>
      <c r="B100" s="42"/>
      <c r="C100" s="52">
        <v>3</v>
      </c>
      <c r="D100" s="22" t="s">
        <v>41</v>
      </c>
      <c r="E100" s="47"/>
      <c r="F100" s="37">
        <f>C100*E100</f>
        <v>0</v>
      </c>
    </row>
    <row r="101" spans="1:6" x14ac:dyDescent="0.2">
      <c r="A101" s="119"/>
      <c r="B101" s="72"/>
      <c r="C101" s="53"/>
      <c r="D101" s="54"/>
      <c r="E101" s="55"/>
      <c r="F101" s="55"/>
    </row>
    <row r="102" spans="1:6" x14ac:dyDescent="0.2">
      <c r="A102" s="120"/>
      <c r="B102" s="77"/>
      <c r="C102" s="56"/>
      <c r="D102" s="50"/>
      <c r="E102" s="51"/>
      <c r="F102" s="51"/>
    </row>
    <row r="103" spans="1:6" x14ac:dyDescent="0.2">
      <c r="A103" s="113">
        <f>COUNT($A$12:A102)+1</f>
        <v>19</v>
      </c>
      <c r="B103" s="41" t="s">
        <v>21</v>
      </c>
      <c r="C103" s="52"/>
      <c r="D103" s="22"/>
      <c r="E103" s="37"/>
      <c r="F103" s="37"/>
    </row>
    <row r="104" spans="1:6" x14ac:dyDescent="0.2">
      <c r="A104" s="118"/>
      <c r="B104" s="42" t="s">
        <v>20</v>
      </c>
      <c r="C104" s="52"/>
      <c r="D104" s="22"/>
      <c r="E104" s="37"/>
      <c r="F104" s="38"/>
    </row>
    <row r="105" spans="1:6" ht="14.25" x14ac:dyDescent="0.2">
      <c r="A105" s="118"/>
      <c r="B105" s="42"/>
      <c r="C105" s="52">
        <v>35</v>
      </c>
      <c r="D105" s="22" t="s">
        <v>47</v>
      </c>
      <c r="E105" s="47"/>
      <c r="F105" s="37">
        <f>C105*E105</f>
        <v>0</v>
      </c>
    </row>
    <row r="106" spans="1:6" x14ac:dyDescent="0.2">
      <c r="A106" s="119"/>
      <c r="B106" s="72"/>
      <c r="C106" s="53"/>
      <c r="D106" s="54"/>
      <c r="E106" s="55"/>
      <c r="F106" s="55"/>
    </row>
    <row r="107" spans="1:6" x14ac:dyDescent="0.2">
      <c r="A107" s="120"/>
      <c r="B107" s="71"/>
      <c r="C107" s="56"/>
      <c r="D107" s="50"/>
      <c r="E107" s="51"/>
      <c r="F107" s="51"/>
    </row>
    <row r="108" spans="1:6" x14ac:dyDescent="0.2">
      <c r="A108" s="113">
        <f>COUNT($A$12:A107)+1</f>
        <v>20</v>
      </c>
      <c r="B108" s="41" t="s">
        <v>109</v>
      </c>
      <c r="C108" s="52"/>
      <c r="D108" s="22"/>
      <c r="E108" s="37"/>
      <c r="F108" s="38"/>
    </row>
    <row r="109" spans="1:6" ht="25.5" x14ac:dyDescent="0.2">
      <c r="A109" s="118"/>
      <c r="B109" s="42" t="s">
        <v>127</v>
      </c>
      <c r="C109" s="52"/>
      <c r="D109" s="22"/>
      <c r="E109" s="37"/>
      <c r="F109" s="38"/>
    </row>
    <row r="110" spans="1:6" ht="14.25" x14ac:dyDescent="0.2">
      <c r="A110" s="118"/>
      <c r="B110" s="42" t="s">
        <v>36</v>
      </c>
      <c r="C110" s="52">
        <v>43</v>
      </c>
      <c r="D110" s="22" t="s">
        <v>46</v>
      </c>
      <c r="E110" s="47"/>
      <c r="F110" s="37">
        <f>C110*E110</f>
        <v>0</v>
      </c>
    </row>
    <row r="111" spans="1:6" ht="14.25" x14ac:dyDescent="0.2">
      <c r="A111" s="118"/>
      <c r="B111" s="42" t="s">
        <v>37</v>
      </c>
      <c r="C111" s="52">
        <v>12</v>
      </c>
      <c r="D111" s="22" t="s">
        <v>46</v>
      </c>
      <c r="E111" s="47"/>
      <c r="F111" s="37">
        <f>C111*E111</f>
        <v>0</v>
      </c>
    </row>
    <row r="112" spans="1:6" x14ac:dyDescent="0.2">
      <c r="A112" s="119"/>
      <c r="B112" s="72"/>
      <c r="C112" s="53"/>
      <c r="D112" s="54"/>
      <c r="E112" s="55"/>
      <c r="F112" s="55"/>
    </row>
    <row r="113" spans="1:6" x14ac:dyDescent="0.2">
      <c r="A113" s="120"/>
      <c r="B113" s="71"/>
      <c r="C113" s="56"/>
      <c r="D113" s="50"/>
      <c r="E113" s="51"/>
      <c r="F113" s="51"/>
    </row>
    <row r="114" spans="1:6" x14ac:dyDescent="0.2">
      <c r="A114" s="113">
        <f>COUNT($A$12:A113)+1</f>
        <v>21</v>
      </c>
      <c r="B114" s="41" t="s">
        <v>110</v>
      </c>
      <c r="C114" s="52"/>
      <c r="D114" s="22"/>
      <c r="E114" s="37"/>
      <c r="F114" s="37"/>
    </row>
    <row r="115" spans="1:6" ht="38.25" x14ac:dyDescent="0.2">
      <c r="A115" s="118"/>
      <c r="B115" s="42" t="s">
        <v>128</v>
      </c>
      <c r="C115" s="52"/>
      <c r="D115" s="22"/>
      <c r="E115" s="37"/>
      <c r="F115" s="37"/>
    </row>
    <row r="116" spans="1:6" ht="14.25" x14ac:dyDescent="0.2">
      <c r="A116" s="118"/>
      <c r="B116" s="42" t="s">
        <v>36</v>
      </c>
      <c r="C116" s="52">
        <v>10</v>
      </c>
      <c r="D116" s="22" t="s">
        <v>46</v>
      </c>
      <c r="E116" s="47"/>
      <c r="F116" s="37">
        <f>C116*E116</f>
        <v>0</v>
      </c>
    </row>
    <row r="117" spans="1:6" ht="14.25" x14ac:dyDescent="0.2">
      <c r="A117" s="118"/>
      <c r="B117" s="42" t="s">
        <v>37</v>
      </c>
      <c r="C117" s="52">
        <v>5</v>
      </c>
      <c r="D117" s="22" t="s">
        <v>46</v>
      </c>
      <c r="E117" s="47"/>
      <c r="F117" s="37">
        <f>C117*E117</f>
        <v>0</v>
      </c>
    </row>
    <row r="118" spans="1:6" x14ac:dyDescent="0.2">
      <c r="A118" s="119"/>
      <c r="B118" s="72"/>
      <c r="C118" s="53"/>
      <c r="D118" s="54"/>
      <c r="E118" s="55"/>
      <c r="F118" s="55"/>
    </row>
    <row r="119" spans="1:6" x14ac:dyDescent="0.2">
      <c r="A119" s="120"/>
      <c r="B119" s="71"/>
      <c r="C119" s="56"/>
      <c r="D119" s="50"/>
      <c r="E119" s="51"/>
      <c r="F119" s="51"/>
    </row>
    <row r="120" spans="1:6" x14ac:dyDescent="0.2">
      <c r="A120" s="113">
        <f>COUNT($A$12:A119)+1</f>
        <v>22</v>
      </c>
      <c r="B120" s="41" t="s">
        <v>130</v>
      </c>
      <c r="C120" s="52"/>
      <c r="D120" s="22"/>
      <c r="E120" s="37"/>
      <c r="F120" s="38"/>
    </row>
    <row r="121" spans="1:6" ht="38.25" x14ac:dyDescent="0.2">
      <c r="A121" s="118"/>
      <c r="B121" s="42" t="s">
        <v>154</v>
      </c>
      <c r="C121" s="52"/>
      <c r="D121" s="22"/>
      <c r="E121" s="37"/>
      <c r="F121" s="38"/>
    </row>
    <row r="122" spans="1:6" ht="14.25" x14ac:dyDescent="0.2">
      <c r="A122" s="118"/>
      <c r="B122" s="42"/>
      <c r="C122" s="52">
        <v>0.5</v>
      </c>
      <c r="D122" s="22" t="s">
        <v>46</v>
      </c>
      <c r="E122" s="47"/>
      <c r="F122" s="37">
        <f>C122*E122</f>
        <v>0</v>
      </c>
    </row>
    <row r="123" spans="1:6" x14ac:dyDescent="0.2">
      <c r="A123" s="119"/>
      <c r="B123" s="72"/>
      <c r="C123" s="53"/>
      <c r="D123" s="54"/>
      <c r="E123" s="55"/>
      <c r="F123" s="55"/>
    </row>
    <row r="124" spans="1:6" x14ac:dyDescent="0.2">
      <c r="A124" s="120"/>
      <c r="B124" s="71"/>
      <c r="C124" s="56"/>
      <c r="D124" s="50"/>
      <c r="E124" s="51"/>
      <c r="F124" s="51"/>
    </row>
    <row r="125" spans="1:6" x14ac:dyDescent="0.2">
      <c r="A125" s="113">
        <f>COUNT($A$12:A124)+1</f>
        <v>23</v>
      </c>
      <c r="B125" s="64" t="s">
        <v>458</v>
      </c>
      <c r="C125" s="52"/>
      <c r="D125" s="191"/>
      <c r="E125" s="208"/>
      <c r="F125" s="37"/>
    </row>
    <row r="126" spans="1:6" ht="38.25" x14ac:dyDescent="0.2">
      <c r="A126" s="118"/>
      <c r="B126" s="206" t="s">
        <v>459</v>
      </c>
      <c r="C126" s="52"/>
      <c r="D126" s="57"/>
      <c r="E126" s="58"/>
      <c r="F126" s="59"/>
    </row>
    <row r="127" spans="1:6" ht="14.25" x14ac:dyDescent="0.2">
      <c r="A127" s="118"/>
      <c r="B127" s="206"/>
      <c r="C127" s="52">
        <v>5</v>
      </c>
      <c r="D127" s="22" t="s">
        <v>46</v>
      </c>
      <c r="E127" s="47"/>
      <c r="F127" s="37">
        <f>C127*E127</f>
        <v>0</v>
      </c>
    </row>
    <row r="128" spans="1:6" x14ac:dyDescent="0.2">
      <c r="A128" s="119"/>
      <c r="B128" s="207"/>
      <c r="C128" s="53"/>
      <c r="D128" s="54"/>
      <c r="E128" s="55"/>
      <c r="F128" s="55"/>
    </row>
    <row r="129" spans="1:6" x14ac:dyDescent="0.2">
      <c r="A129" s="120"/>
      <c r="B129" s="71"/>
      <c r="C129" s="56"/>
      <c r="D129" s="50"/>
      <c r="E129" s="51"/>
      <c r="F129" s="51"/>
    </row>
    <row r="130" spans="1:6" x14ac:dyDescent="0.2">
      <c r="A130" s="113">
        <f>COUNT($A$12:A129)+1</f>
        <v>24</v>
      </c>
      <c r="B130" s="64" t="s">
        <v>460</v>
      </c>
      <c r="C130" s="52"/>
      <c r="D130" s="22"/>
      <c r="E130" s="37"/>
      <c r="F130" s="37"/>
    </row>
    <row r="131" spans="1:6" ht="25.5" x14ac:dyDescent="0.2">
      <c r="A131" s="118"/>
      <c r="B131" s="42" t="s">
        <v>461</v>
      </c>
      <c r="C131" s="52"/>
      <c r="D131" s="22"/>
      <c r="E131" s="37"/>
      <c r="F131" s="37"/>
    </row>
    <row r="132" spans="1:6" ht="14.25" x14ac:dyDescent="0.2">
      <c r="A132" s="118"/>
      <c r="B132" s="42"/>
      <c r="C132" s="52">
        <v>5</v>
      </c>
      <c r="D132" s="22" t="s">
        <v>46</v>
      </c>
      <c r="E132" s="47"/>
      <c r="F132" s="37">
        <f>C132*E132</f>
        <v>0</v>
      </c>
    </row>
    <row r="133" spans="1:6" x14ac:dyDescent="0.2">
      <c r="A133" s="119"/>
      <c r="B133" s="72"/>
      <c r="C133" s="53"/>
      <c r="D133" s="54"/>
      <c r="E133" s="55"/>
      <c r="F133" s="55"/>
    </row>
    <row r="134" spans="1:6" x14ac:dyDescent="0.2">
      <c r="A134" s="120"/>
      <c r="B134" s="71"/>
      <c r="C134" s="56"/>
      <c r="D134" s="50"/>
      <c r="E134" s="51"/>
      <c r="F134" s="51"/>
    </row>
    <row r="135" spans="1:6" x14ac:dyDescent="0.2">
      <c r="A135" s="113">
        <f>COUNT($A$12:A134)+1</f>
        <v>25</v>
      </c>
      <c r="B135" s="64" t="s">
        <v>462</v>
      </c>
      <c r="C135" s="52"/>
      <c r="D135" s="22"/>
      <c r="E135" s="37"/>
      <c r="F135" s="37"/>
    </row>
    <row r="136" spans="1:6" ht="38.25" x14ac:dyDescent="0.2">
      <c r="A136" s="118"/>
      <c r="B136" s="206" t="s">
        <v>463</v>
      </c>
      <c r="C136" s="52"/>
      <c r="D136" s="22"/>
      <c r="E136" s="37"/>
      <c r="F136" s="37"/>
    </row>
    <row r="137" spans="1:6" ht="14.25" x14ac:dyDescent="0.2">
      <c r="A137" s="118"/>
      <c r="B137" s="42"/>
      <c r="C137" s="52">
        <v>5</v>
      </c>
      <c r="D137" s="22" t="s">
        <v>46</v>
      </c>
      <c r="E137" s="47"/>
      <c r="F137" s="37">
        <f>C137*E137</f>
        <v>0</v>
      </c>
    </row>
    <row r="138" spans="1:6" x14ac:dyDescent="0.2">
      <c r="A138" s="119"/>
      <c r="B138" s="72"/>
      <c r="C138" s="53"/>
      <c r="D138" s="54"/>
      <c r="E138" s="55"/>
      <c r="F138" s="55"/>
    </row>
    <row r="139" spans="1:6" x14ac:dyDescent="0.2">
      <c r="A139" s="120"/>
      <c r="B139" s="71"/>
      <c r="C139" s="56"/>
      <c r="D139" s="50"/>
      <c r="E139" s="51"/>
      <c r="F139" s="51"/>
    </row>
    <row r="140" spans="1:6" x14ac:dyDescent="0.2">
      <c r="A140" s="113">
        <f>COUNT($A$12:A139)+1</f>
        <v>26</v>
      </c>
      <c r="B140" s="41" t="s">
        <v>155</v>
      </c>
      <c r="C140" s="52"/>
      <c r="D140" s="22"/>
      <c r="E140" s="37"/>
      <c r="F140" s="37"/>
    </row>
    <row r="141" spans="1:6" ht="38.25" x14ac:dyDescent="0.2">
      <c r="A141" s="118"/>
      <c r="B141" s="42" t="s">
        <v>156</v>
      </c>
      <c r="C141" s="52"/>
      <c r="D141" s="22"/>
      <c r="E141" s="37"/>
      <c r="F141" s="37"/>
    </row>
    <row r="142" spans="1:6" ht="14.25" x14ac:dyDescent="0.2">
      <c r="A142" s="118"/>
      <c r="B142" s="42"/>
      <c r="C142" s="52">
        <v>17</v>
      </c>
      <c r="D142" s="22" t="s">
        <v>46</v>
      </c>
      <c r="E142" s="47"/>
      <c r="F142" s="37">
        <f>C142*E142</f>
        <v>0</v>
      </c>
    </row>
    <row r="143" spans="1:6" x14ac:dyDescent="0.2">
      <c r="A143" s="119"/>
      <c r="B143" s="72"/>
      <c r="C143" s="53"/>
      <c r="D143" s="54"/>
      <c r="E143" s="55"/>
      <c r="F143" s="55"/>
    </row>
    <row r="144" spans="1:6" x14ac:dyDescent="0.2">
      <c r="A144" s="120"/>
      <c r="B144" s="71"/>
      <c r="C144" s="56"/>
      <c r="D144" s="50"/>
      <c r="E144" s="51"/>
      <c r="F144" s="51"/>
    </row>
    <row r="145" spans="1:6" x14ac:dyDescent="0.2">
      <c r="A145" s="113">
        <f>COUNT($A$12:A144)+1</f>
        <v>27</v>
      </c>
      <c r="B145" s="41" t="s">
        <v>28</v>
      </c>
      <c r="C145" s="52"/>
      <c r="D145" s="22"/>
      <c r="E145" s="37"/>
      <c r="F145" s="37"/>
    </row>
    <row r="146" spans="1:6" ht="51" x14ac:dyDescent="0.2">
      <c r="A146" s="118"/>
      <c r="B146" s="42" t="s">
        <v>168</v>
      </c>
      <c r="C146" s="52"/>
      <c r="D146" s="22"/>
      <c r="E146" s="37"/>
      <c r="F146" s="37"/>
    </row>
    <row r="147" spans="1:6" ht="14.25" x14ac:dyDescent="0.2">
      <c r="A147" s="118"/>
      <c r="B147" s="42"/>
      <c r="C147" s="52">
        <v>15</v>
      </c>
      <c r="D147" s="22" t="s">
        <v>46</v>
      </c>
      <c r="E147" s="47"/>
      <c r="F147" s="37">
        <f>C147*E147</f>
        <v>0</v>
      </c>
    </row>
    <row r="148" spans="1:6" x14ac:dyDescent="0.2">
      <c r="A148" s="119"/>
      <c r="B148" s="72"/>
      <c r="C148" s="53"/>
      <c r="D148" s="54"/>
      <c r="E148" s="55"/>
      <c r="F148" s="55"/>
    </row>
    <row r="149" spans="1:6" x14ac:dyDescent="0.2">
      <c r="A149" s="120"/>
      <c r="B149" s="71"/>
      <c r="C149" s="56"/>
      <c r="D149" s="50"/>
      <c r="E149" s="51"/>
      <c r="F149" s="51"/>
    </row>
    <row r="150" spans="1:6" x14ac:dyDescent="0.2">
      <c r="A150" s="113">
        <f>COUNT($A$12:A149)+1</f>
        <v>28</v>
      </c>
      <c r="B150" s="41" t="s">
        <v>111</v>
      </c>
      <c r="C150" s="52"/>
      <c r="D150" s="22"/>
      <c r="E150" s="37"/>
      <c r="F150" s="37"/>
    </row>
    <row r="151" spans="1:6" ht="63.75" x14ac:dyDescent="0.2">
      <c r="A151" s="118"/>
      <c r="B151" s="42" t="s">
        <v>140</v>
      </c>
      <c r="C151" s="52"/>
      <c r="D151" s="22"/>
      <c r="E151" s="37"/>
      <c r="F151" s="37"/>
    </row>
    <row r="152" spans="1:6" ht="14.25" x14ac:dyDescent="0.2">
      <c r="A152" s="118"/>
      <c r="B152" s="42"/>
      <c r="C152" s="52">
        <v>7</v>
      </c>
      <c r="D152" s="22" t="s">
        <v>46</v>
      </c>
      <c r="E152" s="47"/>
      <c r="F152" s="37">
        <f>C152*E152</f>
        <v>0</v>
      </c>
    </row>
    <row r="153" spans="1:6" x14ac:dyDescent="0.2">
      <c r="A153" s="119"/>
      <c r="B153" s="72"/>
      <c r="C153" s="53"/>
      <c r="D153" s="54"/>
      <c r="E153" s="55"/>
      <c r="F153" s="55"/>
    </row>
    <row r="154" spans="1:6" x14ac:dyDescent="0.2">
      <c r="A154" s="120"/>
      <c r="B154" s="71"/>
      <c r="C154" s="56"/>
      <c r="D154" s="50"/>
      <c r="E154" s="51"/>
      <c r="F154" s="51"/>
    </row>
    <row r="155" spans="1:6" x14ac:dyDescent="0.2">
      <c r="A155" s="113">
        <f>COUNT($A$12:A154)+1</f>
        <v>29</v>
      </c>
      <c r="B155" s="41" t="s">
        <v>112</v>
      </c>
      <c r="C155" s="52"/>
      <c r="D155" s="22"/>
      <c r="E155" s="37"/>
      <c r="F155" s="38"/>
    </row>
    <row r="156" spans="1:6" ht="51" x14ac:dyDescent="0.2">
      <c r="A156" s="118"/>
      <c r="B156" s="42" t="s">
        <v>141</v>
      </c>
      <c r="C156" s="52"/>
      <c r="D156" s="22"/>
      <c r="E156" s="37"/>
      <c r="F156" s="38"/>
    </row>
    <row r="157" spans="1:6" ht="14.25" x14ac:dyDescent="0.2">
      <c r="A157" s="118"/>
      <c r="B157" s="42"/>
      <c r="C157" s="52">
        <v>31</v>
      </c>
      <c r="D157" s="22" t="s">
        <v>46</v>
      </c>
      <c r="E157" s="47"/>
      <c r="F157" s="37">
        <f>C157*E157</f>
        <v>0</v>
      </c>
    </row>
    <row r="158" spans="1:6" x14ac:dyDescent="0.2">
      <c r="A158" s="119"/>
      <c r="B158" s="72"/>
      <c r="C158" s="53"/>
      <c r="D158" s="54"/>
      <c r="E158" s="55"/>
      <c r="F158" s="55"/>
    </row>
    <row r="159" spans="1:6" x14ac:dyDescent="0.2">
      <c r="A159" s="120"/>
      <c r="B159" s="77"/>
      <c r="C159" s="56"/>
      <c r="D159" s="106"/>
      <c r="E159" s="78"/>
      <c r="F159" s="78"/>
    </row>
    <row r="160" spans="1:6" x14ac:dyDescent="0.2">
      <c r="A160" s="113">
        <f>COUNT($A$12:A159)+1</f>
        <v>30</v>
      </c>
      <c r="B160" s="41" t="s">
        <v>24</v>
      </c>
      <c r="C160" s="52"/>
      <c r="D160" s="22"/>
      <c r="E160" s="37"/>
      <c r="F160" s="37"/>
    </row>
    <row r="161" spans="1:6" ht="25.5" x14ac:dyDescent="0.2">
      <c r="A161" s="118"/>
      <c r="B161" s="42" t="s">
        <v>23</v>
      </c>
      <c r="C161" s="52"/>
      <c r="D161" s="22"/>
      <c r="E161" s="37"/>
      <c r="F161" s="38"/>
    </row>
    <row r="162" spans="1:6" ht="14.25" x14ac:dyDescent="0.2">
      <c r="A162" s="118"/>
      <c r="B162" s="42"/>
      <c r="C162" s="52">
        <v>70</v>
      </c>
      <c r="D162" s="22" t="s">
        <v>46</v>
      </c>
      <c r="E162" s="47"/>
      <c r="F162" s="37">
        <f>C162*E162</f>
        <v>0</v>
      </c>
    </row>
    <row r="163" spans="1:6" x14ac:dyDescent="0.2">
      <c r="A163" s="119"/>
      <c r="B163" s="72"/>
      <c r="C163" s="53"/>
      <c r="D163" s="54"/>
      <c r="E163" s="55"/>
      <c r="F163" s="55"/>
    </row>
    <row r="164" spans="1:6" x14ac:dyDescent="0.2">
      <c r="A164" s="120"/>
      <c r="B164" s="71"/>
      <c r="C164" s="56"/>
      <c r="D164" s="50"/>
      <c r="E164" s="51"/>
      <c r="F164" s="51"/>
    </row>
    <row r="165" spans="1:6" x14ac:dyDescent="0.2">
      <c r="A165" s="113">
        <f>COUNT($A$12:A164)+1</f>
        <v>31</v>
      </c>
      <c r="B165" s="41" t="s">
        <v>25</v>
      </c>
      <c r="C165" s="52"/>
      <c r="D165" s="22"/>
      <c r="E165" s="37"/>
      <c r="F165" s="37"/>
    </row>
    <row r="166" spans="1:6" x14ac:dyDescent="0.2">
      <c r="A166" s="118"/>
      <c r="B166" s="42" t="s">
        <v>157</v>
      </c>
      <c r="C166" s="52"/>
      <c r="D166" s="22"/>
      <c r="E166" s="37"/>
      <c r="F166" s="38"/>
    </row>
    <row r="167" spans="1:6" ht="14.25" x14ac:dyDescent="0.2">
      <c r="A167" s="118"/>
      <c r="B167" s="42"/>
      <c r="C167" s="52">
        <v>84</v>
      </c>
      <c r="D167" s="22" t="s">
        <v>41</v>
      </c>
      <c r="E167" s="47"/>
      <c r="F167" s="37">
        <f>C167*E167</f>
        <v>0</v>
      </c>
    </row>
    <row r="168" spans="1:6" x14ac:dyDescent="0.2">
      <c r="A168" s="119"/>
      <c r="B168" s="72"/>
      <c r="C168" s="53"/>
      <c r="D168" s="54"/>
      <c r="E168" s="55"/>
      <c r="F168" s="55"/>
    </row>
    <row r="169" spans="1:6" x14ac:dyDescent="0.2">
      <c r="A169" s="120"/>
      <c r="B169" s="71"/>
      <c r="C169" s="56"/>
      <c r="D169" s="50"/>
      <c r="E169" s="51"/>
      <c r="F169" s="51"/>
    </row>
    <row r="170" spans="1:6" x14ac:dyDescent="0.2">
      <c r="A170" s="113">
        <f>COUNT($A$10:A169)+1</f>
        <v>32</v>
      </c>
      <c r="B170" s="41" t="s">
        <v>314</v>
      </c>
      <c r="C170" s="52"/>
      <c r="D170" s="22"/>
      <c r="E170" s="37"/>
      <c r="F170" s="37"/>
    </row>
    <row r="171" spans="1:6" ht="140.25" x14ac:dyDescent="0.2">
      <c r="A171" s="118"/>
      <c r="B171" s="42" t="s">
        <v>464</v>
      </c>
      <c r="C171" s="52"/>
      <c r="D171" s="22"/>
      <c r="E171" s="37"/>
      <c r="F171" s="37"/>
    </row>
    <row r="172" spans="1:6" ht="14.25" x14ac:dyDescent="0.2">
      <c r="A172" s="118"/>
      <c r="B172" s="32"/>
      <c r="C172" s="52">
        <v>3.1</v>
      </c>
      <c r="D172" s="22" t="s">
        <v>41</v>
      </c>
      <c r="E172" s="47"/>
      <c r="F172" s="37">
        <f>C172*E172</f>
        <v>0</v>
      </c>
    </row>
    <row r="173" spans="1:6" x14ac:dyDescent="0.2">
      <c r="A173" s="119"/>
      <c r="B173" s="72"/>
      <c r="C173" s="53"/>
      <c r="D173" s="54"/>
      <c r="E173" s="55"/>
      <c r="F173" s="55"/>
    </row>
    <row r="174" spans="1:6" x14ac:dyDescent="0.2">
      <c r="A174" s="120"/>
      <c r="B174" s="71"/>
      <c r="C174" s="56"/>
      <c r="D174" s="50"/>
      <c r="E174" s="51"/>
      <c r="F174" s="51"/>
    </row>
    <row r="175" spans="1:6" x14ac:dyDescent="0.2">
      <c r="A175" s="113">
        <f>COUNT($A$10:A174)+1</f>
        <v>33</v>
      </c>
      <c r="B175" s="41" t="s">
        <v>465</v>
      </c>
      <c r="C175" s="52"/>
      <c r="D175" s="22"/>
      <c r="E175" s="37"/>
      <c r="F175" s="37"/>
    </row>
    <row r="176" spans="1:6" ht="89.25" x14ac:dyDescent="0.2">
      <c r="A176" s="118"/>
      <c r="B176" s="42" t="s">
        <v>466</v>
      </c>
      <c r="C176" s="52"/>
      <c r="D176" s="22"/>
      <c r="E176" s="37"/>
      <c r="F176" s="37"/>
    </row>
    <row r="177" spans="1:6" ht="14.25" x14ac:dyDescent="0.2">
      <c r="A177" s="118"/>
      <c r="B177" s="41"/>
      <c r="C177" s="52">
        <v>3.5</v>
      </c>
      <c r="D177" s="22" t="s">
        <v>41</v>
      </c>
      <c r="E177" s="47"/>
      <c r="F177" s="37">
        <f>C177*E177</f>
        <v>0</v>
      </c>
    </row>
    <row r="178" spans="1:6" x14ac:dyDescent="0.2">
      <c r="A178" s="119"/>
      <c r="B178" s="72"/>
      <c r="C178" s="53"/>
      <c r="D178" s="54"/>
      <c r="E178" s="55"/>
      <c r="F178" s="55"/>
    </row>
    <row r="179" spans="1:6" x14ac:dyDescent="0.2">
      <c r="A179" s="120"/>
      <c r="B179" s="71"/>
      <c r="C179" s="56"/>
      <c r="D179" s="50"/>
      <c r="E179" s="51"/>
      <c r="F179" s="51"/>
    </row>
    <row r="180" spans="1:6" x14ac:dyDescent="0.2">
      <c r="A180" s="113">
        <f>COUNT($A$10:A178)+1</f>
        <v>34</v>
      </c>
      <c r="B180" s="41" t="s">
        <v>159</v>
      </c>
      <c r="C180" s="52"/>
      <c r="D180" s="22"/>
      <c r="E180" s="37"/>
      <c r="F180" s="37"/>
    </row>
    <row r="181" spans="1:6" ht="25.5" x14ac:dyDescent="0.2">
      <c r="A181" s="118"/>
      <c r="B181" s="42" t="s">
        <v>160</v>
      </c>
      <c r="C181" s="52"/>
      <c r="D181" s="22"/>
      <c r="E181" s="37"/>
      <c r="F181" s="37"/>
    </row>
    <row r="182" spans="1:6" x14ac:dyDescent="0.2">
      <c r="A182" s="118"/>
      <c r="B182" s="41"/>
      <c r="C182" s="52">
        <v>12</v>
      </c>
      <c r="D182" s="22" t="s">
        <v>1</v>
      </c>
      <c r="E182" s="47"/>
      <c r="F182" s="37">
        <f>C182*E182</f>
        <v>0</v>
      </c>
    </row>
    <row r="183" spans="1:6" x14ac:dyDescent="0.2">
      <c r="A183" s="119"/>
      <c r="B183" s="72"/>
      <c r="C183" s="53"/>
      <c r="D183" s="54"/>
      <c r="E183" s="55"/>
      <c r="F183" s="55"/>
    </row>
    <row r="184" spans="1:6" x14ac:dyDescent="0.2">
      <c r="A184" s="120"/>
      <c r="B184" s="71"/>
      <c r="C184" s="56"/>
      <c r="D184" s="50"/>
      <c r="E184" s="51"/>
      <c r="F184" s="51"/>
    </row>
    <row r="185" spans="1:6" x14ac:dyDescent="0.2">
      <c r="A185" s="113">
        <f>COUNT($A$10:A184)+1</f>
        <v>35</v>
      </c>
      <c r="B185" s="41" t="s">
        <v>166</v>
      </c>
      <c r="C185" s="52"/>
      <c r="D185" s="22"/>
      <c r="E185" s="37"/>
      <c r="F185" s="37"/>
    </row>
    <row r="186" spans="1:6" ht="76.5" x14ac:dyDescent="0.2">
      <c r="A186" s="118"/>
      <c r="B186" s="42" t="s">
        <v>167</v>
      </c>
      <c r="C186" s="52"/>
      <c r="D186" s="22"/>
      <c r="E186" s="37"/>
      <c r="F186" s="37"/>
    </row>
    <row r="187" spans="1:6" x14ac:dyDescent="0.2">
      <c r="A187" s="118"/>
      <c r="B187" s="42" t="s">
        <v>435</v>
      </c>
      <c r="C187" s="52">
        <v>2</v>
      </c>
      <c r="D187" s="22" t="s">
        <v>1</v>
      </c>
      <c r="E187" s="47"/>
      <c r="F187" s="37">
        <f>C187*E187</f>
        <v>0</v>
      </c>
    </row>
    <row r="188" spans="1:6" x14ac:dyDescent="0.2">
      <c r="A188" s="119"/>
      <c r="B188" s="72"/>
      <c r="C188" s="53"/>
      <c r="D188" s="145"/>
      <c r="E188" s="55"/>
      <c r="F188" s="55"/>
    </row>
    <row r="189" spans="1:6" x14ac:dyDescent="0.2">
      <c r="A189" s="120"/>
      <c r="B189" s="71"/>
      <c r="C189" s="56"/>
      <c r="D189" s="50"/>
      <c r="E189" s="51"/>
      <c r="F189" s="51"/>
    </row>
    <row r="190" spans="1:6" x14ac:dyDescent="0.2">
      <c r="A190" s="113">
        <f>COUNT($A$10:A189)+1</f>
        <v>36</v>
      </c>
      <c r="B190" s="41" t="s">
        <v>161</v>
      </c>
      <c r="C190" s="52"/>
      <c r="D190" s="22"/>
      <c r="E190" s="37"/>
      <c r="F190" s="37"/>
    </row>
    <row r="191" spans="1:6" ht="63.75" x14ac:dyDescent="0.2">
      <c r="A191" s="118"/>
      <c r="B191" s="42" t="s">
        <v>467</v>
      </c>
      <c r="C191" s="52"/>
      <c r="D191" s="22"/>
      <c r="E191" s="37"/>
      <c r="F191" s="37"/>
    </row>
    <row r="192" spans="1:6" x14ac:dyDescent="0.2">
      <c r="A192" s="118"/>
      <c r="B192" s="41"/>
      <c r="C192" s="52">
        <v>1</v>
      </c>
      <c r="D192" s="22" t="s">
        <v>158</v>
      </c>
      <c r="E192" s="47"/>
      <c r="F192" s="37">
        <f>C192*E192</f>
        <v>0</v>
      </c>
    </row>
    <row r="193" spans="1:6" x14ac:dyDescent="0.2">
      <c r="A193" s="119"/>
      <c r="B193" s="72"/>
      <c r="C193" s="53"/>
      <c r="D193" s="54"/>
      <c r="E193" s="55"/>
      <c r="F193" s="55"/>
    </row>
    <row r="194" spans="1:6" x14ac:dyDescent="0.2">
      <c r="A194" s="120"/>
      <c r="B194" s="71"/>
      <c r="C194" s="56"/>
      <c r="D194" s="50"/>
      <c r="E194" s="51"/>
      <c r="F194" s="49"/>
    </row>
    <row r="195" spans="1:6" x14ac:dyDescent="0.2">
      <c r="A195" s="113">
        <f>COUNT($A$12:A194)+1</f>
        <v>37</v>
      </c>
      <c r="B195" s="41" t="s">
        <v>26</v>
      </c>
      <c r="C195" s="52"/>
      <c r="D195" s="22"/>
      <c r="E195" s="37"/>
      <c r="F195" s="38"/>
    </row>
    <row r="196" spans="1:6" ht="38.25" x14ac:dyDescent="0.2">
      <c r="A196" s="118"/>
      <c r="B196" s="42" t="s">
        <v>122</v>
      </c>
      <c r="C196" s="52"/>
      <c r="D196" s="22"/>
      <c r="E196" s="37"/>
      <c r="F196" s="38"/>
    </row>
    <row r="197" spans="1:6" x14ac:dyDescent="0.2">
      <c r="A197" s="118"/>
      <c r="B197" s="42"/>
      <c r="C197" s="52">
        <v>1</v>
      </c>
      <c r="D197" s="22" t="s">
        <v>1</v>
      </c>
      <c r="E197" s="47"/>
      <c r="F197" s="37">
        <f>C197*E197</f>
        <v>0</v>
      </c>
    </row>
    <row r="198" spans="1:6" x14ac:dyDescent="0.2">
      <c r="A198" s="119"/>
      <c r="B198" s="72"/>
      <c r="C198" s="53"/>
      <c r="D198" s="54"/>
      <c r="E198" s="55"/>
      <c r="F198" s="55"/>
    </row>
    <row r="199" spans="1:6" x14ac:dyDescent="0.2">
      <c r="A199" s="120"/>
      <c r="B199" s="71"/>
      <c r="C199" s="56"/>
      <c r="D199" s="50"/>
      <c r="E199" s="51"/>
      <c r="F199" s="49"/>
    </row>
    <row r="200" spans="1:6" x14ac:dyDescent="0.2">
      <c r="A200" s="113">
        <f>COUNT($A$12:A199)+1</f>
        <v>38</v>
      </c>
      <c r="B200" s="41" t="s">
        <v>27</v>
      </c>
      <c r="C200" s="52"/>
      <c r="D200" s="22"/>
      <c r="E200" s="37"/>
      <c r="F200" s="38"/>
    </row>
    <row r="201" spans="1:6" ht="76.5" x14ac:dyDescent="0.2">
      <c r="A201" s="118"/>
      <c r="B201" s="42" t="s">
        <v>123</v>
      </c>
      <c r="C201" s="52"/>
      <c r="D201" s="22"/>
      <c r="E201" s="37"/>
      <c r="F201" s="38"/>
    </row>
    <row r="202" spans="1:6" x14ac:dyDescent="0.2">
      <c r="A202" s="118"/>
      <c r="B202" s="42"/>
      <c r="C202" s="52">
        <v>1</v>
      </c>
      <c r="D202" s="22" t="s">
        <v>1</v>
      </c>
      <c r="E202" s="47"/>
      <c r="F202" s="37">
        <f>C202*E202</f>
        <v>0</v>
      </c>
    </row>
    <row r="203" spans="1:6" x14ac:dyDescent="0.2">
      <c r="A203" s="119"/>
      <c r="B203" s="72"/>
      <c r="C203" s="53"/>
      <c r="D203" s="54"/>
      <c r="E203" s="55"/>
      <c r="F203" s="55"/>
    </row>
    <row r="204" spans="1:6" x14ac:dyDescent="0.2">
      <c r="A204" s="120"/>
      <c r="B204" s="77"/>
      <c r="C204" s="33"/>
      <c r="D204" s="34"/>
      <c r="E204" s="35"/>
      <c r="F204" s="33"/>
    </row>
    <row r="205" spans="1:6" x14ac:dyDescent="0.2">
      <c r="A205" s="113">
        <f>COUNT($A$12:A204)+1</f>
        <v>39</v>
      </c>
      <c r="B205" s="41" t="s">
        <v>32</v>
      </c>
      <c r="C205" s="38"/>
      <c r="D205" s="22"/>
      <c r="E205" s="65"/>
      <c r="F205" s="38"/>
    </row>
    <row r="206" spans="1:6" ht="76.5" x14ac:dyDescent="0.2">
      <c r="A206" s="116"/>
      <c r="B206" s="42" t="s">
        <v>116</v>
      </c>
      <c r="C206" s="38"/>
      <c r="D206" s="22"/>
      <c r="E206" s="37"/>
      <c r="F206" s="38"/>
    </row>
    <row r="207" spans="1:6" x14ac:dyDescent="0.2">
      <c r="A207" s="113"/>
      <c r="B207" s="107"/>
      <c r="C207" s="66"/>
      <c r="D207" s="67">
        <v>0.04</v>
      </c>
      <c r="E207" s="38"/>
      <c r="F207" s="37">
        <f>SUM(F14:F205)*D207</f>
        <v>0</v>
      </c>
    </row>
    <row r="208" spans="1:6" x14ac:dyDescent="0.2">
      <c r="A208" s="115"/>
      <c r="B208" s="108"/>
      <c r="C208" s="109"/>
      <c r="D208" s="110"/>
      <c r="E208" s="68"/>
      <c r="F208" s="55"/>
    </row>
    <row r="209" spans="1:6" x14ac:dyDescent="0.2">
      <c r="A209" s="116"/>
      <c r="B209" s="42"/>
      <c r="C209" s="38"/>
      <c r="D209" s="22"/>
      <c r="E209" s="38"/>
      <c r="F209" s="38"/>
    </row>
    <row r="210" spans="1:6" x14ac:dyDescent="0.2">
      <c r="A210" s="113">
        <f>COUNT($A$12:A208)+1</f>
        <v>40</v>
      </c>
      <c r="B210" s="41" t="s">
        <v>117</v>
      </c>
      <c r="C210" s="38"/>
      <c r="D210" s="22"/>
      <c r="E210" s="38"/>
      <c r="F210" s="38"/>
    </row>
    <row r="211" spans="1:6" ht="38.25" x14ac:dyDescent="0.2">
      <c r="A211" s="116"/>
      <c r="B211" s="42" t="s">
        <v>34</v>
      </c>
      <c r="C211" s="66"/>
      <c r="D211" s="67">
        <v>0.1</v>
      </c>
      <c r="E211" s="38"/>
      <c r="F211" s="37">
        <f>SUM(F14:F205)*D211</f>
        <v>0</v>
      </c>
    </row>
    <row r="212" spans="1:6" x14ac:dyDescent="0.2">
      <c r="A212" s="121"/>
      <c r="B212" s="74"/>
      <c r="C212" s="38"/>
      <c r="D212" s="22"/>
      <c r="E212" s="65"/>
      <c r="F212" s="38"/>
    </row>
    <row r="213" spans="1:6" x14ac:dyDescent="0.2">
      <c r="A213" s="43"/>
      <c r="B213" s="75" t="s">
        <v>2</v>
      </c>
      <c r="C213" s="44"/>
      <c r="D213" s="45"/>
      <c r="E213" s="46" t="s">
        <v>45</v>
      </c>
      <c r="F213" s="46">
        <f>SUM(F14:F212)</f>
        <v>0</v>
      </c>
    </row>
  </sheetData>
  <sheetProtection algorithmName="SHA-512" hashValue="5TP1aFM9mpVvv4/PJDOdyeaCaJCRp84mz1NfVyI8tdoWTXo8dUkVYSglqpXSHmPNw9zCimAL2thZu8y9cGT5CA==" saltValue="ke44MgjgK0/slT4mDrsJ5g==" spinCount="100000"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PROJEKTIRANJE&amp;RJPE-SIR-121/20</oddHeader>
    <oddFooter>&amp;C&amp;"Arial,Navadno"&amp;P / &amp;N</oddFooter>
  </headerFooter>
  <rowBreaks count="6" manualBreakCount="6">
    <brk id="35" max="16383" man="1"/>
    <brk id="65" max="16383" man="1"/>
    <brk id="96" max="16383" man="1"/>
    <brk id="133" max="16383" man="1"/>
    <brk id="168" max="5" man="1"/>
    <brk id="19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14"/>
  <sheetViews>
    <sheetView showGridLines="0" zoomScaleNormal="100" zoomScaleSheetLayoutView="100" workbookViewId="0">
      <selection activeCell="F23" sqref="F23"/>
    </sheetView>
  </sheetViews>
  <sheetFormatPr defaultColWidth="8.85546875" defaultRowHeight="12.75" x14ac:dyDescent="0.2"/>
  <cols>
    <col min="1" max="1" width="6.140625" style="1" customWidth="1"/>
    <col min="2" max="2" width="5.5703125" style="1" customWidth="1"/>
    <col min="3" max="3" width="34.42578125" style="1" customWidth="1"/>
    <col min="4" max="4" width="10" style="1" customWidth="1"/>
    <col min="5" max="5" width="9" style="1" customWidth="1"/>
    <col min="6" max="6" width="10.85546875" style="1" bestFit="1" customWidth="1"/>
    <col min="7" max="7" width="16.42578125" style="19" bestFit="1" customWidth="1"/>
    <col min="8" max="16384" width="8.85546875" style="1"/>
  </cols>
  <sheetData>
    <row r="1" spans="1:7" ht="27" customHeight="1" x14ac:dyDescent="0.2">
      <c r="A1" s="26" t="s">
        <v>3</v>
      </c>
      <c r="B1" s="26"/>
      <c r="C1" s="26"/>
      <c r="D1" s="26"/>
      <c r="E1" s="26"/>
      <c r="F1" s="26"/>
      <c r="G1" s="26"/>
    </row>
    <row r="2" spans="1:7" ht="15" customHeight="1" x14ac:dyDescent="0.2">
      <c r="A2" s="239" t="s">
        <v>142</v>
      </c>
      <c r="B2" s="239"/>
      <c r="C2" s="239"/>
      <c r="D2" s="239"/>
      <c r="E2" s="239"/>
      <c r="F2" s="239"/>
      <c r="G2" s="239"/>
    </row>
    <row r="3" spans="1:7" ht="15" customHeight="1" x14ac:dyDescent="0.2">
      <c r="A3" s="240" t="s">
        <v>426</v>
      </c>
      <c r="B3" s="239"/>
      <c r="C3" s="239"/>
      <c r="D3" s="239"/>
      <c r="E3" s="239"/>
      <c r="F3" s="239"/>
      <c r="G3" s="239"/>
    </row>
    <row r="4" spans="1:7" ht="15" customHeight="1" x14ac:dyDescent="0.2">
      <c r="A4" s="239"/>
      <c r="B4" s="239"/>
      <c r="C4" s="239"/>
      <c r="D4" s="239"/>
      <c r="E4" s="239"/>
      <c r="F4" s="239"/>
      <c r="G4" s="239"/>
    </row>
    <row r="5" spans="1:7" ht="26.25" thickBot="1" x14ac:dyDescent="0.25">
      <c r="A5" s="8" t="s">
        <v>131</v>
      </c>
      <c r="B5" s="241" t="s">
        <v>7</v>
      </c>
      <c r="C5" s="241"/>
      <c r="D5" s="241"/>
      <c r="E5" s="241"/>
      <c r="F5" s="241"/>
      <c r="G5" s="153" t="s">
        <v>135</v>
      </c>
    </row>
    <row r="6" spans="1:7" x14ac:dyDescent="0.2">
      <c r="A6" s="18"/>
      <c r="B6" s="18"/>
      <c r="C6" s="18"/>
      <c r="D6" s="18"/>
      <c r="E6" s="18"/>
      <c r="F6" s="18"/>
      <c r="G6" s="18"/>
    </row>
    <row r="7" spans="1:7" ht="15.75" x14ac:dyDescent="0.25">
      <c r="A7" s="25" t="s">
        <v>389</v>
      </c>
      <c r="B7" s="23"/>
      <c r="C7" s="24"/>
      <c r="D7" s="24"/>
      <c r="E7" s="23"/>
      <c r="F7" s="23"/>
      <c r="G7" s="22"/>
    </row>
    <row r="8" spans="1:7" x14ac:dyDescent="0.2">
      <c r="A8" s="234" t="s">
        <v>480</v>
      </c>
      <c r="B8" s="235"/>
      <c r="C8" s="235"/>
      <c r="D8" s="235"/>
      <c r="E8" s="235"/>
      <c r="F8" s="235"/>
      <c r="G8" s="236"/>
    </row>
    <row r="9" spans="1:7" ht="25.5" customHeight="1" x14ac:dyDescent="0.2">
      <c r="A9" s="237" t="s">
        <v>48</v>
      </c>
      <c r="B9" s="226" t="s">
        <v>146</v>
      </c>
      <c r="C9" s="227"/>
      <c r="D9" s="226" t="s">
        <v>147</v>
      </c>
      <c r="E9" s="227"/>
      <c r="F9" s="152" t="s">
        <v>148</v>
      </c>
      <c r="G9" s="152" t="s">
        <v>4</v>
      </c>
    </row>
    <row r="10" spans="1:7" x14ac:dyDescent="0.2">
      <c r="A10" s="238"/>
      <c r="B10" s="228"/>
      <c r="C10" s="229"/>
      <c r="D10" s="228"/>
      <c r="E10" s="229"/>
      <c r="F10" s="2" t="s">
        <v>5</v>
      </c>
      <c r="G10" s="2" t="s">
        <v>44</v>
      </c>
    </row>
    <row r="11" spans="1:7" x14ac:dyDescent="0.2">
      <c r="A11" s="3" t="s">
        <v>394</v>
      </c>
      <c r="B11" s="230" t="s">
        <v>430</v>
      </c>
      <c r="C11" s="231"/>
      <c r="D11" s="232" t="s">
        <v>427</v>
      </c>
      <c r="E11" s="233"/>
      <c r="F11" s="20">
        <v>32</v>
      </c>
      <c r="G11" s="4">
        <f>P4833_GD!F170</f>
        <v>0</v>
      </c>
    </row>
    <row r="12" spans="1:7" x14ac:dyDescent="0.2">
      <c r="A12" s="3"/>
      <c r="B12" s="230"/>
      <c r="C12" s="231"/>
      <c r="D12" s="232"/>
      <c r="E12" s="233"/>
      <c r="F12" s="20"/>
      <c r="G12" s="4"/>
    </row>
    <row r="13" spans="1:7" x14ac:dyDescent="0.2">
      <c r="A13" s="3"/>
      <c r="B13" s="230"/>
      <c r="C13" s="231"/>
      <c r="D13" s="232"/>
      <c r="E13" s="233"/>
      <c r="F13" s="20"/>
      <c r="G13" s="4"/>
    </row>
    <row r="14" spans="1:7" x14ac:dyDescent="0.2">
      <c r="A14" s="225" t="s">
        <v>428</v>
      </c>
      <c r="B14" s="225"/>
      <c r="C14" s="225"/>
      <c r="D14" s="225"/>
      <c r="E14" s="225"/>
      <c r="F14" s="225"/>
      <c r="G14" s="5">
        <f>SUM(G11:G13)</f>
        <v>0</v>
      </c>
    </row>
  </sheetData>
  <sheetProtection algorithmName="SHA-512" hashValue="P7ikToo3aLvvpcW7WAfVixhDQsIxDaikDyojF6ocZWlduyUbrJZso4795TqKmQLXD548SPmVnXAiBrfC1Q38Dw==" saltValue="RBX43udHn3+9fFTv94PkGg==" spinCount="100000" sheet="1" objects="1" scenarios="1"/>
  <mergeCells count="14">
    <mergeCell ref="A14:F14"/>
    <mergeCell ref="A9:A10"/>
    <mergeCell ref="B9:C10"/>
    <mergeCell ref="D9:E10"/>
    <mergeCell ref="B11:C11"/>
    <mergeCell ref="D11:E11"/>
    <mergeCell ref="B12:C12"/>
    <mergeCell ref="D12:E12"/>
    <mergeCell ref="A8:G8"/>
    <mergeCell ref="A2:G2"/>
    <mergeCell ref="A3:G4"/>
    <mergeCell ref="B5:F5"/>
    <mergeCell ref="B13:C13"/>
    <mergeCell ref="D13:E13"/>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PROJEKTIRANJE&amp;RJPE-SIR-121/20</oddHeader>
    <oddFooter>&amp;C&amp;"Arial,Navadno"&amp;P /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170"/>
  <sheetViews>
    <sheetView topLeftCell="A14" zoomScaleNormal="100" zoomScaleSheetLayoutView="115" workbookViewId="0">
      <selection activeCell="E24" sqref="E24"/>
    </sheetView>
  </sheetViews>
  <sheetFormatPr defaultColWidth="9.140625" defaultRowHeight="12.75" x14ac:dyDescent="0.2"/>
  <cols>
    <col min="1" max="1" width="5.7109375" style="28" customWidth="1"/>
    <col min="2" max="2" width="50.7109375" style="76" customWidth="1"/>
    <col min="3" max="3" width="7.7109375" style="31" customWidth="1"/>
    <col min="4" max="4" width="4.7109375" style="32" customWidth="1"/>
    <col min="5" max="5" width="11.7109375" style="30" customWidth="1"/>
    <col min="6" max="6" width="12.7109375" style="31" customWidth="1"/>
    <col min="7" max="16384" width="9.140625" style="32"/>
  </cols>
  <sheetData>
    <row r="1" spans="1:6" x14ac:dyDescent="0.2">
      <c r="A1" s="27" t="s">
        <v>411</v>
      </c>
      <c r="B1" s="69" t="s">
        <v>6</v>
      </c>
      <c r="C1" s="28"/>
      <c r="D1" s="29"/>
    </row>
    <row r="2" spans="1:6" x14ac:dyDescent="0.2">
      <c r="A2" s="27" t="s">
        <v>412</v>
      </c>
      <c r="B2" s="69" t="s">
        <v>7</v>
      </c>
      <c r="C2" s="28"/>
      <c r="D2" s="29"/>
    </row>
    <row r="3" spans="1:6" x14ac:dyDescent="0.2">
      <c r="A3" s="27" t="s">
        <v>446</v>
      </c>
      <c r="B3" s="69" t="s">
        <v>429</v>
      </c>
      <c r="C3" s="28"/>
      <c r="D3" s="29"/>
    </row>
    <row r="4" spans="1:6" x14ac:dyDescent="0.2">
      <c r="A4" s="27"/>
      <c r="B4" s="69" t="s">
        <v>430</v>
      </c>
      <c r="C4" s="28"/>
      <c r="D4" s="29"/>
    </row>
    <row r="5" spans="1:6" ht="76.5" x14ac:dyDescent="0.2">
      <c r="A5" s="130" t="s">
        <v>0</v>
      </c>
      <c r="B5" s="131" t="s">
        <v>38</v>
      </c>
      <c r="C5" s="132" t="s">
        <v>8</v>
      </c>
      <c r="D5" s="132" t="s">
        <v>9</v>
      </c>
      <c r="E5" s="133" t="s">
        <v>42</v>
      </c>
      <c r="F5" s="133" t="s">
        <v>43</v>
      </c>
    </row>
    <row r="6" spans="1:6" x14ac:dyDescent="0.2">
      <c r="A6" s="112">
        <v>1</v>
      </c>
      <c r="B6" s="70"/>
      <c r="C6" s="33"/>
      <c r="D6" s="34"/>
      <c r="E6" s="35"/>
      <c r="F6" s="33"/>
    </row>
    <row r="7" spans="1:6" x14ac:dyDescent="0.2">
      <c r="A7" s="122"/>
      <c r="B7" s="124" t="s">
        <v>150</v>
      </c>
      <c r="C7" s="59"/>
      <c r="D7" s="57"/>
      <c r="E7" s="58"/>
      <c r="F7" s="59"/>
    </row>
    <row r="8" spans="1:6" x14ac:dyDescent="0.2">
      <c r="A8" s="122"/>
      <c r="B8" s="246" t="s">
        <v>149</v>
      </c>
      <c r="C8" s="246"/>
      <c r="D8" s="246"/>
      <c r="E8" s="246"/>
      <c r="F8" s="246"/>
    </row>
    <row r="9" spans="1:6" x14ac:dyDescent="0.2">
      <c r="A9" s="122"/>
      <c r="B9" s="246"/>
      <c r="C9" s="246"/>
      <c r="D9" s="246"/>
      <c r="E9" s="246"/>
      <c r="F9" s="246"/>
    </row>
    <row r="10" spans="1:6" x14ac:dyDescent="0.2">
      <c r="A10" s="122"/>
      <c r="B10" s="123"/>
      <c r="C10" s="59"/>
      <c r="D10" s="57"/>
      <c r="E10" s="58"/>
      <c r="F10" s="59"/>
    </row>
    <row r="11" spans="1:6" x14ac:dyDescent="0.2">
      <c r="A11" s="112"/>
      <c r="B11" s="70"/>
      <c r="C11" s="33"/>
      <c r="D11" s="34"/>
      <c r="E11" s="35"/>
      <c r="F11" s="33"/>
    </row>
    <row r="12" spans="1:6" x14ac:dyDescent="0.2">
      <c r="A12" s="113">
        <f>COUNT(A6+1)</f>
        <v>1</v>
      </c>
      <c r="B12" s="41" t="s">
        <v>10</v>
      </c>
      <c r="C12" s="38"/>
      <c r="D12" s="22"/>
      <c r="E12" s="37"/>
      <c r="F12" s="37"/>
    </row>
    <row r="13" spans="1:6" ht="38.25" x14ac:dyDescent="0.2">
      <c r="A13" s="113"/>
      <c r="B13" s="42" t="s">
        <v>49</v>
      </c>
      <c r="C13" s="38"/>
      <c r="D13" s="22"/>
      <c r="E13" s="37"/>
      <c r="F13" s="37"/>
    </row>
    <row r="14" spans="1:6" ht="14.25" x14ac:dyDescent="0.2">
      <c r="A14" s="113"/>
      <c r="B14" s="42"/>
      <c r="C14" s="52">
        <v>32</v>
      </c>
      <c r="D14" s="22" t="s">
        <v>41</v>
      </c>
      <c r="E14" s="47"/>
      <c r="F14" s="37">
        <f>C14*E14</f>
        <v>0</v>
      </c>
    </row>
    <row r="15" spans="1:6" x14ac:dyDescent="0.2">
      <c r="A15" s="115"/>
      <c r="B15" s="72"/>
      <c r="C15" s="53"/>
      <c r="D15" s="54"/>
      <c r="E15" s="55"/>
      <c r="F15" s="55"/>
    </row>
    <row r="16" spans="1:6" x14ac:dyDescent="0.2">
      <c r="A16" s="114"/>
      <c r="B16" s="71"/>
      <c r="C16" s="56"/>
      <c r="D16" s="80"/>
      <c r="E16" s="81"/>
      <c r="F16" s="81"/>
    </row>
    <row r="17" spans="1:6" x14ac:dyDescent="0.2">
      <c r="A17" s="113">
        <f>COUNT($A$12:A16)+1</f>
        <v>2</v>
      </c>
      <c r="B17" s="41" t="s">
        <v>51</v>
      </c>
      <c r="C17" s="52"/>
      <c r="D17" s="39"/>
      <c r="E17" s="40"/>
      <c r="F17" s="40"/>
    </row>
    <row r="18" spans="1:6" ht="38.25" x14ac:dyDescent="0.2">
      <c r="A18" s="113"/>
      <c r="B18" s="42" t="s">
        <v>138</v>
      </c>
      <c r="C18" s="52"/>
      <c r="D18" s="39"/>
      <c r="E18" s="40"/>
      <c r="F18" s="40"/>
    </row>
    <row r="19" spans="1:6" x14ac:dyDescent="0.2">
      <c r="A19" s="113"/>
      <c r="B19" s="42"/>
      <c r="C19" s="52">
        <v>1</v>
      </c>
      <c r="D19" s="39" t="s">
        <v>52</v>
      </c>
      <c r="E19" s="48"/>
      <c r="F19" s="40">
        <f>E19*C19</f>
        <v>0</v>
      </c>
    </row>
    <row r="20" spans="1:6" x14ac:dyDescent="0.2">
      <c r="A20" s="115"/>
      <c r="B20" s="72"/>
      <c r="C20" s="53"/>
      <c r="D20" s="82"/>
      <c r="E20" s="83"/>
      <c r="F20" s="83"/>
    </row>
    <row r="21" spans="1:6" x14ac:dyDescent="0.2">
      <c r="A21" s="114"/>
      <c r="B21" s="71"/>
      <c r="C21" s="56"/>
      <c r="D21" s="50"/>
      <c r="E21" s="51"/>
      <c r="F21" s="49"/>
    </row>
    <row r="22" spans="1:6" x14ac:dyDescent="0.2">
      <c r="A22" s="113">
        <f>COUNT($A$12:A21)+1</f>
        <v>3</v>
      </c>
      <c r="B22" s="41" t="s">
        <v>431</v>
      </c>
      <c r="C22" s="52"/>
      <c r="D22" s="22"/>
      <c r="E22" s="37"/>
      <c r="F22" s="38"/>
    </row>
    <row r="23" spans="1:6" ht="38.25" x14ac:dyDescent="0.2">
      <c r="A23" s="113"/>
      <c r="B23" s="42" t="s">
        <v>432</v>
      </c>
      <c r="C23" s="52"/>
      <c r="D23" s="22"/>
      <c r="E23" s="37"/>
      <c r="F23" s="38"/>
    </row>
    <row r="24" spans="1:6" x14ac:dyDescent="0.2">
      <c r="A24" s="113"/>
      <c r="B24" s="42"/>
      <c r="C24" s="52">
        <v>1</v>
      </c>
      <c r="D24" s="39" t="s">
        <v>158</v>
      </c>
      <c r="E24" s="48"/>
      <c r="F24" s="37">
        <f>C24*E24</f>
        <v>0</v>
      </c>
    </row>
    <row r="25" spans="1:6" x14ac:dyDescent="0.2">
      <c r="A25" s="115"/>
      <c r="B25" s="72"/>
      <c r="C25" s="53"/>
      <c r="D25" s="82"/>
      <c r="E25" s="83"/>
      <c r="F25" s="55"/>
    </row>
    <row r="26" spans="1:6" x14ac:dyDescent="0.2">
      <c r="A26" s="114"/>
      <c r="B26" s="71"/>
      <c r="C26" s="56"/>
      <c r="D26" s="50"/>
      <c r="E26" s="51"/>
      <c r="F26" s="49"/>
    </row>
    <row r="27" spans="1:6" x14ac:dyDescent="0.2">
      <c r="A27" s="113">
        <f>COUNT($A$12:A26)+1</f>
        <v>4</v>
      </c>
      <c r="B27" s="41" t="s">
        <v>433</v>
      </c>
      <c r="C27" s="52"/>
      <c r="D27" s="22"/>
      <c r="E27" s="37"/>
      <c r="F27" s="38"/>
    </row>
    <row r="28" spans="1:6" ht="38.25" x14ac:dyDescent="0.2">
      <c r="A28" s="113"/>
      <c r="B28" s="42" t="s">
        <v>434</v>
      </c>
      <c r="C28" s="52"/>
      <c r="D28" s="22"/>
      <c r="E28" s="37"/>
      <c r="F28" s="38"/>
    </row>
    <row r="29" spans="1:6" x14ac:dyDescent="0.2">
      <c r="A29" s="113"/>
      <c r="B29" s="42"/>
      <c r="C29" s="52">
        <v>1</v>
      </c>
      <c r="D29" s="39" t="s">
        <v>158</v>
      </c>
      <c r="E29" s="48"/>
      <c r="F29" s="37">
        <f>C29*E29</f>
        <v>0</v>
      </c>
    </row>
    <row r="30" spans="1:6" x14ac:dyDescent="0.2">
      <c r="A30" s="115"/>
      <c r="B30" s="72"/>
      <c r="C30" s="53"/>
      <c r="D30" s="82"/>
      <c r="E30" s="83"/>
      <c r="F30" s="55"/>
    </row>
    <row r="31" spans="1:6" x14ac:dyDescent="0.2">
      <c r="A31" s="114"/>
      <c r="B31" s="71"/>
      <c r="C31" s="56"/>
      <c r="D31" s="50"/>
      <c r="E31" s="51"/>
      <c r="F31" s="49"/>
    </row>
    <row r="32" spans="1:6" ht="25.5" x14ac:dyDescent="0.2">
      <c r="A32" s="113">
        <f>COUNT($A$12:A31)+1</f>
        <v>5</v>
      </c>
      <c r="B32" s="41" t="s">
        <v>53</v>
      </c>
      <c r="C32" s="52"/>
      <c r="D32" s="22"/>
      <c r="E32" s="37"/>
      <c r="F32" s="37"/>
    </row>
    <row r="33" spans="1:6" ht="51" x14ac:dyDescent="0.2">
      <c r="A33" s="113"/>
      <c r="B33" s="42" t="s">
        <v>54</v>
      </c>
      <c r="C33" s="52"/>
      <c r="D33" s="22"/>
      <c r="E33" s="37"/>
      <c r="F33" s="38"/>
    </row>
    <row r="34" spans="1:6" ht="14.25" x14ac:dyDescent="0.2">
      <c r="A34" s="113"/>
      <c r="B34" s="42"/>
      <c r="C34" s="52">
        <v>40</v>
      </c>
      <c r="D34" s="22" t="s">
        <v>47</v>
      </c>
      <c r="E34" s="47"/>
      <c r="F34" s="37">
        <f>C34*E34</f>
        <v>0</v>
      </c>
    </row>
    <row r="35" spans="1:6" x14ac:dyDescent="0.2">
      <c r="A35" s="113"/>
      <c r="B35" s="42"/>
      <c r="C35" s="52"/>
      <c r="D35" s="22"/>
      <c r="E35" s="37"/>
      <c r="F35" s="37"/>
    </row>
    <row r="36" spans="1:6" x14ac:dyDescent="0.2">
      <c r="A36" s="114"/>
      <c r="B36" s="71"/>
      <c r="C36" s="56"/>
      <c r="D36" s="50"/>
      <c r="E36" s="51"/>
      <c r="F36" s="49"/>
    </row>
    <row r="37" spans="1:6" x14ac:dyDescent="0.2">
      <c r="A37" s="113">
        <f>COUNT($A$12:A36)+1</f>
        <v>6</v>
      </c>
      <c r="B37" s="41" t="s">
        <v>55</v>
      </c>
      <c r="C37" s="52"/>
      <c r="D37" s="22"/>
      <c r="E37" s="37"/>
      <c r="F37" s="37"/>
    </row>
    <row r="38" spans="1:6" ht="51" x14ac:dyDescent="0.2">
      <c r="A38" s="113"/>
      <c r="B38" s="42" t="s">
        <v>56</v>
      </c>
      <c r="C38" s="52"/>
      <c r="D38" s="22"/>
      <c r="E38" s="37"/>
      <c r="F38" s="38"/>
    </row>
    <row r="39" spans="1:6" ht="14.25" x14ac:dyDescent="0.2">
      <c r="A39" s="113"/>
      <c r="B39" s="42"/>
      <c r="C39" s="52">
        <v>5</v>
      </c>
      <c r="D39" s="22" t="s">
        <v>47</v>
      </c>
      <c r="E39" s="47"/>
      <c r="F39" s="37">
        <f>C39*E39</f>
        <v>0</v>
      </c>
    </row>
    <row r="40" spans="1:6" x14ac:dyDescent="0.2">
      <c r="A40" s="115"/>
      <c r="B40" s="72"/>
      <c r="C40" s="53"/>
      <c r="D40" s="54"/>
      <c r="E40" s="55"/>
      <c r="F40" s="55"/>
    </row>
    <row r="41" spans="1:6" x14ac:dyDescent="0.2">
      <c r="A41" s="114"/>
      <c r="B41" s="86"/>
      <c r="C41" s="56"/>
      <c r="D41" s="50"/>
      <c r="E41" s="51"/>
      <c r="F41" s="51"/>
    </row>
    <row r="42" spans="1:6" x14ac:dyDescent="0.2">
      <c r="A42" s="113">
        <f>COUNT($A$12:A41)+1</f>
        <v>7</v>
      </c>
      <c r="B42" s="41" t="s">
        <v>17</v>
      </c>
      <c r="C42" s="52"/>
      <c r="D42" s="22"/>
      <c r="E42" s="37"/>
      <c r="F42" s="38"/>
    </row>
    <row r="43" spans="1:6" ht="63.75" x14ac:dyDescent="0.2">
      <c r="A43" s="113"/>
      <c r="B43" s="42" t="s">
        <v>59</v>
      </c>
      <c r="C43" s="52"/>
      <c r="D43" s="22"/>
      <c r="E43" s="37"/>
      <c r="F43" s="38"/>
    </row>
    <row r="44" spans="1:6" ht="14.25" x14ac:dyDescent="0.2">
      <c r="A44" s="113"/>
      <c r="B44" s="41"/>
      <c r="C44" s="52">
        <v>3</v>
      </c>
      <c r="D44" s="22" t="s">
        <v>47</v>
      </c>
      <c r="E44" s="47"/>
      <c r="F44" s="37">
        <f>C44*E44</f>
        <v>0</v>
      </c>
    </row>
    <row r="45" spans="1:6" x14ac:dyDescent="0.2">
      <c r="A45" s="115"/>
      <c r="B45" s="87"/>
      <c r="C45" s="53"/>
      <c r="D45" s="54"/>
      <c r="E45" s="55"/>
      <c r="F45" s="55"/>
    </row>
    <row r="46" spans="1:6" x14ac:dyDescent="0.2">
      <c r="A46" s="114"/>
      <c r="B46" s="71"/>
      <c r="C46" s="56"/>
      <c r="D46" s="50"/>
      <c r="E46" s="51"/>
      <c r="F46" s="49"/>
    </row>
    <row r="47" spans="1:6" x14ac:dyDescent="0.2">
      <c r="A47" s="113">
        <f>COUNT($A$12:A46)+1</f>
        <v>8</v>
      </c>
      <c r="B47" s="41" t="s">
        <v>19</v>
      </c>
      <c r="C47" s="52"/>
      <c r="D47" s="22"/>
      <c r="E47" s="37"/>
      <c r="F47" s="38"/>
    </row>
    <row r="48" spans="1:6" ht="38.25" x14ac:dyDescent="0.2">
      <c r="A48" s="113"/>
      <c r="B48" s="42" t="s">
        <v>40</v>
      </c>
      <c r="C48" s="52"/>
      <c r="D48" s="22"/>
      <c r="E48" s="37"/>
      <c r="F48" s="38"/>
    </row>
    <row r="49" spans="1:6" ht="14.25" x14ac:dyDescent="0.2">
      <c r="A49" s="113"/>
      <c r="B49" s="42"/>
      <c r="C49" s="52">
        <v>6</v>
      </c>
      <c r="D49" s="22" t="s">
        <v>41</v>
      </c>
      <c r="E49" s="47"/>
      <c r="F49" s="37">
        <f>C49*E49</f>
        <v>0</v>
      </c>
    </row>
    <row r="50" spans="1:6" x14ac:dyDescent="0.2">
      <c r="A50" s="115"/>
      <c r="B50" s="72"/>
      <c r="C50" s="53"/>
      <c r="D50" s="54"/>
      <c r="E50" s="55"/>
      <c r="F50" s="55"/>
    </row>
    <row r="51" spans="1:6" x14ac:dyDescent="0.2">
      <c r="A51" s="114"/>
      <c r="B51" s="71"/>
      <c r="C51" s="56"/>
      <c r="D51" s="50"/>
      <c r="E51" s="51"/>
      <c r="F51" s="49"/>
    </row>
    <row r="52" spans="1:6" x14ac:dyDescent="0.2">
      <c r="A52" s="113">
        <f>COUNT($A$12:A51)+1</f>
        <v>9</v>
      </c>
      <c r="B52" s="41" t="s">
        <v>172</v>
      </c>
      <c r="C52" s="52"/>
      <c r="D52" s="22"/>
      <c r="E52" s="37"/>
      <c r="F52" s="38"/>
    </row>
    <row r="53" spans="1:6" ht="51" x14ac:dyDescent="0.2">
      <c r="A53" s="113"/>
      <c r="B53" s="42" t="s">
        <v>173</v>
      </c>
      <c r="C53" s="52"/>
      <c r="D53" s="22"/>
      <c r="E53" s="37"/>
      <c r="F53" s="38"/>
    </row>
    <row r="54" spans="1:6" x14ac:dyDescent="0.2">
      <c r="A54" s="113"/>
      <c r="B54" s="42"/>
      <c r="C54" s="52">
        <v>3</v>
      </c>
      <c r="D54" s="39" t="s">
        <v>1</v>
      </c>
      <c r="E54" s="48"/>
      <c r="F54" s="37">
        <f>C54*E54</f>
        <v>0</v>
      </c>
    </row>
    <row r="55" spans="1:6" x14ac:dyDescent="0.2">
      <c r="A55" s="115"/>
      <c r="B55" s="72"/>
      <c r="C55" s="53"/>
      <c r="D55" s="82"/>
      <c r="E55" s="83"/>
      <c r="F55" s="55"/>
    </row>
    <row r="56" spans="1:6" x14ac:dyDescent="0.2">
      <c r="A56" s="114"/>
      <c r="B56" s="71"/>
      <c r="C56" s="56"/>
      <c r="D56" s="50"/>
      <c r="E56" s="51"/>
      <c r="F56" s="49"/>
    </row>
    <row r="57" spans="1:6" x14ac:dyDescent="0.2">
      <c r="A57" s="113">
        <f>COUNT($A$12:A56)+1</f>
        <v>10</v>
      </c>
      <c r="B57" s="88" t="s">
        <v>68</v>
      </c>
      <c r="C57" s="52"/>
      <c r="D57" s="60"/>
      <c r="E57" s="61"/>
      <c r="F57" s="62"/>
    </row>
    <row r="58" spans="1:6" ht="51" x14ac:dyDescent="0.2">
      <c r="A58" s="113"/>
      <c r="B58" s="42" t="s">
        <v>69</v>
      </c>
      <c r="C58" s="52"/>
      <c r="D58" s="60"/>
      <c r="E58" s="61"/>
      <c r="F58" s="61"/>
    </row>
    <row r="59" spans="1:6" ht="14.25" x14ac:dyDescent="0.2">
      <c r="A59" s="113"/>
      <c r="B59" s="42"/>
      <c r="C59" s="52">
        <v>20</v>
      </c>
      <c r="D59" s="22" t="s">
        <v>41</v>
      </c>
      <c r="E59" s="47"/>
      <c r="F59" s="37">
        <f>E59*C59</f>
        <v>0</v>
      </c>
    </row>
    <row r="60" spans="1:6" x14ac:dyDescent="0.2">
      <c r="A60" s="115"/>
      <c r="B60" s="72"/>
      <c r="C60" s="53"/>
      <c r="D60" s="54"/>
      <c r="E60" s="55"/>
      <c r="F60" s="55"/>
    </row>
    <row r="61" spans="1:6" x14ac:dyDescent="0.2">
      <c r="A61" s="114"/>
      <c r="B61" s="71"/>
      <c r="C61" s="56"/>
      <c r="D61" s="50"/>
      <c r="E61" s="51"/>
      <c r="F61" s="49"/>
    </row>
    <row r="62" spans="1:6" x14ac:dyDescent="0.2">
      <c r="A62" s="113">
        <f>COUNT($A$12:A61)+1</f>
        <v>11</v>
      </c>
      <c r="B62" s="90" t="s">
        <v>74</v>
      </c>
      <c r="C62" s="52"/>
      <c r="D62" s="22"/>
      <c r="E62" s="37"/>
      <c r="F62" s="38"/>
    </row>
    <row r="63" spans="1:6" ht="63.75" x14ac:dyDescent="0.2">
      <c r="A63" s="113"/>
      <c r="B63" s="42" t="s">
        <v>75</v>
      </c>
      <c r="C63" s="52"/>
      <c r="D63" s="22"/>
      <c r="E63" s="37"/>
      <c r="F63" s="38"/>
    </row>
    <row r="64" spans="1:6" ht="14.25" x14ac:dyDescent="0.2">
      <c r="A64" s="113"/>
      <c r="B64" s="91"/>
      <c r="C64" s="52">
        <v>16</v>
      </c>
      <c r="D64" s="22" t="s">
        <v>41</v>
      </c>
      <c r="E64" s="47"/>
      <c r="F64" s="37">
        <f>E64*C64</f>
        <v>0</v>
      </c>
    </row>
    <row r="65" spans="1:6" x14ac:dyDescent="0.2">
      <c r="A65" s="115"/>
      <c r="B65" s="92"/>
      <c r="C65" s="53"/>
      <c r="D65" s="54"/>
      <c r="E65" s="55"/>
      <c r="F65" s="55"/>
    </row>
    <row r="66" spans="1:6" x14ac:dyDescent="0.2">
      <c r="A66" s="120"/>
      <c r="B66" s="71"/>
      <c r="C66" s="56"/>
      <c r="D66" s="50"/>
      <c r="E66" s="51"/>
      <c r="F66" s="49"/>
    </row>
    <row r="67" spans="1:6" x14ac:dyDescent="0.2">
      <c r="A67" s="113">
        <f>COUNT($A$12:A66)+1</f>
        <v>12</v>
      </c>
      <c r="B67" s="41" t="s">
        <v>12</v>
      </c>
      <c r="C67" s="52"/>
      <c r="D67" s="22"/>
      <c r="E67" s="37"/>
      <c r="F67" s="38"/>
    </row>
    <row r="68" spans="1:6" ht="38.25" x14ac:dyDescent="0.2">
      <c r="A68" s="118"/>
      <c r="B68" s="42" t="s">
        <v>14</v>
      </c>
      <c r="C68" s="52"/>
      <c r="D68" s="22"/>
      <c r="E68" s="37"/>
      <c r="F68" s="38"/>
    </row>
    <row r="69" spans="1:6" ht="14.25" x14ac:dyDescent="0.2">
      <c r="A69" s="118"/>
      <c r="B69" s="42"/>
      <c r="C69" s="52">
        <v>15</v>
      </c>
      <c r="D69" s="22" t="s">
        <v>47</v>
      </c>
      <c r="E69" s="47"/>
      <c r="F69" s="37">
        <f>C69*E69</f>
        <v>0</v>
      </c>
    </row>
    <row r="70" spans="1:6" x14ac:dyDescent="0.2">
      <c r="A70" s="119"/>
      <c r="B70" s="72"/>
      <c r="C70" s="53"/>
      <c r="D70" s="54"/>
      <c r="E70" s="55"/>
      <c r="F70" s="55"/>
    </row>
    <row r="71" spans="1:6" x14ac:dyDescent="0.2">
      <c r="A71" s="120"/>
      <c r="B71" s="71"/>
      <c r="C71" s="56"/>
      <c r="D71" s="50"/>
      <c r="E71" s="51"/>
      <c r="F71" s="49"/>
    </row>
    <row r="72" spans="1:6" x14ac:dyDescent="0.2">
      <c r="A72" s="113">
        <f>COUNT($A$12:A71)+1</f>
        <v>13</v>
      </c>
      <c r="B72" s="41" t="s">
        <v>13</v>
      </c>
      <c r="C72" s="52"/>
      <c r="D72" s="22"/>
      <c r="E72" s="37"/>
      <c r="F72" s="38"/>
    </row>
    <row r="73" spans="1:6" ht="38.25" x14ac:dyDescent="0.2">
      <c r="A73" s="118"/>
      <c r="B73" s="42" t="s">
        <v>35</v>
      </c>
      <c r="C73" s="52"/>
      <c r="D73" s="22"/>
      <c r="E73" s="37"/>
      <c r="F73" s="38"/>
    </row>
    <row r="74" spans="1:6" ht="14.25" x14ac:dyDescent="0.2">
      <c r="A74" s="118"/>
      <c r="B74" s="42"/>
      <c r="C74" s="52">
        <v>26</v>
      </c>
      <c r="D74" s="22" t="s">
        <v>47</v>
      </c>
      <c r="E74" s="47"/>
      <c r="F74" s="37">
        <f>C74*E74</f>
        <v>0</v>
      </c>
    </row>
    <row r="75" spans="1:6" x14ac:dyDescent="0.2">
      <c r="A75" s="119"/>
      <c r="B75" s="72"/>
      <c r="C75" s="53"/>
      <c r="D75" s="54"/>
      <c r="E75" s="55"/>
      <c r="F75" s="55"/>
    </row>
    <row r="76" spans="1:6" x14ac:dyDescent="0.2">
      <c r="A76" s="120"/>
      <c r="B76" s="71"/>
      <c r="C76" s="56"/>
      <c r="D76" s="50"/>
      <c r="E76" s="51"/>
      <c r="F76" s="49"/>
    </row>
    <row r="77" spans="1:6" x14ac:dyDescent="0.2">
      <c r="A77" s="113">
        <f>COUNT($A$12:A76)+1</f>
        <v>14</v>
      </c>
      <c r="B77" s="41" t="s">
        <v>93</v>
      </c>
      <c r="C77" s="52"/>
      <c r="D77" s="22"/>
      <c r="E77" s="37"/>
      <c r="F77" s="38"/>
    </row>
    <row r="78" spans="1:6" ht="63.75" x14ac:dyDescent="0.2">
      <c r="A78" s="118"/>
      <c r="B78" s="42" t="s">
        <v>119</v>
      </c>
      <c r="C78" s="52"/>
      <c r="D78" s="22"/>
      <c r="E78" s="37"/>
      <c r="F78" s="38"/>
    </row>
    <row r="79" spans="1:6" x14ac:dyDescent="0.2">
      <c r="A79" s="118"/>
      <c r="B79" s="41" t="s">
        <v>94</v>
      </c>
      <c r="C79" s="52"/>
      <c r="D79" s="22"/>
      <c r="E79" s="37"/>
      <c r="F79" s="38"/>
    </row>
    <row r="80" spans="1:6" ht="25.5" x14ac:dyDescent="0.2">
      <c r="A80" s="118"/>
      <c r="B80" s="42" t="s">
        <v>95</v>
      </c>
      <c r="C80" s="52">
        <v>26</v>
      </c>
      <c r="D80" s="39" t="s">
        <v>47</v>
      </c>
      <c r="E80" s="48"/>
      <c r="F80" s="40">
        <f>C80*E80</f>
        <v>0</v>
      </c>
    </row>
    <row r="81" spans="1:6" ht="25.5" x14ac:dyDescent="0.2">
      <c r="A81" s="118"/>
      <c r="B81" s="42" t="s">
        <v>120</v>
      </c>
      <c r="C81" s="52">
        <v>26</v>
      </c>
      <c r="D81" s="39" t="s">
        <v>47</v>
      </c>
      <c r="E81" s="48"/>
      <c r="F81" s="40">
        <f>C81*E81</f>
        <v>0</v>
      </c>
    </row>
    <row r="82" spans="1:6" x14ac:dyDescent="0.2">
      <c r="A82" s="119"/>
      <c r="B82" s="72"/>
      <c r="C82" s="53"/>
      <c r="D82" s="82"/>
      <c r="E82" s="83"/>
      <c r="F82" s="83"/>
    </row>
    <row r="83" spans="1:6" x14ac:dyDescent="0.2">
      <c r="A83" s="120"/>
      <c r="B83" s="71"/>
      <c r="C83" s="56"/>
      <c r="D83" s="50"/>
      <c r="E83" s="51"/>
      <c r="F83" s="49"/>
    </row>
    <row r="84" spans="1:6" x14ac:dyDescent="0.2">
      <c r="A84" s="113">
        <f>COUNT($A$12:A83)+1</f>
        <v>15</v>
      </c>
      <c r="B84" s="41" t="s">
        <v>96</v>
      </c>
      <c r="C84" s="52"/>
      <c r="D84" s="22"/>
      <c r="E84" s="37"/>
      <c r="F84" s="38"/>
    </row>
    <row r="85" spans="1:6" ht="63.75" x14ac:dyDescent="0.2">
      <c r="A85" s="118"/>
      <c r="B85" s="42" t="s">
        <v>119</v>
      </c>
      <c r="C85" s="52"/>
      <c r="D85" s="22"/>
      <c r="E85" s="37"/>
      <c r="F85" s="38"/>
    </row>
    <row r="86" spans="1:6" x14ac:dyDescent="0.2">
      <c r="A86" s="118"/>
      <c r="B86" s="41" t="s">
        <v>97</v>
      </c>
      <c r="C86" s="52"/>
      <c r="D86" s="22"/>
      <c r="E86" s="37"/>
      <c r="F86" s="38"/>
    </row>
    <row r="87" spans="1:6" ht="25.5" x14ac:dyDescent="0.2">
      <c r="A87" s="118"/>
      <c r="B87" s="42" t="s">
        <v>98</v>
      </c>
      <c r="C87" s="52">
        <v>15</v>
      </c>
      <c r="D87" s="39" t="s">
        <v>47</v>
      </c>
      <c r="E87" s="48"/>
      <c r="F87" s="40">
        <f>C87*E87</f>
        <v>0</v>
      </c>
    </row>
    <row r="88" spans="1:6" ht="25.5" x14ac:dyDescent="0.2">
      <c r="A88" s="118"/>
      <c r="B88" s="42" t="s">
        <v>120</v>
      </c>
      <c r="C88" s="52">
        <v>15</v>
      </c>
      <c r="D88" s="39" t="s">
        <v>47</v>
      </c>
      <c r="E88" s="48"/>
      <c r="F88" s="40">
        <f>C88*E88</f>
        <v>0</v>
      </c>
    </row>
    <row r="89" spans="1:6" x14ac:dyDescent="0.2">
      <c r="A89" s="119"/>
      <c r="B89" s="72"/>
      <c r="C89" s="53"/>
      <c r="D89" s="82"/>
      <c r="E89" s="83"/>
      <c r="F89" s="83"/>
    </row>
    <row r="90" spans="1:6" ht="14.25" x14ac:dyDescent="0.2">
      <c r="A90" s="120"/>
      <c r="B90" s="102"/>
      <c r="C90" s="56"/>
      <c r="D90" s="50"/>
      <c r="E90" s="51"/>
      <c r="F90" s="49"/>
    </row>
    <row r="91" spans="1:6" x14ac:dyDescent="0.2">
      <c r="A91" s="113">
        <f>COUNT($A$12:A90)+1</f>
        <v>16</v>
      </c>
      <c r="B91" s="41" t="s">
        <v>100</v>
      </c>
      <c r="C91" s="52"/>
      <c r="D91" s="22"/>
      <c r="E91" s="37"/>
      <c r="F91" s="38"/>
    </row>
    <row r="92" spans="1:6" ht="51" x14ac:dyDescent="0.2">
      <c r="A92" s="118"/>
      <c r="B92" s="42" t="s">
        <v>153</v>
      </c>
      <c r="C92" s="52"/>
      <c r="D92" s="22"/>
      <c r="E92" s="37"/>
      <c r="F92" s="38"/>
    </row>
    <row r="93" spans="1:6" ht="14.25" x14ac:dyDescent="0.2">
      <c r="A93" s="118"/>
      <c r="B93" s="73"/>
      <c r="C93" s="52">
        <v>40</v>
      </c>
      <c r="D93" s="39" t="s">
        <v>47</v>
      </c>
      <c r="E93" s="47"/>
      <c r="F93" s="40">
        <f>E93*C93</f>
        <v>0</v>
      </c>
    </row>
    <row r="94" spans="1:6" ht="14.25" x14ac:dyDescent="0.2">
      <c r="A94" s="119"/>
      <c r="B94" s="103"/>
      <c r="C94" s="53"/>
      <c r="D94" s="82"/>
      <c r="E94" s="55"/>
      <c r="F94" s="83"/>
    </row>
    <row r="95" spans="1:6" x14ac:dyDescent="0.2">
      <c r="A95" s="120"/>
      <c r="B95" s="71"/>
      <c r="C95" s="56"/>
      <c r="D95" s="50"/>
      <c r="E95" s="51"/>
      <c r="F95" s="49"/>
    </row>
    <row r="96" spans="1:6" x14ac:dyDescent="0.2">
      <c r="A96" s="113">
        <f>COUNT($A$12:A95)+1</f>
        <v>17</v>
      </c>
      <c r="B96" s="41" t="s">
        <v>290</v>
      </c>
      <c r="C96" s="52"/>
      <c r="D96" s="22"/>
      <c r="E96" s="37"/>
      <c r="F96" s="38"/>
    </row>
    <row r="97" spans="1:6" ht="38.25" x14ac:dyDescent="0.2">
      <c r="A97" s="118"/>
      <c r="B97" s="42" t="s">
        <v>291</v>
      </c>
      <c r="C97" s="52"/>
      <c r="D97" s="22"/>
      <c r="E97" s="37"/>
      <c r="F97" s="38"/>
    </row>
    <row r="98" spans="1:6" ht="14.25" x14ac:dyDescent="0.2">
      <c r="A98" s="118"/>
      <c r="B98" s="42"/>
      <c r="C98" s="52">
        <v>3</v>
      </c>
      <c r="D98" s="22" t="s">
        <v>41</v>
      </c>
      <c r="E98" s="47"/>
      <c r="F98" s="37">
        <f>C98*E98</f>
        <v>0</v>
      </c>
    </row>
    <row r="99" spans="1:6" x14ac:dyDescent="0.2">
      <c r="A99" s="119"/>
      <c r="B99" s="72"/>
      <c r="C99" s="53"/>
      <c r="D99" s="54"/>
      <c r="E99" s="55"/>
      <c r="F99" s="55"/>
    </row>
    <row r="100" spans="1:6" x14ac:dyDescent="0.2">
      <c r="A100" s="120"/>
      <c r="B100" s="77"/>
      <c r="C100" s="56"/>
      <c r="D100" s="50"/>
      <c r="E100" s="51"/>
      <c r="F100" s="51"/>
    </row>
    <row r="101" spans="1:6" x14ac:dyDescent="0.2">
      <c r="A101" s="113">
        <f>COUNT($A$12:A100)+1</f>
        <v>18</v>
      </c>
      <c r="B101" s="41" t="s">
        <v>21</v>
      </c>
      <c r="C101" s="52"/>
      <c r="D101" s="22"/>
      <c r="E101" s="37"/>
      <c r="F101" s="37"/>
    </row>
    <row r="102" spans="1:6" x14ac:dyDescent="0.2">
      <c r="A102" s="118"/>
      <c r="B102" s="42" t="s">
        <v>20</v>
      </c>
      <c r="C102" s="52"/>
      <c r="D102" s="22"/>
      <c r="E102" s="37"/>
      <c r="F102" s="38"/>
    </row>
    <row r="103" spans="1:6" ht="14.25" x14ac:dyDescent="0.2">
      <c r="A103" s="118"/>
      <c r="B103" s="42"/>
      <c r="C103" s="52">
        <v>24</v>
      </c>
      <c r="D103" s="22" t="s">
        <v>47</v>
      </c>
      <c r="E103" s="47"/>
      <c r="F103" s="37">
        <f>C103*E103</f>
        <v>0</v>
      </c>
    </row>
    <row r="104" spans="1:6" x14ac:dyDescent="0.2">
      <c r="A104" s="119"/>
      <c r="B104" s="72"/>
      <c r="C104" s="53"/>
      <c r="D104" s="54"/>
      <c r="E104" s="55"/>
      <c r="F104" s="55"/>
    </row>
    <row r="105" spans="1:6" x14ac:dyDescent="0.2">
      <c r="A105" s="120"/>
      <c r="B105" s="71"/>
      <c r="C105" s="56"/>
      <c r="D105" s="50"/>
      <c r="E105" s="51"/>
      <c r="F105" s="51"/>
    </row>
    <row r="106" spans="1:6" x14ac:dyDescent="0.2">
      <c r="A106" s="113">
        <f>COUNT($A$12:A105)+1</f>
        <v>19</v>
      </c>
      <c r="B106" s="41" t="s">
        <v>109</v>
      </c>
      <c r="C106" s="52"/>
      <c r="D106" s="22"/>
      <c r="E106" s="37"/>
      <c r="F106" s="38"/>
    </row>
    <row r="107" spans="1:6" ht="25.5" x14ac:dyDescent="0.2">
      <c r="A107" s="118"/>
      <c r="B107" s="42" t="s">
        <v>127</v>
      </c>
      <c r="C107" s="52"/>
      <c r="D107" s="22"/>
      <c r="E107" s="37"/>
      <c r="F107" s="38"/>
    </row>
    <row r="108" spans="1:6" ht="14.25" x14ac:dyDescent="0.2">
      <c r="A108" s="118"/>
      <c r="B108" s="42" t="s">
        <v>36</v>
      </c>
      <c r="C108" s="52">
        <v>60</v>
      </c>
      <c r="D108" s="22" t="s">
        <v>46</v>
      </c>
      <c r="E108" s="47"/>
      <c r="F108" s="37">
        <f>C108*E108</f>
        <v>0</v>
      </c>
    </row>
    <row r="109" spans="1:6" ht="14.25" x14ac:dyDescent="0.2">
      <c r="A109" s="118"/>
      <c r="B109" s="42" t="s">
        <v>37</v>
      </c>
      <c r="C109" s="52">
        <v>25</v>
      </c>
      <c r="D109" s="22" t="s">
        <v>46</v>
      </c>
      <c r="E109" s="47"/>
      <c r="F109" s="37">
        <f>C109*E109</f>
        <v>0</v>
      </c>
    </row>
    <row r="110" spans="1:6" x14ac:dyDescent="0.2">
      <c r="A110" s="119"/>
      <c r="B110" s="72"/>
      <c r="C110" s="53"/>
      <c r="D110" s="54"/>
      <c r="E110" s="55"/>
      <c r="F110" s="55"/>
    </row>
    <row r="111" spans="1:6" x14ac:dyDescent="0.2">
      <c r="A111" s="120"/>
      <c r="B111" s="71"/>
      <c r="C111" s="56"/>
      <c r="D111" s="50"/>
      <c r="E111" s="51"/>
      <c r="F111" s="51"/>
    </row>
    <row r="112" spans="1:6" x14ac:dyDescent="0.2">
      <c r="A112" s="113">
        <f>COUNT($A$12:A111)+1</f>
        <v>20</v>
      </c>
      <c r="B112" s="41" t="s">
        <v>130</v>
      </c>
      <c r="C112" s="52"/>
      <c r="D112" s="22"/>
      <c r="E112" s="37"/>
      <c r="F112" s="38"/>
    </row>
    <row r="113" spans="1:6" ht="38.25" x14ac:dyDescent="0.2">
      <c r="A113" s="118"/>
      <c r="B113" s="42" t="s">
        <v>154</v>
      </c>
      <c r="C113" s="52"/>
      <c r="D113" s="22"/>
      <c r="E113" s="37"/>
      <c r="F113" s="38"/>
    </row>
    <row r="114" spans="1:6" ht="14.25" x14ac:dyDescent="0.2">
      <c r="A114" s="118"/>
      <c r="B114" s="42"/>
      <c r="C114" s="52">
        <v>1</v>
      </c>
      <c r="D114" s="22" t="s">
        <v>46</v>
      </c>
      <c r="E114" s="47"/>
      <c r="F114" s="37">
        <f>C114*E114</f>
        <v>0</v>
      </c>
    </row>
    <row r="115" spans="1:6" x14ac:dyDescent="0.2">
      <c r="A115" s="119"/>
      <c r="B115" s="72"/>
      <c r="C115" s="53"/>
      <c r="D115" s="54"/>
      <c r="E115" s="55"/>
      <c r="F115" s="55"/>
    </row>
    <row r="116" spans="1:6" x14ac:dyDescent="0.2">
      <c r="A116" s="120"/>
      <c r="B116" s="71"/>
      <c r="C116" s="56"/>
      <c r="D116" s="50"/>
      <c r="E116" s="51"/>
      <c r="F116" s="51"/>
    </row>
    <row r="117" spans="1:6" x14ac:dyDescent="0.2">
      <c r="A117" s="113">
        <f>COUNT($A$12:A116)+1</f>
        <v>21</v>
      </c>
      <c r="B117" s="41" t="s">
        <v>155</v>
      </c>
      <c r="C117" s="52"/>
      <c r="D117" s="22"/>
      <c r="E117" s="37"/>
      <c r="F117" s="37"/>
    </row>
    <row r="118" spans="1:6" ht="38.25" x14ac:dyDescent="0.2">
      <c r="A118" s="118"/>
      <c r="B118" s="42" t="s">
        <v>156</v>
      </c>
      <c r="C118" s="52"/>
      <c r="D118" s="22"/>
      <c r="E118" s="37"/>
      <c r="F118" s="37"/>
    </row>
    <row r="119" spans="1:6" ht="14.25" x14ac:dyDescent="0.2">
      <c r="A119" s="118"/>
      <c r="B119" s="42"/>
      <c r="C119" s="52">
        <v>10</v>
      </c>
      <c r="D119" s="22" t="s">
        <v>46</v>
      </c>
      <c r="E119" s="47"/>
      <c r="F119" s="37">
        <f>C119*E119</f>
        <v>0</v>
      </c>
    </row>
    <row r="120" spans="1:6" x14ac:dyDescent="0.2">
      <c r="A120" s="119"/>
      <c r="B120" s="72"/>
      <c r="C120" s="53"/>
      <c r="D120" s="54"/>
      <c r="E120" s="55"/>
      <c r="F120" s="55"/>
    </row>
    <row r="121" spans="1:6" x14ac:dyDescent="0.2">
      <c r="A121" s="120"/>
      <c r="B121" s="71"/>
      <c r="C121" s="56"/>
      <c r="D121" s="50"/>
      <c r="E121" s="51"/>
      <c r="F121" s="51"/>
    </row>
    <row r="122" spans="1:6" x14ac:dyDescent="0.2">
      <c r="A122" s="113">
        <f>COUNT($A$12:A121)+1</f>
        <v>22</v>
      </c>
      <c r="B122" s="41" t="s">
        <v>111</v>
      </c>
      <c r="C122" s="52"/>
      <c r="D122" s="22"/>
      <c r="E122" s="37"/>
      <c r="F122" s="37"/>
    </row>
    <row r="123" spans="1:6" ht="63.75" x14ac:dyDescent="0.2">
      <c r="A123" s="118"/>
      <c r="B123" s="42" t="s">
        <v>140</v>
      </c>
      <c r="C123" s="52"/>
      <c r="D123" s="22"/>
      <c r="E123" s="37"/>
      <c r="F123" s="37"/>
    </row>
    <row r="124" spans="1:6" ht="14.25" x14ac:dyDescent="0.2">
      <c r="A124" s="118"/>
      <c r="B124" s="42"/>
      <c r="C124" s="52">
        <v>26</v>
      </c>
      <c r="D124" s="22" t="s">
        <v>46</v>
      </c>
      <c r="E124" s="47"/>
      <c r="F124" s="37">
        <f>C124*E124</f>
        <v>0</v>
      </c>
    </row>
    <row r="125" spans="1:6" x14ac:dyDescent="0.2">
      <c r="A125" s="119"/>
      <c r="B125" s="72"/>
      <c r="C125" s="53"/>
      <c r="D125" s="54"/>
      <c r="E125" s="55"/>
      <c r="F125" s="55"/>
    </row>
    <row r="126" spans="1:6" x14ac:dyDescent="0.2">
      <c r="A126" s="120"/>
      <c r="B126" s="71"/>
      <c r="C126" s="56"/>
      <c r="D126" s="50"/>
      <c r="E126" s="51"/>
      <c r="F126" s="51"/>
    </row>
    <row r="127" spans="1:6" x14ac:dyDescent="0.2">
      <c r="A127" s="113">
        <f>COUNT($A$12:A126)+1</f>
        <v>23</v>
      </c>
      <c r="B127" s="41" t="s">
        <v>112</v>
      </c>
      <c r="C127" s="52"/>
      <c r="D127" s="22"/>
      <c r="E127" s="37"/>
      <c r="F127" s="38"/>
    </row>
    <row r="128" spans="1:6" ht="51" x14ac:dyDescent="0.2">
      <c r="A128" s="118"/>
      <c r="B128" s="42" t="s">
        <v>141</v>
      </c>
      <c r="C128" s="52"/>
      <c r="D128" s="22"/>
      <c r="E128" s="37"/>
      <c r="F128" s="38"/>
    </row>
    <row r="129" spans="1:6" ht="14.25" x14ac:dyDescent="0.2">
      <c r="A129" s="118"/>
      <c r="B129" s="42"/>
      <c r="C129" s="52">
        <v>49</v>
      </c>
      <c r="D129" s="22" t="s">
        <v>46</v>
      </c>
      <c r="E129" s="47"/>
      <c r="F129" s="37">
        <f>C129*E129</f>
        <v>0</v>
      </c>
    </row>
    <row r="130" spans="1:6" x14ac:dyDescent="0.2">
      <c r="A130" s="119"/>
      <c r="B130" s="72"/>
      <c r="C130" s="53"/>
      <c r="D130" s="54"/>
      <c r="E130" s="55"/>
      <c r="F130" s="55"/>
    </row>
    <row r="131" spans="1:6" x14ac:dyDescent="0.2">
      <c r="A131" s="120"/>
      <c r="B131" s="77"/>
      <c r="C131" s="56"/>
      <c r="D131" s="106"/>
      <c r="E131" s="78"/>
      <c r="F131" s="78"/>
    </row>
    <row r="132" spans="1:6" x14ac:dyDescent="0.2">
      <c r="A132" s="113">
        <f>COUNT($A$12:A131)+1</f>
        <v>24</v>
      </c>
      <c r="B132" s="41" t="s">
        <v>24</v>
      </c>
      <c r="C132" s="52"/>
      <c r="D132" s="22"/>
      <c r="E132" s="37"/>
      <c r="F132" s="37"/>
    </row>
    <row r="133" spans="1:6" ht="25.5" x14ac:dyDescent="0.2">
      <c r="A133" s="118"/>
      <c r="B133" s="42" t="s">
        <v>23</v>
      </c>
      <c r="C133" s="52"/>
      <c r="D133" s="22"/>
      <c r="E133" s="37"/>
      <c r="F133" s="38"/>
    </row>
    <row r="134" spans="1:6" ht="14.25" x14ac:dyDescent="0.2">
      <c r="A134" s="118"/>
      <c r="B134" s="42"/>
      <c r="C134" s="52">
        <v>106</v>
      </c>
      <c r="D134" s="22" t="s">
        <v>46</v>
      </c>
      <c r="E134" s="47"/>
      <c r="F134" s="37">
        <f>C134*E134</f>
        <v>0</v>
      </c>
    </row>
    <row r="135" spans="1:6" x14ac:dyDescent="0.2">
      <c r="A135" s="119"/>
      <c r="B135" s="72"/>
      <c r="C135" s="53"/>
      <c r="D135" s="54"/>
      <c r="E135" s="55"/>
      <c r="F135" s="55"/>
    </row>
    <row r="136" spans="1:6" x14ac:dyDescent="0.2">
      <c r="A136" s="120"/>
      <c r="B136" s="71"/>
      <c r="C136" s="56"/>
      <c r="D136" s="50"/>
      <c r="E136" s="51"/>
      <c r="F136" s="51"/>
    </row>
    <row r="137" spans="1:6" x14ac:dyDescent="0.2">
      <c r="A137" s="113">
        <f>COUNT($A$12:A136)+1</f>
        <v>25</v>
      </c>
      <c r="B137" s="41" t="s">
        <v>25</v>
      </c>
      <c r="C137" s="52"/>
      <c r="D137" s="22"/>
      <c r="E137" s="37"/>
      <c r="F137" s="37"/>
    </row>
    <row r="138" spans="1:6" x14ac:dyDescent="0.2">
      <c r="A138" s="118"/>
      <c r="B138" s="42" t="s">
        <v>157</v>
      </c>
      <c r="C138" s="52"/>
      <c r="D138" s="22"/>
      <c r="E138" s="37"/>
      <c r="F138" s="38"/>
    </row>
    <row r="139" spans="1:6" ht="14.25" x14ac:dyDescent="0.2">
      <c r="A139" s="118"/>
      <c r="B139" s="42"/>
      <c r="C139" s="52">
        <v>60</v>
      </c>
      <c r="D139" s="22" t="s">
        <v>41</v>
      </c>
      <c r="E139" s="47"/>
      <c r="F139" s="37">
        <f>C139*E139</f>
        <v>0</v>
      </c>
    </row>
    <row r="140" spans="1:6" x14ac:dyDescent="0.2">
      <c r="A140" s="119"/>
      <c r="B140" s="72"/>
      <c r="C140" s="53"/>
      <c r="D140" s="54"/>
      <c r="E140" s="55"/>
      <c r="F140" s="55"/>
    </row>
    <row r="141" spans="1:6" x14ac:dyDescent="0.2">
      <c r="A141" s="120"/>
      <c r="B141" s="71"/>
      <c r="C141" s="56"/>
      <c r="D141" s="50"/>
      <c r="E141" s="51"/>
      <c r="F141" s="51"/>
    </row>
    <row r="142" spans="1:6" x14ac:dyDescent="0.2">
      <c r="A142" s="113">
        <f>COUNT($A$10:A140)+1</f>
        <v>26</v>
      </c>
      <c r="B142" s="41" t="s">
        <v>159</v>
      </c>
      <c r="C142" s="52"/>
      <c r="D142" s="22"/>
      <c r="E142" s="37"/>
      <c r="F142" s="37"/>
    </row>
    <row r="143" spans="1:6" ht="25.5" x14ac:dyDescent="0.2">
      <c r="A143" s="118"/>
      <c r="B143" s="42" t="s">
        <v>160</v>
      </c>
      <c r="C143" s="52"/>
      <c r="D143" s="22"/>
      <c r="E143" s="37"/>
      <c r="F143" s="37"/>
    </row>
    <row r="144" spans="1:6" x14ac:dyDescent="0.2">
      <c r="A144" s="118"/>
      <c r="B144" s="41"/>
      <c r="C144" s="52">
        <v>10</v>
      </c>
      <c r="D144" s="22" t="s">
        <v>1</v>
      </c>
      <c r="E144" s="47"/>
      <c r="F144" s="37">
        <f>C144*E144</f>
        <v>0</v>
      </c>
    </row>
    <row r="145" spans="1:6" x14ac:dyDescent="0.2">
      <c r="A145" s="119"/>
      <c r="B145" s="72"/>
      <c r="C145" s="53"/>
      <c r="D145" s="54"/>
      <c r="E145" s="55"/>
      <c r="F145" s="55"/>
    </row>
    <row r="146" spans="1:6" x14ac:dyDescent="0.2">
      <c r="A146" s="120"/>
      <c r="B146" s="71"/>
      <c r="C146" s="56"/>
      <c r="D146" s="50"/>
      <c r="E146" s="51"/>
      <c r="F146" s="51"/>
    </row>
    <row r="147" spans="1:6" x14ac:dyDescent="0.2">
      <c r="A147" s="113">
        <f>COUNT($A$10:A146)+1</f>
        <v>27</v>
      </c>
      <c r="B147" s="41" t="s">
        <v>166</v>
      </c>
      <c r="C147" s="52"/>
      <c r="D147" s="22"/>
      <c r="E147" s="37"/>
      <c r="F147" s="37"/>
    </row>
    <row r="148" spans="1:6" ht="76.5" x14ac:dyDescent="0.2">
      <c r="A148" s="118"/>
      <c r="B148" s="42" t="s">
        <v>167</v>
      </c>
      <c r="C148" s="52"/>
      <c r="D148" s="22"/>
      <c r="E148" s="37"/>
      <c r="F148" s="37"/>
    </row>
    <row r="149" spans="1:6" x14ac:dyDescent="0.2">
      <c r="A149" s="118"/>
      <c r="B149" s="42" t="s">
        <v>435</v>
      </c>
      <c r="C149" s="52">
        <v>2</v>
      </c>
      <c r="D149" s="22" t="s">
        <v>1</v>
      </c>
      <c r="E149" s="47"/>
      <c r="F149" s="37">
        <f>C149*E149</f>
        <v>0</v>
      </c>
    </row>
    <row r="150" spans="1:6" x14ac:dyDescent="0.2">
      <c r="A150" s="119"/>
      <c r="B150" s="72"/>
      <c r="C150" s="53"/>
      <c r="D150" s="145"/>
      <c r="E150" s="55"/>
      <c r="F150" s="55"/>
    </row>
    <row r="151" spans="1:6" x14ac:dyDescent="0.2">
      <c r="A151" s="120"/>
      <c r="B151" s="71"/>
      <c r="C151" s="56"/>
      <c r="D151" s="50"/>
      <c r="E151" s="51"/>
      <c r="F151" s="49"/>
    </row>
    <row r="152" spans="1:6" x14ac:dyDescent="0.2">
      <c r="A152" s="113">
        <f>COUNT($A$12:A151)+1</f>
        <v>28</v>
      </c>
      <c r="B152" s="41" t="s">
        <v>27</v>
      </c>
      <c r="C152" s="52"/>
      <c r="D152" s="22"/>
      <c r="E152" s="37"/>
      <c r="F152" s="38"/>
    </row>
    <row r="153" spans="1:6" ht="76.5" x14ac:dyDescent="0.2">
      <c r="A153" s="118"/>
      <c r="B153" s="42" t="s">
        <v>123</v>
      </c>
      <c r="C153" s="52"/>
      <c r="D153" s="22"/>
      <c r="E153" s="37"/>
      <c r="F153" s="38"/>
    </row>
    <row r="154" spans="1:6" x14ac:dyDescent="0.2">
      <c r="A154" s="118"/>
      <c r="B154" s="42"/>
      <c r="C154" s="52">
        <v>2</v>
      </c>
      <c r="D154" s="22" t="s">
        <v>1</v>
      </c>
      <c r="E154" s="47"/>
      <c r="F154" s="37">
        <f>C154*E154</f>
        <v>0</v>
      </c>
    </row>
    <row r="155" spans="1:6" x14ac:dyDescent="0.2">
      <c r="A155" s="119"/>
      <c r="B155" s="72"/>
      <c r="C155" s="53"/>
      <c r="D155" s="54"/>
      <c r="E155" s="55"/>
      <c r="F155" s="55"/>
    </row>
    <row r="156" spans="1:6" x14ac:dyDescent="0.2">
      <c r="A156" s="120"/>
      <c r="B156" s="77"/>
      <c r="C156" s="33"/>
      <c r="D156" s="34"/>
      <c r="E156" s="35"/>
      <c r="F156" s="33"/>
    </row>
    <row r="157" spans="1:6" x14ac:dyDescent="0.2">
      <c r="A157" s="113">
        <f>COUNT($A$12:A156)+1</f>
        <v>29</v>
      </c>
      <c r="B157" s="41" t="s">
        <v>32</v>
      </c>
      <c r="C157" s="38"/>
      <c r="D157" s="22"/>
      <c r="E157" s="65"/>
      <c r="F157" s="38"/>
    </row>
    <row r="158" spans="1:6" ht="76.5" x14ac:dyDescent="0.2">
      <c r="A158" s="116"/>
      <c r="B158" s="42" t="s">
        <v>116</v>
      </c>
      <c r="C158" s="38"/>
      <c r="D158" s="22"/>
      <c r="E158" s="37"/>
      <c r="F158" s="38"/>
    </row>
    <row r="159" spans="1:6" x14ac:dyDescent="0.2">
      <c r="A159" s="113"/>
      <c r="B159" s="107"/>
      <c r="C159" s="66"/>
      <c r="D159" s="67">
        <v>0.03</v>
      </c>
      <c r="E159" s="38"/>
      <c r="F159" s="37">
        <f>SUM(F14:F157)*D159</f>
        <v>0</v>
      </c>
    </row>
    <row r="160" spans="1:6" x14ac:dyDescent="0.2">
      <c r="A160" s="115"/>
      <c r="B160" s="108"/>
      <c r="C160" s="109"/>
      <c r="D160" s="110"/>
      <c r="E160" s="68"/>
      <c r="F160" s="55"/>
    </row>
    <row r="161" spans="1:6" x14ac:dyDescent="0.2">
      <c r="A161" s="117"/>
      <c r="B161" s="71"/>
      <c r="C161" s="49"/>
      <c r="D161" s="50"/>
      <c r="E161" s="111"/>
      <c r="F161" s="51"/>
    </row>
    <row r="162" spans="1:6" x14ac:dyDescent="0.2">
      <c r="A162" s="113">
        <f>COUNT($A$12:A161)+1</f>
        <v>30</v>
      </c>
      <c r="B162" s="41" t="s">
        <v>170</v>
      </c>
      <c r="C162" s="38"/>
      <c r="D162" s="22"/>
      <c r="E162" s="65"/>
      <c r="F162" s="37"/>
    </row>
    <row r="163" spans="1:6" ht="38.25" x14ac:dyDescent="0.2">
      <c r="A163" s="116"/>
      <c r="B163" s="42" t="s">
        <v>33</v>
      </c>
      <c r="C163" s="38"/>
      <c r="D163" s="22"/>
      <c r="E163" s="38"/>
      <c r="F163" s="37"/>
    </row>
    <row r="164" spans="1:6" x14ac:dyDescent="0.2">
      <c r="A164" s="116"/>
      <c r="B164" s="42"/>
      <c r="C164" s="66"/>
      <c r="D164" s="67">
        <v>0.05</v>
      </c>
      <c r="E164" s="38"/>
      <c r="F164" s="37">
        <f>SUM(F14:F157)*D164</f>
        <v>0</v>
      </c>
    </row>
    <row r="165" spans="1:6" x14ac:dyDescent="0.2">
      <c r="A165" s="121"/>
      <c r="B165" s="72"/>
      <c r="C165" s="68"/>
      <c r="D165" s="54"/>
      <c r="E165" s="68"/>
      <c r="F165" s="68"/>
    </row>
    <row r="166" spans="1:6" x14ac:dyDescent="0.2">
      <c r="A166" s="116"/>
      <c r="B166" s="42"/>
      <c r="C166" s="38"/>
      <c r="D166" s="22"/>
      <c r="E166" s="38"/>
      <c r="F166" s="38"/>
    </row>
    <row r="167" spans="1:6" x14ac:dyDescent="0.2">
      <c r="A167" s="113">
        <f>COUNT($A$12:A165)+1</f>
        <v>31</v>
      </c>
      <c r="B167" s="41" t="s">
        <v>117</v>
      </c>
      <c r="C167" s="38"/>
      <c r="D167" s="22"/>
      <c r="E167" s="38"/>
      <c r="F167" s="38"/>
    </row>
    <row r="168" spans="1:6" ht="38.25" x14ac:dyDescent="0.2">
      <c r="A168" s="116"/>
      <c r="B168" s="42" t="s">
        <v>34</v>
      </c>
      <c r="C168" s="66"/>
      <c r="D168" s="67">
        <v>0.1</v>
      </c>
      <c r="E168" s="38"/>
      <c r="F168" s="37">
        <f>SUM(F14:F157)*D168</f>
        <v>0</v>
      </c>
    </row>
    <row r="169" spans="1:6" x14ac:dyDescent="0.2">
      <c r="A169" s="121"/>
      <c r="B169" s="74"/>
      <c r="C169" s="38"/>
      <c r="D169" s="22"/>
      <c r="E169" s="65"/>
      <c r="F169" s="38"/>
    </row>
    <row r="170" spans="1:6" x14ac:dyDescent="0.2">
      <c r="A170" s="43"/>
      <c r="B170" s="75" t="s">
        <v>2</v>
      </c>
      <c r="C170" s="44"/>
      <c r="D170" s="45"/>
      <c r="E170" s="46" t="s">
        <v>45</v>
      </c>
      <c r="F170" s="46">
        <f>SUM(F14:F169)</f>
        <v>0</v>
      </c>
    </row>
  </sheetData>
  <sheetProtection password="CFA5"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PROJEKTIRANJE&amp;RJPE-SIR-121/20</oddHeader>
    <oddFooter>&amp;C&amp;"Arial,Navadno"&amp;P / &amp;N</oddFooter>
  </headerFooter>
  <rowBreaks count="5" manualBreakCount="5">
    <brk id="35" max="5" man="1"/>
    <brk id="65" max="5" man="1"/>
    <brk id="94" max="5" man="1"/>
    <brk id="130" max="5" man="1"/>
    <brk id="16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C00000"/>
  </sheetPr>
  <dimension ref="A1:F335"/>
  <sheetViews>
    <sheetView topLeftCell="A14" zoomScaleNormal="100" zoomScaleSheetLayoutView="100" workbookViewId="0">
      <selection activeCell="E19" sqref="E19"/>
    </sheetView>
  </sheetViews>
  <sheetFormatPr defaultColWidth="9.140625" defaultRowHeight="12.75" x14ac:dyDescent="0.2"/>
  <cols>
    <col min="1" max="1" width="5.7109375" style="28" customWidth="1"/>
    <col min="2" max="2" width="50.7109375" style="76" customWidth="1"/>
    <col min="3" max="3" width="7.7109375" style="31" customWidth="1"/>
    <col min="4" max="4" width="4.7109375" style="32" customWidth="1"/>
    <col min="5" max="5" width="11.7109375" style="30" customWidth="1"/>
    <col min="6" max="6" width="12.7109375" style="31" customWidth="1"/>
    <col min="7" max="16384" width="9.140625" style="32"/>
  </cols>
  <sheetData>
    <row r="1" spans="1:6" x14ac:dyDescent="0.2">
      <c r="A1" s="27" t="s">
        <v>224</v>
      </c>
      <c r="B1" s="69" t="s">
        <v>6</v>
      </c>
      <c r="C1" s="28"/>
      <c r="D1" s="29"/>
    </row>
    <row r="2" spans="1:6" x14ac:dyDescent="0.2">
      <c r="A2" s="27" t="s">
        <v>225</v>
      </c>
      <c r="B2" s="69" t="s">
        <v>7</v>
      </c>
      <c r="C2" s="28"/>
      <c r="D2" s="29"/>
    </row>
    <row r="3" spans="1:6" x14ac:dyDescent="0.2">
      <c r="A3" s="27" t="s">
        <v>219</v>
      </c>
      <c r="B3" s="69" t="s">
        <v>174</v>
      </c>
      <c r="C3" s="28"/>
      <c r="D3" s="29"/>
    </row>
    <row r="4" spans="1:6" x14ac:dyDescent="0.2">
      <c r="A4" s="27"/>
      <c r="B4" s="69" t="s">
        <v>175</v>
      </c>
      <c r="C4" s="28"/>
      <c r="D4" s="29"/>
    </row>
    <row r="5" spans="1:6" ht="76.5" x14ac:dyDescent="0.2">
      <c r="A5" s="130" t="s">
        <v>0</v>
      </c>
      <c r="B5" s="131" t="s">
        <v>38</v>
      </c>
      <c r="C5" s="132" t="s">
        <v>8</v>
      </c>
      <c r="D5" s="132" t="s">
        <v>9</v>
      </c>
      <c r="E5" s="133" t="s">
        <v>42</v>
      </c>
      <c r="F5" s="133" t="s">
        <v>43</v>
      </c>
    </row>
    <row r="6" spans="1:6" x14ac:dyDescent="0.2">
      <c r="A6" s="112">
        <v>1</v>
      </c>
      <c r="B6" s="70"/>
      <c r="C6" s="33"/>
      <c r="D6" s="34"/>
      <c r="E6" s="35"/>
      <c r="F6" s="33"/>
    </row>
    <row r="7" spans="1:6" x14ac:dyDescent="0.2">
      <c r="A7" s="122"/>
      <c r="B7" s="124" t="s">
        <v>150</v>
      </c>
      <c r="C7" s="59"/>
      <c r="D7" s="57"/>
      <c r="E7" s="58"/>
      <c r="F7" s="59"/>
    </row>
    <row r="8" spans="1:6" x14ac:dyDescent="0.2">
      <c r="A8" s="122"/>
      <c r="B8" s="246" t="s">
        <v>149</v>
      </c>
      <c r="C8" s="246"/>
      <c r="D8" s="246"/>
      <c r="E8" s="246"/>
      <c r="F8" s="246"/>
    </row>
    <row r="9" spans="1:6" x14ac:dyDescent="0.2">
      <c r="A9" s="122"/>
      <c r="B9" s="246"/>
      <c r="C9" s="246"/>
      <c r="D9" s="246"/>
      <c r="E9" s="246"/>
      <c r="F9" s="246"/>
    </row>
    <row r="10" spans="1:6" x14ac:dyDescent="0.2">
      <c r="A10" s="122"/>
      <c r="B10" s="123"/>
      <c r="C10" s="59"/>
      <c r="D10" s="57"/>
      <c r="E10" s="58"/>
      <c r="F10" s="59"/>
    </row>
    <row r="11" spans="1:6" x14ac:dyDescent="0.2">
      <c r="A11" s="112"/>
      <c r="B11" s="70"/>
      <c r="C11" s="33"/>
      <c r="D11" s="34"/>
      <c r="E11" s="35"/>
      <c r="F11" s="33"/>
    </row>
    <row r="12" spans="1:6" x14ac:dyDescent="0.2">
      <c r="A12" s="113">
        <f>COUNT(A6+1)</f>
        <v>1</v>
      </c>
      <c r="B12" s="41" t="s">
        <v>10</v>
      </c>
      <c r="C12" s="38"/>
      <c r="D12" s="22"/>
      <c r="E12" s="37"/>
      <c r="F12" s="37"/>
    </row>
    <row r="13" spans="1:6" ht="38.25" x14ac:dyDescent="0.2">
      <c r="A13" s="113"/>
      <c r="B13" s="42" t="s">
        <v>49</v>
      </c>
      <c r="C13" s="38"/>
      <c r="D13" s="22"/>
      <c r="E13" s="37"/>
      <c r="F13" s="37"/>
    </row>
    <row r="14" spans="1:6" ht="14.25" x14ac:dyDescent="0.2">
      <c r="A14" s="113"/>
      <c r="B14" s="42"/>
      <c r="C14" s="52">
        <v>84</v>
      </c>
      <c r="D14" s="22" t="s">
        <v>41</v>
      </c>
      <c r="E14" s="47"/>
      <c r="F14" s="37">
        <f>C14*E14</f>
        <v>0</v>
      </c>
    </row>
    <row r="15" spans="1:6" x14ac:dyDescent="0.2">
      <c r="A15" s="115"/>
      <c r="B15" s="72"/>
      <c r="C15" s="53"/>
      <c r="D15" s="54"/>
      <c r="E15" s="55"/>
      <c r="F15" s="55"/>
    </row>
    <row r="16" spans="1:6" x14ac:dyDescent="0.2">
      <c r="A16" s="114"/>
      <c r="B16" s="71"/>
      <c r="C16" s="56"/>
      <c r="D16" s="50"/>
      <c r="E16" s="51"/>
      <c r="F16" s="51"/>
    </row>
    <row r="17" spans="1:6" x14ac:dyDescent="0.2">
      <c r="A17" s="113">
        <f>COUNT($A$12:A15)+1</f>
        <v>2</v>
      </c>
      <c r="B17" s="41" t="s">
        <v>50</v>
      </c>
      <c r="C17" s="52"/>
      <c r="D17" s="22"/>
      <c r="E17" s="37"/>
      <c r="F17" s="37"/>
    </row>
    <row r="18" spans="1:6" ht="89.25" x14ac:dyDescent="0.2">
      <c r="A18" s="113"/>
      <c r="B18" s="42" t="s">
        <v>136</v>
      </c>
      <c r="C18" s="52"/>
      <c r="D18" s="22"/>
      <c r="E18" s="37"/>
      <c r="F18" s="37"/>
    </row>
    <row r="19" spans="1:6" x14ac:dyDescent="0.2">
      <c r="A19" s="113"/>
      <c r="B19" s="42"/>
      <c r="C19" s="52">
        <v>2</v>
      </c>
      <c r="D19" s="22" t="s">
        <v>1</v>
      </c>
      <c r="E19" s="47"/>
      <c r="F19" s="37">
        <f>E19*C19</f>
        <v>0</v>
      </c>
    </row>
    <row r="20" spans="1:6" x14ac:dyDescent="0.2">
      <c r="A20" s="115"/>
      <c r="B20" s="72"/>
      <c r="C20" s="53"/>
      <c r="D20" s="54"/>
      <c r="E20" s="55"/>
      <c r="F20" s="68"/>
    </row>
    <row r="21" spans="1:6" x14ac:dyDescent="0.2">
      <c r="A21" s="113"/>
      <c r="B21" s="42"/>
      <c r="C21" s="52"/>
      <c r="D21" s="22"/>
      <c r="E21" s="37"/>
      <c r="F21" s="38"/>
    </row>
    <row r="22" spans="1:6" x14ac:dyDescent="0.2">
      <c r="A22" s="113">
        <f>COUNT($A$12:A20)+1</f>
        <v>3</v>
      </c>
      <c r="B22" s="146" t="s">
        <v>181</v>
      </c>
      <c r="C22" s="19"/>
      <c r="D22" s="19"/>
      <c r="E22" s="138"/>
      <c r="F22" s="139"/>
    </row>
    <row r="23" spans="1:6" ht="38.25" x14ac:dyDescent="0.2">
      <c r="A23" s="140"/>
      <c r="B23" s="128" t="s">
        <v>183</v>
      </c>
      <c r="C23" s="32"/>
      <c r="E23" s="32"/>
      <c r="F23" s="32"/>
    </row>
    <row r="24" spans="1:6" x14ac:dyDescent="0.2">
      <c r="A24" s="113"/>
      <c r="B24" s="42"/>
      <c r="C24" s="19">
        <v>1</v>
      </c>
      <c r="D24" s="19" t="s">
        <v>1</v>
      </c>
      <c r="E24" s="47"/>
      <c r="F24" s="138">
        <f>C24*E24</f>
        <v>0</v>
      </c>
    </row>
    <row r="25" spans="1:6" x14ac:dyDescent="0.2">
      <c r="A25" s="115"/>
      <c r="B25" s="72"/>
      <c r="C25" s="53"/>
      <c r="D25" s="54"/>
      <c r="E25" s="55"/>
      <c r="F25" s="68"/>
    </row>
    <row r="26" spans="1:6" x14ac:dyDescent="0.2">
      <c r="A26" s="113"/>
      <c r="B26" s="42"/>
      <c r="C26" s="52"/>
      <c r="D26" s="22"/>
      <c r="E26" s="37"/>
      <c r="F26" s="38"/>
    </row>
    <row r="27" spans="1:6" s="142" customFormat="1" x14ac:dyDescent="0.2">
      <c r="A27" s="140">
        <f>COUNT($A$8:A26)+1</f>
        <v>4</v>
      </c>
      <c r="B27" s="141" t="s">
        <v>193</v>
      </c>
      <c r="C27" s="19"/>
      <c r="E27" s="138"/>
      <c r="F27" s="139"/>
    </row>
    <row r="28" spans="1:6" s="142" customFormat="1" ht="76.5" x14ac:dyDescent="0.2">
      <c r="A28" s="143"/>
      <c r="B28" s="129" t="s">
        <v>194</v>
      </c>
    </row>
    <row r="29" spans="1:6" x14ac:dyDescent="0.2">
      <c r="A29" s="113"/>
      <c r="B29" s="42"/>
      <c r="C29" s="19">
        <v>1</v>
      </c>
      <c r="D29" s="142" t="s">
        <v>1</v>
      </c>
      <c r="E29" s="47"/>
      <c r="F29" s="138">
        <f>C29*E29</f>
        <v>0</v>
      </c>
    </row>
    <row r="30" spans="1:6" x14ac:dyDescent="0.2">
      <c r="A30" s="115"/>
      <c r="B30" s="72"/>
      <c r="C30" s="53"/>
      <c r="D30" s="54"/>
      <c r="E30" s="55"/>
      <c r="F30" s="68"/>
    </row>
    <row r="31" spans="1:6" x14ac:dyDescent="0.2">
      <c r="A31" s="113"/>
      <c r="B31" s="42"/>
      <c r="C31" s="52"/>
      <c r="D31" s="22"/>
      <c r="E31" s="37"/>
      <c r="F31" s="38"/>
    </row>
    <row r="32" spans="1:6" x14ac:dyDescent="0.2">
      <c r="A32" s="140">
        <f>COUNT($A$8:A31)+1</f>
        <v>5</v>
      </c>
      <c r="B32" s="144" t="s">
        <v>182</v>
      </c>
      <c r="C32" s="19"/>
      <c r="D32" s="19"/>
      <c r="E32" s="147"/>
      <c r="F32" s="139"/>
    </row>
    <row r="33" spans="1:6" ht="38.25" x14ac:dyDescent="0.2">
      <c r="A33" s="140"/>
      <c r="B33" s="128" t="s">
        <v>184</v>
      </c>
      <c r="C33" s="32"/>
      <c r="E33" s="32"/>
      <c r="F33" s="32"/>
    </row>
    <row r="34" spans="1:6" ht="14.25" x14ac:dyDescent="0.2">
      <c r="A34" s="113"/>
      <c r="B34" s="42"/>
      <c r="C34" s="19">
        <v>8</v>
      </c>
      <c r="D34" s="19" t="s">
        <v>41</v>
      </c>
      <c r="E34" s="47"/>
      <c r="F34" s="138">
        <f>C34*E34</f>
        <v>0</v>
      </c>
    </row>
    <row r="35" spans="1:6" x14ac:dyDescent="0.2">
      <c r="A35" s="115"/>
      <c r="B35" s="72"/>
      <c r="C35" s="53"/>
      <c r="D35" s="54"/>
      <c r="E35" s="55"/>
      <c r="F35" s="68"/>
    </row>
    <row r="36" spans="1:6" x14ac:dyDescent="0.2">
      <c r="A36" s="113"/>
      <c r="B36" s="42"/>
      <c r="C36" s="52"/>
      <c r="D36" s="22"/>
      <c r="E36" s="37"/>
      <c r="F36" s="38"/>
    </row>
    <row r="37" spans="1:6" x14ac:dyDescent="0.2">
      <c r="A37" s="140">
        <f>COUNT($A$8:A36)+1</f>
        <v>6</v>
      </c>
      <c r="B37" s="144" t="s">
        <v>187</v>
      </c>
      <c r="C37" s="19"/>
      <c r="D37" s="19"/>
      <c r="E37" s="147"/>
      <c r="F37" s="139"/>
    </row>
    <row r="38" spans="1:6" ht="38.25" x14ac:dyDescent="0.2">
      <c r="A38" s="140"/>
      <c r="B38" s="128" t="s">
        <v>188</v>
      </c>
      <c r="C38" s="32"/>
      <c r="E38" s="32"/>
      <c r="F38" s="32"/>
    </row>
    <row r="39" spans="1:6" x14ac:dyDescent="0.2">
      <c r="A39" s="113"/>
      <c r="B39" s="42" t="s">
        <v>189</v>
      </c>
      <c r="C39" s="19">
        <v>5</v>
      </c>
      <c r="D39" s="19" t="s">
        <v>190</v>
      </c>
      <c r="E39" s="47"/>
      <c r="F39" s="138">
        <f>C39*E39</f>
        <v>0</v>
      </c>
    </row>
    <row r="40" spans="1:6" x14ac:dyDescent="0.2">
      <c r="A40" s="115"/>
      <c r="B40" s="72"/>
      <c r="C40" s="53"/>
      <c r="D40" s="54"/>
      <c r="E40" s="55"/>
      <c r="F40" s="68"/>
    </row>
    <row r="41" spans="1:6" s="36" customFormat="1" x14ac:dyDescent="0.2">
      <c r="A41" s="113"/>
      <c r="B41" s="42"/>
      <c r="C41" s="52"/>
      <c r="D41" s="22"/>
      <c r="E41" s="37"/>
      <c r="F41" s="38"/>
    </row>
    <row r="42" spans="1:6" s="36" customFormat="1" x14ac:dyDescent="0.2">
      <c r="A42" s="140">
        <f>COUNT($A$8:A41)+1</f>
        <v>7</v>
      </c>
      <c r="B42" s="144" t="s">
        <v>185</v>
      </c>
      <c r="C42" s="19"/>
      <c r="D42" s="19"/>
      <c r="E42" s="147"/>
      <c r="F42" s="139"/>
    </row>
    <row r="43" spans="1:6" s="36" customFormat="1" ht="38.25" x14ac:dyDescent="0.2">
      <c r="A43" s="140"/>
      <c r="B43" s="128" t="s">
        <v>186</v>
      </c>
    </row>
    <row r="44" spans="1:6" s="36" customFormat="1" ht="14.25" x14ac:dyDescent="0.2">
      <c r="A44" s="113"/>
      <c r="B44" s="42"/>
      <c r="C44" s="19">
        <v>3</v>
      </c>
      <c r="D44" s="19" t="s">
        <v>41</v>
      </c>
      <c r="E44" s="47"/>
      <c r="F44" s="138">
        <f>C44*E44</f>
        <v>0</v>
      </c>
    </row>
    <row r="45" spans="1:6" s="36" customFormat="1" x14ac:dyDescent="0.2">
      <c r="A45" s="115"/>
      <c r="B45" s="72"/>
      <c r="C45" s="53"/>
      <c r="D45" s="54"/>
      <c r="E45" s="55"/>
      <c r="F45" s="68"/>
    </row>
    <row r="46" spans="1:6" x14ac:dyDescent="0.2">
      <c r="A46" s="113"/>
      <c r="B46" s="42"/>
      <c r="C46" s="52"/>
      <c r="D46" s="22"/>
      <c r="E46" s="37"/>
      <c r="F46" s="38"/>
    </row>
    <row r="47" spans="1:6" x14ac:dyDescent="0.2">
      <c r="A47" s="113">
        <f>COUNT($A$12:A45)+1</f>
        <v>8</v>
      </c>
      <c r="B47" s="146" t="s">
        <v>195</v>
      </c>
      <c r="C47" s="19"/>
      <c r="D47" s="19"/>
      <c r="E47" s="138"/>
      <c r="F47" s="139"/>
    </row>
    <row r="48" spans="1:6" ht="38.25" x14ac:dyDescent="0.2">
      <c r="A48" s="140"/>
      <c r="B48" s="128" t="s">
        <v>196</v>
      </c>
      <c r="C48" s="32"/>
      <c r="E48" s="32"/>
      <c r="F48" s="32"/>
    </row>
    <row r="49" spans="1:6" x14ac:dyDescent="0.2">
      <c r="A49" s="113"/>
      <c r="B49" s="42"/>
      <c r="C49" s="19">
        <v>1</v>
      </c>
      <c r="D49" s="19" t="s">
        <v>1</v>
      </c>
      <c r="E49" s="47"/>
      <c r="F49" s="138">
        <f>C49*E49</f>
        <v>0</v>
      </c>
    </row>
    <row r="50" spans="1:6" x14ac:dyDescent="0.2">
      <c r="A50" s="115"/>
      <c r="B50" s="72"/>
      <c r="C50" s="53"/>
      <c r="D50" s="54"/>
      <c r="E50" s="55"/>
      <c r="F50" s="68"/>
    </row>
    <row r="51" spans="1:6" x14ac:dyDescent="0.2">
      <c r="A51" s="114"/>
      <c r="B51" s="71"/>
      <c r="C51" s="56"/>
      <c r="D51" s="80"/>
      <c r="E51" s="81"/>
      <c r="F51" s="81"/>
    </row>
    <row r="52" spans="1:6" x14ac:dyDescent="0.2">
      <c r="A52" s="140">
        <f>COUNT($A$8:A51)+1</f>
        <v>9</v>
      </c>
      <c r="B52" s="41" t="s">
        <v>191</v>
      </c>
      <c r="C52" s="52"/>
      <c r="D52" s="39"/>
      <c r="E52" s="40"/>
      <c r="F52" s="40"/>
    </row>
    <row r="53" spans="1:6" ht="38.25" x14ac:dyDescent="0.2">
      <c r="A53" s="113"/>
      <c r="B53" s="42" t="s">
        <v>192</v>
      </c>
      <c r="C53" s="52"/>
      <c r="D53" s="39"/>
      <c r="E53" s="40"/>
      <c r="F53" s="40"/>
    </row>
    <row r="54" spans="1:6" x14ac:dyDescent="0.2">
      <c r="A54" s="113"/>
      <c r="B54" s="42"/>
      <c r="C54" s="52">
        <v>1</v>
      </c>
      <c r="D54" s="39" t="s">
        <v>52</v>
      </c>
      <c r="E54" s="48"/>
      <c r="F54" s="40">
        <f>E54*C54</f>
        <v>0</v>
      </c>
    </row>
    <row r="55" spans="1:6" x14ac:dyDescent="0.2">
      <c r="A55" s="115"/>
      <c r="B55" s="72"/>
      <c r="C55" s="53"/>
      <c r="D55" s="82"/>
      <c r="E55" s="83"/>
      <c r="F55" s="83"/>
    </row>
    <row r="56" spans="1:6" x14ac:dyDescent="0.2">
      <c r="A56" s="114"/>
      <c r="B56" s="71"/>
      <c r="C56" s="56"/>
      <c r="D56" s="50"/>
      <c r="E56" s="51"/>
      <c r="F56" s="49"/>
    </row>
    <row r="57" spans="1:6" x14ac:dyDescent="0.2">
      <c r="A57" s="140">
        <f>COUNT($A$8:A56)+1</f>
        <v>10</v>
      </c>
      <c r="B57" s="41" t="s">
        <v>179</v>
      </c>
      <c r="C57" s="52"/>
      <c r="D57" s="22"/>
      <c r="E57" s="37"/>
      <c r="F57" s="38"/>
    </row>
    <row r="58" spans="1:6" ht="51" x14ac:dyDescent="0.2">
      <c r="A58" s="113"/>
      <c r="B58" s="42" t="s">
        <v>180</v>
      </c>
      <c r="C58" s="52"/>
      <c r="D58" s="22"/>
      <c r="E58" s="37"/>
      <c r="F58" s="38"/>
    </row>
    <row r="59" spans="1:6" ht="14.25" x14ac:dyDescent="0.2">
      <c r="A59" s="113"/>
      <c r="B59" s="42"/>
      <c r="C59" s="52">
        <v>2</v>
      </c>
      <c r="D59" s="22" t="s">
        <v>46</v>
      </c>
      <c r="E59" s="47"/>
      <c r="F59" s="37">
        <f>C59*E59</f>
        <v>0</v>
      </c>
    </row>
    <row r="60" spans="1:6" x14ac:dyDescent="0.2">
      <c r="A60" s="115"/>
      <c r="B60" s="72"/>
      <c r="C60" s="53"/>
      <c r="D60" s="54"/>
      <c r="E60" s="55"/>
      <c r="F60" s="68"/>
    </row>
    <row r="61" spans="1:6" x14ac:dyDescent="0.2">
      <c r="A61" s="114"/>
      <c r="B61" s="71"/>
      <c r="C61" s="56"/>
      <c r="D61" s="80"/>
      <c r="E61" s="81"/>
      <c r="F61" s="81"/>
    </row>
    <row r="62" spans="1:6" x14ac:dyDescent="0.2">
      <c r="A62" s="140">
        <f>COUNT($A$8:A61)+1</f>
        <v>11</v>
      </c>
      <c r="B62" s="41" t="s">
        <v>51</v>
      </c>
      <c r="C62" s="52"/>
      <c r="D62" s="39"/>
      <c r="E62" s="40"/>
      <c r="F62" s="40"/>
    </row>
    <row r="63" spans="1:6" ht="38.25" x14ac:dyDescent="0.2">
      <c r="A63" s="113"/>
      <c r="B63" s="42" t="s">
        <v>138</v>
      </c>
      <c r="C63" s="52"/>
      <c r="D63" s="39"/>
      <c r="E63" s="40"/>
      <c r="F63" s="40"/>
    </row>
    <row r="64" spans="1:6" x14ac:dyDescent="0.2">
      <c r="A64" s="113"/>
      <c r="B64" s="42"/>
      <c r="C64" s="52">
        <v>1</v>
      </c>
      <c r="D64" s="39" t="s">
        <v>52</v>
      </c>
      <c r="E64" s="48"/>
      <c r="F64" s="40">
        <f>E64*C64</f>
        <v>0</v>
      </c>
    </row>
    <row r="65" spans="1:6" x14ac:dyDescent="0.2">
      <c r="A65" s="115"/>
      <c r="B65" s="72"/>
      <c r="C65" s="53"/>
      <c r="D65" s="82"/>
      <c r="E65" s="83"/>
      <c r="F65" s="83"/>
    </row>
    <row r="66" spans="1:6" x14ac:dyDescent="0.2">
      <c r="A66" s="114"/>
      <c r="B66" s="71"/>
      <c r="C66" s="56"/>
      <c r="D66" s="50"/>
      <c r="E66" s="51"/>
      <c r="F66" s="49"/>
    </row>
    <row r="67" spans="1:6" ht="25.5" x14ac:dyDescent="0.2">
      <c r="A67" s="113">
        <f>COUNT($A$12:A66)+1</f>
        <v>12</v>
      </c>
      <c r="B67" s="41" t="s">
        <v>53</v>
      </c>
      <c r="C67" s="52"/>
      <c r="D67" s="22"/>
      <c r="E67" s="37"/>
      <c r="F67" s="37"/>
    </row>
    <row r="68" spans="1:6" ht="51" x14ac:dyDescent="0.2">
      <c r="A68" s="113"/>
      <c r="B68" s="42" t="s">
        <v>54</v>
      </c>
      <c r="C68" s="52"/>
      <c r="D68" s="22"/>
      <c r="E68" s="37"/>
      <c r="F68" s="38"/>
    </row>
    <row r="69" spans="1:6" ht="14.25" x14ac:dyDescent="0.2">
      <c r="A69" s="113"/>
      <c r="B69" s="42"/>
      <c r="C69" s="52">
        <v>15</v>
      </c>
      <c r="D69" s="22" t="s">
        <v>47</v>
      </c>
      <c r="E69" s="47"/>
      <c r="F69" s="37">
        <f>C69*E69</f>
        <v>0</v>
      </c>
    </row>
    <row r="70" spans="1:6" x14ac:dyDescent="0.2">
      <c r="A70" s="113"/>
      <c r="B70" s="42"/>
      <c r="C70" s="52"/>
      <c r="D70" s="22"/>
      <c r="E70" s="37"/>
      <c r="F70" s="37"/>
    </row>
    <row r="71" spans="1:6" x14ac:dyDescent="0.2">
      <c r="A71" s="114"/>
      <c r="B71" s="71"/>
      <c r="C71" s="56"/>
      <c r="D71" s="50"/>
      <c r="E71" s="51"/>
      <c r="F71" s="49"/>
    </row>
    <row r="72" spans="1:6" x14ac:dyDescent="0.2">
      <c r="A72" s="113">
        <f>COUNT($A$12:A71)+1</f>
        <v>13</v>
      </c>
      <c r="B72" s="41" t="s">
        <v>55</v>
      </c>
      <c r="C72" s="52"/>
      <c r="D72" s="22"/>
      <c r="E72" s="37"/>
      <c r="F72" s="37"/>
    </row>
    <row r="73" spans="1:6" ht="51" x14ac:dyDescent="0.2">
      <c r="A73" s="113"/>
      <c r="B73" s="42" t="s">
        <v>56</v>
      </c>
      <c r="C73" s="52"/>
      <c r="D73" s="22"/>
      <c r="E73" s="37"/>
      <c r="F73" s="38"/>
    </row>
    <row r="74" spans="1:6" ht="14.25" x14ac:dyDescent="0.2">
      <c r="A74" s="113"/>
      <c r="B74" s="42"/>
      <c r="C74" s="52">
        <v>5</v>
      </c>
      <c r="D74" s="22" t="s">
        <v>47</v>
      </c>
      <c r="E74" s="47"/>
      <c r="F74" s="37">
        <f>C74*E74</f>
        <v>0</v>
      </c>
    </row>
    <row r="75" spans="1:6" s="36" customFormat="1" x14ac:dyDescent="0.2">
      <c r="A75" s="115"/>
      <c r="B75" s="72"/>
      <c r="C75" s="53"/>
      <c r="D75" s="54"/>
      <c r="E75" s="55"/>
      <c r="F75" s="55"/>
    </row>
    <row r="76" spans="1:6" s="36" customFormat="1" x14ac:dyDescent="0.2">
      <c r="A76" s="114"/>
      <c r="B76" s="71"/>
      <c r="C76" s="56"/>
      <c r="D76" s="50"/>
      <c r="E76" s="51"/>
      <c r="F76" s="49"/>
    </row>
    <row r="77" spans="1:6" s="36" customFormat="1" ht="25.5" x14ac:dyDescent="0.2">
      <c r="A77" s="113">
        <f>COUNT($A$12:A76)+1</f>
        <v>14</v>
      </c>
      <c r="B77" s="41" t="s">
        <v>198</v>
      </c>
      <c r="C77" s="52"/>
      <c r="D77" s="22"/>
      <c r="E77" s="37"/>
      <c r="F77" s="38"/>
    </row>
    <row r="78" spans="1:6" s="36" customFormat="1" ht="63.75" x14ac:dyDescent="0.2">
      <c r="A78" s="113"/>
      <c r="B78" s="42" t="s">
        <v>199</v>
      </c>
      <c r="C78" s="52"/>
      <c r="D78" s="22"/>
      <c r="E78" s="37"/>
      <c r="F78" s="38"/>
    </row>
    <row r="79" spans="1:6" s="36" customFormat="1" ht="14.25" x14ac:dyDescent="0.2">
      <c r="A79" s="113"/>
      <c r="B79" s="84"/>
      <c r="C79" s="52">
        <v>4</v>
      </c>
      <c r="D79" s="22" t="s">
        <v>47</v>
      </c>
      <c r="E79" s="47"/>
      <c r="F79" s="37">
        <f>C79*E79</f>
        <v>0</v>
      </c>
    </row>
    <row r="80" spans="1:6" s="36" customFormat="1" x14ac:dyDescent="0.2">
      <c r="A80" s="115"/>
      <c r="B80" s="85"/>
      <c r="C80" s="53"/>
      <c r="D80" s="54"/>
      <c r="E80" s="55"/>
      <c r="F80" s="55"/>
    </row>
    <row r="81" spans="1:6" s="36" customFormat="1" x14ac:dyDescent="0.2">
      <c r="A81" s="114"/>
      <c r="B81" s="71"/>
      <c r="C81" s="56"/>
      <c r="D81" s="50"/>
      <c r="E81" s="51"/>
      <c r="F81" s="49"/>
    </row>
    <row r="82" spans="1:6" s="36" customFormat="1" ht="25.5" x14ac:dyDescent="0.2">
      <c r="A82" s="113">
        <f>COUNT($A$12:A81)+1</f>
        <v>15</v>
      </c>
      <c r="B82" s="41" t="s">
        <v>57</v>
      </c>
      <c r="C82" s="52"/>
      <c r="D82" s="22"/>
      <c r="E82" s="37"/>
      <c r="F82" s="38"/>
    </row>
    <row r="83" spans="1:6" s="36" customFormat="1" ht="51" x14ac:dyDescent="0.2">
      <c r="A83" s="113"/>
      <c r="B83" s="42" t="s">
        <v>58</v>
      </c>
      <c r="C83" s="52"/>
      <c r="D83" s="22"/>
      <c r="E83" s="37"/>
      <c r="F83" s="38"/>
    </row>
    <row r="84" spans="1:6" ht="14.25" x14ac:dyDescent="0.2">
      <c r="A84" s="113"/>
      <c r="B84" s="84"/>
      <c r="C84" s="52">
        <v>40</v>
      </c>
      <c r="D84" s="22" t="s">
        <v>47</v>
      </c>
      <c r="E84" s="47"/>
      <c r="F84" s="37">
        <f>C84*E84</f>
        <v>0</v>
      </c>
    </row>
    <row r="85" spans="1:6" x14ac:dyDescent="0.2">
      <c r="A85" s="115"/>
      <c r="B85" s="85"/>
      <c r="C85" s="53"/>
      <c r="D85" s="54"/>
      <c r="E85" s="55"/>
      <c r="F85" s="55"/>
    </row>
    <row r="86" spans="1:6" x14ac:dyDescent="0.2">
      <c r="A86" s="114"/>
      <c r="B86" s="86"/>
      <c r="C86" s="56"/>
      <c r="D86" s="50"/>
      <c r="E86" s="51"/>
      <c r="F86" s="51"/>
    </row>
    <row r="87" spans="1:6" x14ac:dyDescent="0.2">
      <c r="A87" s="113">
        <f>COUNT($A$12:A86)+1</f>
        <v>16</v>
      </c>
      <c r="B87" s="41" t="s">
        <v>17</v>
      </c>
      <c r="C87" s="52"/>
      <c r="D87" s="22"/>
      <c r="E87" s="37"/>
      <c r="F87" s="38"/>
    </row>
    <row r="88" spans="1:6" ht="63.75" x14ac:dyDescent="0.2">
      <c r="A88" s="113"/>
      <c r="B88" s="42" t="s">
        <v>59</v>
      </c>
      <c r="C88" s="52"/>
      <c r="D88" s="22"/>
      <c r="E88" s="37"/>
      <c r="F88" s="38"/>
    </row>
    <row r="89" spans="1:6" ht="14.25" x14ac:dyDescent="0.2">
      <c r="A89" s="113"/>
      <c r="B89" s="41"/>
      <c r="C89" s="52">
        <v>5</v>
      </c>
      <c r="D89" s="22" t="s">
        <v>47</v>
      </c>
      <c r="E89" s="47"/>
      <c r="F89" s="37">
        <f>C89*E89</f>
        <v>0</v>
      </c>
    </row>
    <row r="90" spans="1:6" x14ac:dyDescent="0.2">
      <c r="A90" s="115"/>
      <c r="B90" s="87"/>
      <c r="C90" s="53"/>
      <c r="D90" s="54"/>
      <c r="E90" s="55"/>
      <c r="F90" s="55"/>
    </row>
    <row r="91" spans="1:6" x14ac:dyDescent="0.2">
      <c r="A91" s="114"/>
      <c r="B91" s="86"/>
      <c r="C91" s="56"/>
      <c r="D91" s="50"/>
      <c r="E91" s="51"/>
      <c r="F91" s="51"/>
    </row>
    <row r="92" spans="1:6" x14ac:dyDescent="0.2">
      <c r="A92" s="113">
        <f>COUNT($A$12:A91)+1</f>
        <v>17</v>
      </c>
      <c r="B92" s="41" t="s">
        <v>60</v>
      </c>
      <c r="C92" s="52"/>
      <c r="D92" s="22"/>
      <c r="E92" s="37"/>
      <c r="F92" s="38"/>
    </row>
    <row r="93" spans="1:6" ht="76.5" x14ac:dyDescent="0.2">
      <c r="A93" s="113"/>
      <c r="B93" s="42" t="s">
        <v>61</v>
      </c>
      <c r="C93" s="52"/>
      <c r="D93" s="22"/>
      <c r="E93" s="37"/>
      <c r="F93" s="38"/>
    </row>
    <row r="94" spans="1:6" ht="14.25" x14ac:dyDescent="0.2">
      <c r="A94" s="113"/>
      <c r="B94" s="42"/>
      <c r="C94" s="52">
        <v>50</v>
      </c>
      <c r="D94" s="22" t="s">
        <v>47</v>
      </c>
      <c r="E94" s="47"/>
      <c r="F94" s="37">
        <f>C94*E94</f>
        <v>0</v>
      </c>
    </row>
    <row r="95" spans="1:6" x14ac:dyDescent="0.2">
      <c r="A95" s="115"/>
      <c r="B95" s="72"/>
      <c r="C95" s="53"/>
      <c r="D95" s="54"/>
      <c r="E95" s="55"/>
      <c r="F95" s="55"/>
    </row>
    <row r="96" spans="1:6" x14ac:dyDescent="0.2">
      <c r="A96" s="114"/>
      <c r="B96" s="71"/>
      <c r="C96" s="56"/>
      <c r="D96" s="50"/>
      <c r="E96" s="51"/>
      <c r="F96" s="49"/>
    </row>
    <row r="97" spans="1:6" x14ac:dyDescent="0.2">
      <c r="A97" s="113">
        <f>COUNT($A$12:A96)+1</f>
        <v>18</v>
      </c>
      <c r="B97" s="41" t="s">
        <v>19</v>
      </c>
      <c r="C97" s="52"/>
      <c r="D97" s="22"/>
      <c r="E97" s="37"/>
      <c r="F97" s="38"/>
    </row>
    <row r="98" spans="1:6" ht="38.25" x14ac:dyDescent="0.2">
      <c r="A98" s="113"/>
      <c r="B98" s="42" t="s">
        <v>40</v>
      </c>
      <c r="C98" s="52"/>
      <c r="D98" s="22"/>
      <c r="E98" s="37"/>
      <c r="F98" s="38"/>
    </row>
    <row r="99" spans="1:6" ht="14.25" x14ac:dyDescent="0.2">
      <c r="A99" s="113"/>
      <c r="B99" s="42"/>
      <c r="C99" s="52">
        <v>30</v>
      </c>
      <c r="D99" s="22" t="s">
        <v>41</v>
      </c>
      <c r="E99" s="47"/>
      <c r="F99" s="37">
        <f>C99*E99</f>
        <v>0</v>
      </c>
    </row>
    <row r="100" spans="1:6" x14ac:dyDescent="0.2">
      <c r="A100" s="115"/>
      <c r="B100" s="72"/>
      <c r="C100" s="53"/>
      <c r="D100" s="54"/>
      <c r="E100" s="55"/>
      <c r="F100" s="55"/>
    </row>
    <row r="101" spans="1:6" x14ac:dyDescent="0.2">
      <c r="A101" s="114"/>
      <c r="B101" s="71"/>
      <c r="C101" s="56"/>
      <c r="D101" s="50"/>
      <c r="E101" s="51"/>
      <c r="F101" s="49"/>
    </row>
    <row r="102" spans="1:6" x14ac:dyDescent="0.2">
      <c r="A102" s="113">
        <f>COUNT($A$12:A101)+1</f>
        <v>19</v>
      </c>
      <c r="B102" s="41" t="s">
        <v>151</v>
      </c>
      <c r="C102" s="52"/>
      <c r="D102" s="22"/>
      <c r="E102" s="37"/>
      <c r="F102" s="38"/>
    </row>
    <row r="103" spans="1:6" ht="51" x14ac:dyDescent="0.2">
      <c r="A103" s="113"/>
      <c r="B103" s="42" t="s">
        <v>152</v>
      </c>
      <c r="C103" s="52"/>
      <c r="D103" s="22"/>
      <c r="E103" s="37"/>
      <c r="F103" s="38"/>
    </row>
    <row r="104" spans="1:6" ht="14.25" x14ac:dyDescent="0.2">
      <c r="A104" s="113"/>
      <c r="B104" s="42"/>
      <c r="C104" s="52">
        <v>95</v>
      </c>
      <c r="D104" s="22" t="s">
        <v>46</v>
      </c>
      <c r="E104" s="47"/>
      <c r="F104" s="37">
        <f>C104*E104</f>
        <v>0</v>
      </c>
    </row>
    <row r="105" spans="1:6" x14ac:dyDescent="0.2">
      <c r="A105" s="115"/>
      <c r="B105" s="72"/>
      <c r="C105" s="53"/>
      <c r="D105" s="54"/>
      <c r="E105" s="55"/>
      <c r="F105" s="55"/>
    </row>
    <row r="106" spans="1:6" x14ac:dyDescent="0.2">
      <c r="A106" s="114"/>
      <c r="B106" s="71"/>
      <c r="C106" s="56"/>
      <c r="D106" s="50"/>
      <c r="E106" s="51"/>
      <c r="F106" s="49"/>
    </row>
    <row r="107" spans="1:6" x14ac:dyDescent="0.2">
      <c r="A107" s="113">
        <f>COUNT($A$12:A106)+1</f>
        <v>20</v>
      </c>
      <c r="B107" s="41" t="s">
        <v>64</v>
      </c>
      <c r="C107" s="52"/>
      <c r="D107" s="39"/>
      <c r="E107" s="40"/>
      <c r="F107" s="38"/>
    </row>
    <row r="108" spans="1:6" ht="51" x14ac:dyDescent="0.2">
      <c r="A108" s="113"/>
      <c r="B108" s="42" t="s">
        <v>65</v>
      </c>
      <c r="C108" s="52"/>
      <c r="D108" s="39"/>
      <c r="E108" s="40"/>
      <c r="F108" s="38"/>
    </row>
    <row r="109" spans="1:6" ht="14.25" x14ac:dyDescent="0.2">
      <c r="A109" s="113"/>
      <c r="B109" s="42"/>
      <c r="C109" s="52">
        <v>160</v>
      </c>
      <c r="D109" s="39" t="s">
        <v>47</v>
      </c>
      <c r="E109" s="48"/>
      <c r="F109" s="37">
        <f>C109*E109</f>
        <v>0</v>
      </c>
    </row>
    <row r="110" spans="1:6" x14ac:dyDescent="0.2">
      <c r="A110" s="115"/>
      <c r="B110" s="72"/>
      <c r="C110" s="53"/>
      <c r="D110" s="82"/>
      <c r="E110" s="83"/>
      <c r="F110" s="55"/>
    </row>
    <row r="111" spans="1:6" x14ac:dyDescent="0.2">
      <c r="A111" s="114"/>
      <c r="B111" s="71"/>
      <c r="C111" s="56"/>
      <c r="D111" s="50"/>
      <c r="E111" s="51"/>
      <c r="F111" s="49"/>
    </row>
    <row r="112" spans="1:6" ht="25.5" x14ac:dyDescent="0.2">
      <c r="A112" s="113">
        <f>COUNT($A$12:A111)+1</f>
        <v>21</v>
      </c>
      <c r="B112" s="41" t="s">
        <v>66</v>
      </c>
      <c r="C112" s="52"/>
      <c r="D112" s="22"/>
      <c r="E112" s="37"/>
      <c r="F112" s="38"/>
    </row>
    <row r="113" spans="1:6" ht="51" x14ac:dyDescent="0.2">
      <c r="A113" s="113"/>
      <c r="B113" s="42" t="s">
        <v>67</v>
      </c>
      <c r="C113" s="52"/>
      <c r="D113" s="22"/>
      <c r="E113" s="37"/>
      <c r="F113" s="38"/>
    </row>
    <row r="114" spans="1:6" ht="14.25" x14ac:dyDescent="0.2">
      <c r="A114" s="113"/>
      <c r="B114" s="42"/>
      <c r="C114" s="52">
        <v>160</v>
      </c>
      <c r="D114" s="39" t="s">
        <v>47</v>
      </c>
      <c r="E114" s="48"/>
      <c r="F114" s="37">
        <f>C114*E114</f>
        <v>0</v>
      </c>
    </row>
    <row r="115" spans="1:6" x14ac:dyDescent="0.2">
      <c r="A115" s="115"/>
      <c r="B115" s="72"/>
      <c r="C115" s="53"/>
      <c r="D115" s="82"/>
      <c r="E115" s="83"/>
      <c r="F115" s="55"/>
    </row>
    <row r="116" spans="1:6" x14ac:dyDescent="0.2">
      <c r="A116" s="114"/>
      <c r="B116" s="71"/>
      <c r="C116" s="56"/>
      <c r="D116" s="50"/>
      <c r="E116" s="51"/>
      <c r="F116" s="49"/>
    </row>
    <row r="117" spans="1:6" x14ac:dyDescent="0.2">
      <c r="A117" s="113">
        <f>COUNT($A$12:A116)+1</f>
        <v>22</v>
      </c>
      <c r="B117" s="41" t="s">
        <v>172</v>
      </c>
      <c r="C117" s="52"/>
      <c r="D117" s="22"/>
      <c r="E117" s="37"/>
      <c r="F117" s="38"/>
    </row>
    <row r="118" spans="1:6" ht="51" x14ac:dyDescent="0.2">
      <c r="A118" s="113"/>
      <c r="B118" s="42" t="s">
        <v>173</v>
      </c>
      <c r="C118" s="52"/>
      <c r="D118" s="22"/>
      <c r="E118" s="37"/>
      <c r="F118" s="38"/>
    </row>
    <row r="119" spans="1:6" x14ac:dyDescent="0.2">
      <c r="A119" s="113"/>
      <c r="B119" s="42"/>
      <c r="C119" s="52">
        <v>14</v>
      </c>
      <c r="D119" s="39" t="s">
        <v>1</v>
      </c>
      <c r="E119" s="48"/>
      <c r="F119" s="37">
        <f>C119*E119</f>
        <v>0</v>
      </c>
    </row>
    <row r="120" spans="1:6" x14ac:dyDescent="0.2">
      <c r="A120" s="115"/>
      <c r="B120" s="72"/>
      <c r="C120" s="53"/>
      <c r="D120" s="82"/>
      <c r="E120" s="83"/>
      <c r="F120" s="55"/>
    </row>
    <row r="121" spans="1:6" x14ac:dyDescent="0.2">
      <c r="A121" s="114"/>
      <c r="B121" s="71"/>
      <c r="C121" s="56"/>
      <c r="D121" s="50"/>
      <c r="E121" s="51"/>
      <c r="F121" s="49"/>
    </row>
    <row r="122" spans="1:6" x14ac:dyDescent="0.2">
      <c r="A122" s="113">
        <f>COUNT($A$12:A121)+1</f>
        <v>23</v>
      </c>
      <c r="B122" s="88" t="s">
        <v>68</v>
      </c>
      <c r="C122" s="52"/>
      <c r="D122" s="60"/>
      <c r="E122" s="61"/>
      <c r="F122" s="62"/>
    </row>
    <row r="123" spans="1:6" ht="51" x14ac:dyDescent="0.2">
      <c r="A123" s="113"/>
      <c r="B123" s="42" t="s">
        <v>69</v>
      </c>
      <c r="C123" s="52"/>
      <c r="D123" s="60"/>
      <c r="E123" s="61"/>
      <c r="F123" s="61"/>
    </row>
    <row r="124" spans="1:6" ht="14.25" x14ac:dyDescent="0.2">
      <c r="A124" s="113"/>
      <c r="B124" s="42"/>
      <c r="C124" s="52">
        <v>25</v>
      </c>
      <c r="D124" s="22" t="s">
        <v>41</v>
      </c>
      <c r="E124" s="47"/>
      <c r="F124" s="37">
        <f>E124*C124</f>
        <v>0</v>
      </c>
    </row>
    <row r="125" spans="1:6" x14ac:dyDescent="0.2">
      <c r="A125" s="115"/>
      <c r="B125" s="72"/>
      <c r="C125" s="53"/>
      <c r="D125" s="54"/>
      <c r="E125" s="55"/>
      <c r="F125" s="55"/>
    </row>
    <row r="126" spans="1:6" x14ac:dyDescent="0.2">
      <c r="A126" s="114"/>
      <c r="B126" s="71"/>
      <c r="C126" s="56"/>
      <c r="D126" s="50"/>
      <c r="E126" s="51"/>
      <c r="F126" s="49"/>
    </row>
    <row r="127" spans="1:6" x14ac:dyDescent="0.2">
      <c r="A127" s="113">
        <f>COUNT($A$12:A126)+1</f>
        <v>24</v>
      </c>
      <c r="B127" s="89" t="s">
        <v>70</v>
      </c>
      <c r="C127" s="52"/>
      <c r="D127" s="22"/>
      <c r="E127" s="37"/>
      <c r="F127" s="38"/>
    </row>
    <row r="128" spans="1:6" ht="63.75" x14ac:dyDescent="0.2">
      <c r="A128" s="113"/>
      <c r="B128" s="42" t="s">
        <v>71</v>
      </c>
      <c r="C128" s="52"/>
      <c r="D128" s="22"/>
      <c r="E128" s="37"/>
      <c r="F128" s="38"/>
    </row>
    <row r="129" spans="1:6" ht="14.25" x14ac:dyDescent="0.2">
      <c r="A129" s="113"/>
      <c r="B129" s="42"/>
      <c r="C129" s="52">
        <v>25</v>
      </c>
      <c r="D129" s="22" t="s">
        <v>41</v>
      </c>
      <c r="E129" s="47"/>
      <c r="F129" s="37">
        <f>E129*C129</f>
        <v>0</v>
      </c>
    </row>
    <row r="130" spans="1:6" x14ac:dyDescent="0.2">
      <c r="A130" s="115"/>
      <c r="B130" s="72"/>
      <c r="C130" s="53"/>
      <c r="D130" s="54"/>
      <c r="E130" s="55"/>
      <c r="F130" s="55"/>
    </row>
    <row r="131" spans="1:6" x14ac:dyDescent="0.2">
      <c r="A131" s="114"/>
      <c r="B131" s="71"/>
      <c r="C131" s="56"/>
      <c r="D131" s="50"/>
      <c r="E131" s="51"/>
      <c r="F131" s="51"/>
    </row>
    <row r="132" spans="1:6" x14ac:dyDescent="0.2">
      <c r="A132" s="113">
        <f>COUNT($A$12:A129)+1</f>
        <v>25</v>
      </c>
      <c r="B132" s="64" t="s">
        <v>72</v>
      </c>
      <c r="C132" s="52"/>
      <c r="D132" s="22"/>
      <c r="E132" s="37"/>
      <c r="F132" s="38"/>
    </row>
    <row r="133" spans="1:6" ht="38.25" x14ac:dyDescent="0.2">
      <c r="A133" s="113"/>
      <c r="B133" s="42" t="s">
        <v>73</v>
      </c>
      <c r="C133" s="52"/>
      <c r="D133" s="22"/>
      <c r="E133" s="37"/>
      <c r="F133" s="38"/>
    </row>
    <row r="134" spans="1:6" ht="14.25" x14ac:dyDescent="0.2">
      <c r="A134" s="113"/>
      <c r="B134" s="42"/>
      <c r="C134" s="52">
        <v>25</v>
      </c>
      <c r="D134" s="22" t="s">
        <v>41</v>
      </c>
      <c r="E134" s="47"/>
      <c r="F134" s="37">
        <f>E134*C134</f>
        <v>0</v>
      </c>
    </row>
    <row r="135" spans="1:6" x14ac:dyDescent="0.2">
      <c r="A135" s="115"/>
      <c r="B135" s="72"/>
      <c r="C135" s="53"/>
      <c r="D135" s="54"/>
      <c r="E135" s="55"/>
      <c r="F135" s="55"/>
    </row>
    <row r="136" spans="1:6" x14ac:dyDescent="0.2">
      <c r="A136" s="114"/>
      <c r="B136" s="71"/>
      <c r="C136" s="56"/>
      <c r="D136" s="50"/>
      <c r="E136" s="51"/>
      <c r="F136" s="49"/>
    </row>
    <row r="137" spans="1:6" x14ac:dyDescent="0.2">
      <c r="A137" s="113">
        <f>COUNT($A$12:A136)+1</f>
        <v>26</v>
      </c>
      <c r="B137" s="90" t="s">
        <v>74</v>
      </c>
      <c r="C137" s="52"/>
      <c r="D137" s="22"/>
      <c r="E137" s="37"/>
      <c r="F137" s="38"/>
    </row>
    <row r="138" spans="1:6" ht="63.75" x14ac:dyDescent="0.2">
      <c r="A138" s="113"/>
      <c r="B138" s="42" t="s">
        <v>75</v>
      </c>
      <c r="C138" s="52"/>
      <c r="D138" s="22"/>
      <c r="E138" s="37"/>
      <c r="F138" s="38"/>
    </row>
    <row r="139" spans="1:6" ht="14.25" x14ac:dyDescent="0.2">
      <c r="A139" s="113"/>
      <c r="B139" s="91"/>
      <c r="C139" s="52">
        <v>36</v>
      </c>
      <c r="D139" s="22" t="s">
        <v>41</v>
      </c>
      <c r="E139" s="47"/>
      <c r="F139" s="37">
        <f>E139*C139</f>
        <v>0</v>
      </c>
    </row>
    <row r="140" spans="1:6" x14ac:dyDescent="0.2">
      <c r="A140" s="115"/>
      <c r="B140" s="92"/>
      <c r="C140" s="53"/>
      <c r="D140" s="54"/>
      <c r="E140" s="55"/>
      <c r="F140" s="55"/>
    </row>
    <row r="141" spans="1:6" x14ac:dyDescent="0.2">
      <c r="A141" s="114"/>
      <c r="B141" s="93"/>
      <c r="C141" s="56"/>
      <c r="D141" s="50"/>
      <c r="E141" s="51"/>
      <c r="F141" s="51"/>
    </row>
    <row r="142" spans="1:6" x14ac:dyDescent="0.2">
      <c r="A142" s="113">
        <f>COUNT($A$12:A141)+1</f>
        <v>27</v>
      </c>
      <c r="B142" s="94" t="s">
        <v>76</v>
      </c>
      <c r="C142" s="52"/>
      <c r="D142" s="22"/>
      <c r="E142" s="37"/>
      <c r="F142" s="37"/>
    </row>
    <row r="143" spans="1:6" ht="63.75" x14ac:dyDescent="0.2">
      <c r="A143" s="113"/>
      <c r="B143" s="42" t="s">
        <v>77</v>
      </c>
      <c r="C143" s="52"/>
      <c r="D143" s="22"/>
      <c r="E143" s="37"/>
      <c r="F143" s="37"/>
    </row>
    <row r="144" spans="1:6" ht="14.25" x14ac:dyDescent="0.2">
      <c r="A144" s="113"/>
      <c r="B144" s="91"/>
      <c r="C144" s="52">
        <v>20</v>
      </c>
      <c r="D144" s="22" t="s">
        <v>41</v>
      </c>
      <c r="E144" s="47"/>
      <c r="F144" s="37">
        <f>E144*C144</f>
        <v>0</v>
      </c>
    </row>
    <row r="145" spans="1:6" x14ac:dyDescent="0.2">
      <c r="A145" s="115"/>
      <c r="B145" s="92"/>
      <c r="C145" s="53"/>
      <c r="D145" s="54"/>
      <c r="E145" s="55"/>
      <c r="F145" s="55"/>
    </row>
    <row r="146" spans="1:6" x14ac:dyDescent="0.2">
      <c r="A146" s="114"/>
      <c r="B146" s="71"/>
      <c r="C146" s="56"/>
      <c r="D146" s="50"/>
      <c r="E146" s="51"/>
      <c r="F146" s="51"/>
    </row>
    <row r="147" spans="1:6" x14ac:dyDescent="0.2">
      <c r="A147" s="113">
        <f>COUNT($A$12:A146)+1</f>
        <v>28</v>
      </c>
      <c r="B147" s="98" t="s">
        <v>118</v>
      </c>
      <c r="C147" s="52"/>
      <c r="D147" s="22"/>
      <c r="E147" s="37"/>
      <c r="F147" s="37"/>
    </row>
    <row r="148" spans="1:6" ht="63.75" x14ac:dyDescent="0.2">
      <c r="A148" s="113"/>
      <c r="B148" s="42" t="s">
        <v>82</v>
      </c>
      <c r="C148" s="52"/>
      <c r="D148" s="22"/>
      <c r="E148" s="37"/>
      <c r="F148" s="37"/>
    </row>
    <row r="149" spans="1:6" ht="14.25" x14ac:dyDescent="0.2">
      <c r="A149" s="113"/>
      <c r="B149" s="42"/>
      <c r="C149" s="52">
        <v>25</v>
      </c>
      <c r="D149" s="22" t="s">
        <v>47</v>
      </c>
      <c r="E149" s="47"/>
      <c r="F149" s="37">
        <f>C149*E149</f>
        <v>0</v>
      </c>
    </row>
    <row r="150" spans="1:6" x14ac:dyDescent="0.2">
      <c r="A150" s="115"/>
      <c r="B150" s="72"/>
      <c r="C150" s="53"/>
      <c r="D150" s="54"/>
      <c r="E150" s="55"/>
      <c r="F150" s="55"/>
    </row>
    <row r="151" spans="1:6" x14ac:dyDescent="0.2">
      <c r="A151" s="114"/>
      <c r="B151" s="71"/>
      <c r="C151" s="56"/>
      <c r="D151" s="50"/>
      <c r="E151" s="51"/>
      <c r="F151" s="51"/>
    </row>
    <row r="152" spans="1:6" x14ac:dyDescent="0.2">
      <c r="A152" s="113">
        <f>COUNT($A$12:A151)+1</f>
        <v>29</v>
      </c>
      <c r="B152" s="41" t="s">
        <v>18</v>
      </c>
      <c r="C152" s="52"/>
      <c r="D152" s="22"/>
      <c r="E152" s="37"/>
      <c r="F152" s="37"/>
    </row>
    <row r="153" spans="1:6" ht="63.75" x14ac:dyDescent="0.2">
      <c r="A153" s="113"/>
      <c r="B153" s="42" t="s">
        <v>83</v>
      </c>
      <c r="C153" s="52"/>
      <c r="D153" s="22"/>
      <c r="E153" s="37"/>
      <c r="F153" s="37"/>
    </row>
    <row r="154" spans="1:6" ht="14.25" x14ac:dyDescent="0.2">
      <c r="A154" s="113"/>
      <c r="B154" s="42"/>
      <c r="C154" s="52">
        <v>2</v>
      </c>
      <c r="D154" s="22" t="s">
        <v>47</v>
      </c>
      <c r="E154" s="47"/>
      <c r="F154" s="37">
        <f>C154*E154</f>
        <v>0</v>
      </c>
    </row>
    <row r="155" spans="1:6" x14ac:dyDescent="0.2">
      <c r="A155" s="120"/>
      <c r="B155" s="71"/>
      <c r="C155" s="56"/>
      <c r="D155" s="50"/>
      <c r="E155" s="51"/>
      <c r="F155" s="49"/>
    </row>
    <row r="156" spans="1:6" x14ac:dyDescent="0.2">
      <c r="A156" s="113">
        <f>COUNT($A$12:A155)+1</f>
        <v>30</v>
      </c>
      <c r="B156" s="41" t="s">
        <v>84</v>
      </c>
      <c r="C156" s="52"/>
      <c r="D156" s="22"/>
      <c r="E156" s="37"/>
      <c r="F156" s="38"/>
    </row>
    <row r="157" spans="1:6" ht="38.25" x14ac:dyDescent="0.2">
      <c r="A157" s="118"/>
      <c r="B157" s="42" t="s">
        <v>85</v>
      </c>
      <c r="C157" s="52"/>
      <c r="D157" s="22"/>
      <c r="E157" s="37"/>
      <c r="F157" s="38"/>
    </row>
    <row r="158" spans="1:6" ht="14.25" x14ac:dyDescent="0.2">
      <c r="A158" s="118"/>
      <c r="B158" s="42"/>
      <c r="C158" s="52">
        <v>2</v>
      </c>
      <c r="D158" s="22" t="s">
        <v>47</v>
      </c>
      <c r="E158" s="47"/>
      <c r="F158" s="37">
        <f>C158*E158</f>
        <v>0</v>
      </c>
    </row>
    <row r="159" spans="1:6" x14ac:dyDescent="0.2">
      <c r="A159" s="119"/>
      <c r="B159" s="72"/>
      <c r="C159" s="53"/>
      <c r="D159" s="54"/>
      <c r="E159" s="55"/>
      <c r="F159" s="55"/>
    </row>
    <row r="160" spans="1:6" x14ac:dyDescent="0.2">
      <c r="A160" s="120"/>
      <c r="B160" s="71"/>
      <c r="C160" s="56"/>
      <c r="D160" s="50"/>
      <c r="E160" s="51"/>
      <c r="F160" s="51"/>
    </row>
    <row r="161" spans="1:6" x14ac:dyDescent="0.2">
      <c r="A161" s="113">
        <f>COUNT($A$12:A160)+1</f>
        <v>31</v>
      </c>
      <c r="B161" s="99" t="s">
        <v>86</v>
      </c>
      <c r="C161" s="52"/>
      <c r="D161" s="22"/>
      <c r="E161" s="37"/>
      <c r="F161" s="37"/>
    </row>
    <row r="162" spans="1:6" ht="25.5" x14ac:dyDescent="0.2">
      <c r="A162" s="118"/>
      <c r="B162" s="42" t="s">
        <v>87</v>
      </c>
      <c r="C162" s="52"/>
      <c r="D162" s="22"/>
      <c r="E162" s="37"/>
      <c r="F162" s="37"/>
    </row>
    <row r="163" spans="1:6" x14ac:dyDescent="0.2">
      <c r="A163" s="118"/>
      <c r="B163" s="100"/>
      <c r="C163" s="52">
        <v>2</v>
      </c>
      <c r="D163" s="22" t="s">
        <v>1</v>
      </c>
      <c r="E163" s="47"/>
      <c r="F163" s="37">
        <f>E163*C163</f>
        <v>0</v>
      </c>
    </row>
    <row r="164" spans="1:6" x14ac:dyDescent="0.2">
      <c r="A164" s="119"/>
      <c r="B164" s="101"/>
      <c r="C164" s="53"/>
      <c r="D164" s="54"/>
      <c r="E164" s="55"/>
      <c r="F164" s="55"/>
    </row>
    <row r="165" spans="1:6" x14ac:dyDescent="0.2">
      <c r="A165" s="120"/>
      <c r="B165" s="71"/>
      <c r="C165" s="56"/>
      <c r="D165" s="50"/>
      <c r="E165" s="51"/>
      <c r="F165" s="49"/>
    </row>
    <row r="166" spans="1:6" x14ac:dyDescent="0.2">
      <c r="A166" s="113">
        <f>COUNT($A$12:A165)+1</f>
        <v>32</v>
      </c>
      <c r="B166" s="41" t="s">
        <v>12</v>
      </c>
      <c r="C166" s="52"/>
      <c r="D166" s="22"/>
      <c r="E166" s="37"/>
      <c r="F166" s="38"/>
    </row>
    <row r="167" spans="1:6" ht="38.25" x14ac:dyDescent="0.2">
      <c r="A167" s="118"/>
      <c r="B167" s="42" t="s">
        <v>14</v>
      </c>
      <c r="C167" s="52"/>
      <c r="D167" s="22"/>
      <c r="E167" s="37"/>
      <c r="F167" s="38"/>
    </row>
    <row r="168" spans="1:6" ht="14.25" x14ac:dyDescent="0.2">
      <c r="A168" s="118"/>
      <c r="B168" s="42"/>
      <c r="C168" s="52">
        <v>22</v>
      </c>
      <c r="D168" s="22" t="s">
        <v>47</v>
      </c>
      <c r="E168" s="47"/>
      <c r="F168" s="37">
        <f>C168*E168</f>
        <v>0</v>
      </c>
    </row>
    <row r="169" spans="1:6" x14ac:dyDescent="0.2">
      <c r="A169" s="119"/>
      <c r="B169" s="72"/>
      <c r="C169" s="53"/>
      <c r="D169" s="54"/>
      <c r="E169" s="55"/>
      <c r="F169" s="55"/>
    </row>
    <row r="170" spans="1:6" x14ac:dyDescent="0.2">
      <c r="A170" s="120"/>
      <c r="B170" s="71"/>
      <c r="C170" s="56"/>
      <c r="D170" s="50"/>
      <c r="E170" s="51"/>
      <c r="F170" s="49"/>
    </row>
    <row r="171" spans="1:6" x14ac:dyDescent="0.2">
      <c r="A171" s="113">
        <f>COUNT($A$12:A170)+1</f>
        <v>33</v>
      </c>
      <c r="B171" s="41" t="s">
        <v>13</v>
      </c>
      <c r="C171" s="52"/>
      <c r="D171" s="22"/>
      <c r="E171" s="37"/>
      <c r="F171" s="38"/>
    </row>
    <row r="172" spans="1:6" ht="38.25" x14ac:dyDescent="0.2">
      <c r="A172" s="118"/>
      <c r="B172" s="42" t="s">
        <v>35</v>
      </c>
      <c r="C172" s="52"/>
      <c r="D172" s="22"/>
      <c r="E172" s="37"/>
      <c r="F172" s="38"/>
    </row>
    <row r="173" spans="1:6" ht="14.25" x14ac:dyDescent="0.2">
      <c r="A173" s="118"/>
      <c r="B173" s="42"/>
      <c r="C173" s="52">
        <v>230</v>
      </c>
      <c r="D173" s="22" t="s">
        <v>47</v>
      </c>
      <c r="E173" s="47"/>
      <c r="F173" s="37">
        <f>C173*E173</f>
        <v>0</v>
      </c>
    </row>
    <row r="174" spans="1:6" x14ac:dyDescent="0.2">
      <c r="A174" s="119"/>
      <c r="B174" s="72"/>
      <c r="C174" s="53"/>
      <c r="D174" s="54"/>
      <c r="E174" s="55"/>
      <c r="F174" s="55"/>
    </row>
    <row r="175" spans="1:6" x14ac:dyDescent="0.2">
      <c r="A175" s="120"/>
      <c r="B175" s="71"/>
      <c r="C175" s="56"/>
      <c r="D175" s="50"/>
      <c r="E175" s="51"/>
      <c r="F175" s="49"/>
    </row>
    <row r="176" spans="1:6" x14ac:dyDescent="0.2">
      <c r="A176" s="113">
        <f>COUNT($A$12:A175)+1</f>
        <v>34</v>
      </c>
      <c r="B176" s="41" t="s">
        <v>15</v>
      </c>
      <c r="C176" s="52"/>
      <c r="D176" s="22"/>
      <c r="E176" s="37"/>
      <c r="F176" s="38"/>
    </row>
    <row r="177" spans="1:6" ht="63.75" x14ac:dyDescent="0.2">
      <c r="A177" s="118"/>
      <c r="B177" s="42" t="s">
        <v>171</v>
      </c>
      <c r="C177" s="52"/>
      <c r="D177" s="22"/>
      <c r="E177" s="37"/>
      <c r="F177" s="38"/>
    </row>
    <row r="178" spans="1:6" ht="14.25" x14ac:dyDescent="0.2">
      <c r="A178" s="118"/>
      <c r="B178" s="42" t="s">
        <v>88</v>
      </c>
      <c r="C178" s="52">
        <v>40</v>
      </c>
      <c r="D178" s="22" t="s">
        <v>47</v>
      </c>
      <c r="E178" s="47"/>
      <c r="F178" s="37">
        <f>C178*E178</f>
        <v>0</v>
      </c>
    </row>
    <row r="179" spans="1:6" x14ac:dyDescent="0.2">
      <c r="A179" s="119"/>
      <c r="B179" s="72"/>
      <c r="C179" s="53"/>
      <c r="D179" s="54"/>
      <c r="E179" s="55"/>
      <c r="F179" s="55"/>
    </row>
    <row r="180" spans="1:6" x14ac:dyDescent="0.2">
      <c r="A180" s="120"/>
      <c r="B180" s="71"/>
      <c r="C180" s="56"/>
      <c r="D180" s="50"/>
      <c r="E180" s="51"/>
      <c r="F180" s="49"/>
    </row>
    <row r="181" spans="1:6" x14ac:dyDescent="0.2">
      <c r="A181" s="113">
        <f>COUNT($A$12:A180)+1</f>
        <v>35</v>
      </c>
      <c r="B181" s="41" t="s">
        <v>89</v>
      </c>
      <c r="C181" s="52"/>
      <c r="D181" s="22"/>
      <c r="E181" s="37"/>
      <c r="F181" s="37"/>
    </row>
    <row r="182" spans="1:6" ht="38.25" x14ac:dyDescent="0.2">
      <c r="A182" s="118"/>
      <c r="B182" s="42" t="s">
        <v>90</v>
      </c>
      <c r="C182" s="52"/>
      <c r="D182" s="22"/>
      <c r="E182" s="37"/>
      <c r="F182" s="37"/>
    </row>
    <row r="183" spans="1:6" x14ac:dyDescent="0.2">
      <c r="A183" s="118"/>
      <c r="B183" s="42"/>
      <c r="C183" s="52">
        <v>6</v>
      </c>
      <c r="D183" s="22" t="s">
        <v>39</v>
      </c>
      <c r="E183" s="47"/>
      <c r="F183" s="37">
        <f>C183*E183</f>
        <v>0</v>
      </c>
    </row>
    <row r="184" spans="1:6" x14ac:dyDescent="0.2">
      <c r="A184" s="119"/>
      <c r="B184" s="72"/>
      <c r="C184" s="53"/>
      <c r="D184" s="54"/>
      <c r="E184" s="55"/>
      <c r="F184" s="55"/>
    </row>
    <row r="185" spans="1:6" x14ac:dyDescent="0.2">
      <c r="A185" s="120"/>
      <c r="B185" s="71"/>
      <c r="C185" s="56"/>
      <c r="D185" s="50"/>
      <c r="E185" s="51"/>
      <c r="F185" s="51"/>
    </row>
    <row r="186" spans="1:6" x14ac:dyDescent="0.2">
      <c r="A186" s="113">
        <f>COUNT($A$12:A185)+1</f>
        <v>36</v>
      </c>
      <c r="B186" s="41" t="s">
        <v>91</v>
      </c>
      <c r="C186" s="52"/>
      <c r="D186" s="22"/>
      <c r="E186" s="37"/>
      <c r="F186" s="37"/>
    </row>
    <row r="187" spans="1:6" ht="25.5" x14ac:dyDescent="0.2">
      <c r="A187" s="118"/>
      <c r="B187" s="42" t="s">
        <v>92</v>
      </c>
      <c r="C187" s="52"/>
      <c r="D187" s="22"/>
      <c r="E187" s="37"/>
      <c r="F187" s="37"/>
    </row>
    <row r="188" spans="1:6" ht="14.25" x14ac:dyDescent="0.2">
      <c r="A188" s="118"/>
      <c r="B188" s="42"/>
      <c r="C188" s="52">
        <v>70</v>
      </c>
      <c r="D188" s="22" t="s">
        <v>41</v>
      </c>
      <c r="E188" s="47"/>
      <c r="F188" s="37">
        <f>C188*E188</f>
        <v>0</v>
      </c>
    </row>
    <row r="189" spans="1:6" x14ac:dyDescent="0.2">
      <c r="A189" s="119"/>
      <c r="B189" s="72"/>
      <c r="C189" s="53"/>
      <c r="D189" s="54"/>
      <c r="E189" s="55"/>
      <c r="F189" s="55"/>
    </row>
    <row r="190" spans="1:6" x14ac:dyDescent="0.2">
      <c r="A190" s="120"/>
      <c r="B190" s="71"/>
      <c r="C190" s="56"/>
      <c r="D190" s="50"/>
      <c r="E190" s="51"/>
      <c r="F190" s="49"/>
    </row>
    <row r="191" spans="1:6" x14ac:dyDescent="0.2">
      <c r="A191" s="113">
        <f>COUNT($A$12:A190)+1</f>
        <v>37</v>
      </c>
      <c r="B191" s="41" t="s">
        <v>16</v>
      </c>
      <c r="C191" s="52"/>
      <c r="D191" s="22"/>
      <c r="E191" s="37"/>
      <c r="F191" s="38"/>
    </row>
    <row r="192" spans="1:6" ht="25.5" x14ac:dyDescent="0.2">
      <c r="A192" s="118"/>
      <c r="B192" s="42" t="s">
        <v>139</v>
      </c>
      <c r="C192" s="52"/>
      <c r="D192" s="22"/>
      <c r="E192" s="37"/>
      <c r="F192" s="38"/>
    </row>
    <row r="193" spans="1:6" ht="14.25" x14ac:dyDescent="0.2">
      <c r="A193" s="118"/>
      <c r="B193" s="42"/>
      <c r="C193" s="52">
        <v>70</v>
      </c>
      <c r="D193" s="22" t="s">
        <v>41</v>
      </c>
      <c r="E193" s="47"/>
      <c r="F193" s="37">
        <f>C193*E193</f>
        <v>0</v>
      </c>
    </row>
    <row r="194" spans="1:6" x14ac:dyDescent="0.2">
      <c r="A194" s="119"/>
      <c r="B194" s="72"/>
      <c r="C194" s="53"/>
      <c r="D194" s="54"/>
      <c r="E194" s="55"/>
      <c r="F194" s="55"/>
    </row>
    <row r="195" spans="1:6" x14ac:dyDescent="0.2">
      <c r="A195" s="120"/>
      <c r="B195" s="71"/>
      <c r="C195" s="56"/>
      <c r="D195" s="50"/>
      <c r="E195" s="51"/>
      <c r="F195" s="49"/>
    </row>
    <row r="196" spans="1:6" x14ac:dyDescent="0.2">
      <c r="A196" s="113">
        <f>COUNT($A$12:A195)+1</f>
        <v>38</v>
      </c>
      <c r="B196" s="41" t="s">
        <v>93</v>
      </c>
      <c r="C196" s="52"/>
      <c r="D196" s="22"/>
      <c r="E196" s="37"/>
      <c r="F196" s="38"/>
    </row>
    <row r="197" spans="1:6" ht="63.75" x14ac:dyDescent="0.2">
      <c r="A197" s="118"/>
      <c r="B197" s="42" t="s">
        <v>119</v>
      </c>
      <c r="C197" s="52"/>
      <c r="D197" s="22"/>
      <c r="E197" s="37"/>
      <c r="F197" s="38"/>
    </row>
    <row r="198" spans="1:6" x14ac:dyDescent="0.2">
      <c r="A198" s="118"/>
      <c r="B198" s="41" t="s">
        <v>94</v>
      </c>
      <c r="C198" s="52"/>
      <c r="D198" s="22"/>
      <c r="E198" s="37"/>
      <c r="F198" s="38"/>
    </row>
    <row r="199" spans="1:6" ht="25.5" x14ac:dyDescent="0.2">
      <c r="A199" s="118"/>
      <c r="B199" s="42" t="s">
        <v>95</v>
      </c>
      <c r="C199" s="52">
        <v>230</v>
      </c>
      <c r="D199" s="39" t="s">
        <v>47</v>
      </c>
      <c r="E199" s="48"/>
      <c r="F199" s="40">
        <f>C199*E199</f>
        <v>0</v>
      </c>
    </row>
    <row r="200" spans="1:6" ht="25.5" x14ac:dyDescent="0.2">
      <c r="A200" s="118"/>
      <c r="B200" s="42" t="s">
        <v>197</v>
      </c>
      <c r="C200" s="52">
        <v>270</v>
      </c>
      <c r="D200" s="39" t="s">
        <v>47</v>
      </c>
      <c r="E200" s="48"/>
      <c r="F200" s="40">
        <f>C200*E200</f>
        <v>0</v>
      </c>
    </row>
    <row r="201" spans="1:6" x14ac:dyDescent="0.2">
      <c r="A201" s="119"/>
      <c r="B201" s="72"/>
      <c r="C201" s="53"/>
      <c r="D201" s="82"/>
      <c r="E201" s="83"/>
      <c r="F201" s="83"/>
    </row>
    <row r="202" spans="1:6" x14ac:dyDescent="0.2">
      <c r="A202" s="120"/>
      <c r="B202" s="71"/>
      <c r="C202" s="56"/>
      <c r="D202" s="50"/>
      <c r="E202" s="51"/>
      <c r="F202" s="49"/>
    </row>
    <row r="203" spans="1:6" x14ac:dyDescent="0.2">
      <c r="A203" s="113">
        <f>COUNT($A$12:A202)+1</f>
        <v>39</v>
      </c>
      <c r="B203" s="41" t="s">
        <v>96</v>
      </c>
      <c r="C203" s="52"/>
      <c r="D203" s="22"/>
      <c r="E203" s="37"/>
      <c r="F203" s="38"/>
    </row>
    <row r="204" spans="1:6" ht="63.75" x14ac:dyDescent="0.2">
      <c r="A204" s="118"/>
      <c r="B204" s="42" t="s">
        <v>119</v>
      </c>
      <c r="C204" s="52"/>
      <c r="D204" s="22"/>
      <c r="E204" s="37"/>
      <c r="F204" s="38"/>
    </row>
    <row r="205" spans="1:6" x14ac:dyDescent="0.2">
      <c r="A205" s="118"/>
      <c r="B205" s="41" t="s">
        <v>97</v>
      </c>
      <c r="C205" s="52"/>
      <c r="D205" s="22"/>
      <c r="E205" s="37"/>
      <c r="F205" s="38"/>
    </row>
    <row r="206" spans="1:6" ht="25.5" x14ac:dyDescent="0.2">
      <c r="A206" s="118"/>
      <c r="B206" s="42" t="s">
        <v>98</v>
      </c>
      <c r="C206" s="52">
        <v>22</v>
      </c>
      <c r="D206" s="39" t="s">
        <v>47</v>
      </c>
      <c r="E206" s="48"/>
      <c r="F206" s="40">
        <f>C206*E206</f>
        <v>0</v>
      </c>
    </row>
    <row r="207" spans="1:6" ht="25.5" x14ac:dyDescent="0.2">
      <c r="A207" s="118"/>
      <c r="B207" s="42" t="s">
        <v>120</v>
      </c>
      <c r="C207" s="52">
        <v>22</v>
      </c>
      <c r="D207" s="39" t="s">
        <v>47</v>
      </c>
      <c r="E207" s="48"/>
      <c r="F207" s="40">
        <f>C207*E207</f>
        <v>0</v>
      </c>
    </row>
    <row r="208" spans="1:6" x14ac:dyDescent="0.2">
      <c r="A208" s="119"/>
      <c r="B208" s="72"/>
      <c r="C208" s="53"/>
      <c r="D208" s="82"/>
      <c r="E208" s="83"/>
      <c r="F208" s="83"/>
    </row>
    <row r="209" spans="1:6" x14ac:dyDescent="0.2">
      <c r="A209" s="120"/>
      <c r="B209" s="71"/>
      <c r="C209" s="56"/>
      <c r="D209" s="80"/>
      <c r="E209" s="81"/>
      <c r="F209" s="81"/>
    </row>
    <row r="210" spans="1:6" x14ac:dyDescent="0.2">
      <c r="A210" s="113">
        <f>COUNT($A$12:A209)+1</f>
        <v>40</v>
      </c>
      <c r="B210" s="41" t="s">
        <v>99</v>
      </c>
      <c r="C210" s="52"/>
      <c r="D210" s="39"/>
      <c r="E210" s="40"/>
      <c r="F210" s="40"/>
    </row>
    <row r="211" spans="1:6" ht="63.75" x14ac:dyDescent="0.2">
      <c r="A211" s="118"/>
      <c r="B211" s="42" t="s">
        <v>129</v>
      </c>
      <c r="C211" s="52"/>
      <c r="D211" s="6"/>
      <c r="E211" s="7"/>
      <c r="F211" s="7"/>
    </row>
    <row r="212" spans="1:6" x14ac:dyDescent="0.2">
      <c r="A212" s="118"/>
      <c r="B212" s="41" t="s">
        <v>97</v>
      </c>
      <c r="C212" s="52"/>
      <c r="D212" s="22"/>
      <c r="E212" s="37"/>
      <c r="F212" s="38"/>
    </row>
    <row r="213" spans="1:6" ht="25.5" x14ac:dyDescent="0.2">
      <c r="A213" s="118"/>
      <c r="B213" s="42" t="s">
        <v>121</v>
      </c>
      <c r="C213" s="52">
        <v>4</v>
      </c>
      <c r="D213" s="39" t="s">
        <v>47</v>
      </c>
      <c r="E213" s="48"/>
      <c r="F213" s="40">
        <f>C213*E213</f>
        <v>0</v>
      </c>
    </row>
    <row r="214" spans="1:6" x14ac:dyDescent="0.2">
      <c r="A214" s="119"/>
      <c r="B214" s="72"/>
      <c r="C214" s="53"/>
      <c r="D214" s="82"/>
      <c r="E214" s="83"/>
      <c r="F214" s="83"/>
    </row>
    <row r="215" spans="1:6" ht="14.25" x14ac:dyDescent="0.2">
      <c r="A215" s="120"/>
      <c r="B215" s="102"/>
      <c r="C215" s="56"/>
      <c r="D215" s="50"/>
      <c r="E215" s="51"/>
      <c r="F215" s="49"/>
    </row>
    <row r="216" spans="1:6" x14ac:dyDescent="0.2">
      <c r="A216" s="113">
        <f>COUNT($A$12:A215)+1</f>
        <v>41</v>
      </c>
      <c r="B216" s="41" t="s">
        <v>100</v>
      </c>
      <c r="C216" s="52"/>
      <c r="D216" s="22"/>
      <c r="E216" s="37"/>
      <c r="F216" s="38"/>
    </row>
    <row r="217" spans="1:6" ht="63.75" x14ac:dyDescent="0.2">
      <c r="A217" s="118"/>
      <c r="B217" s="42" t="s">
        <v>153</v>
      </c>
      <c r="C217" s="52"/>
      <c r="D217" s="22"/>
      <c r="E217" s="37"/>
      <c r="F217" s="38"/>
    </row>
    <row r="218" spans="1:6" ht="14.25" x14ac:dyDescent="0.2">
      <c r="A218" s="118"/>
      <c r="B218" s="73"/>
      <c r="C218" s="52">
        <v>380</v>
      </c>
      <c r="D218" s="39" t="s">
        <v>47</v>
      </c>
      <c r="E218" s="47"/>
      <c r="F218" s="40">
        <f>E218*C218</f>
        <v>0</v>
      </c>
    </row>
    <row r="219" spans="1:6" ht="14.25" x14ac:dyDescent="0.2">
      <c r="A219" s="119"/>
      <c r="B219" s="103"/>
      <c r="C219" s="53"/>
      <c r="D219" s="82"/>
      <c r="E219" s="55"/>
      <c r="F219" s="83"/>
    </row>
    <row r="220" spans="1:6" x14ac:dyDescent="0.2">
      <c r="A220" s="120"/>
      <c r="B220" s="71"/>
      <c r="C220" s="56"/>
      <c r="D220" s="50"/>
      <c r="E220" s="51"/>
      <c r="F220" s="49"/>
    </row>
    <row r="221" spans="1:6" x14ac:dyDescent="0.2">
      <c r="A221" s="113">
        <f>COUNT($A$12:A220)+1</f>
        <v>42</v>
      </c>
      <c r="B221" s="41" t="s">
        <v>101</v>
      </c>
      <c r="C221" s="52"/>
      <c r="D221" s="22"/>
      <c r="E221" s="37"/>
      <c r="F221" s="37"/>
    </row>
    <row r="222" spans="1:6" ht="51" x14ac:dyDescent="0.2">
      <c r="A222" s="118"/>
      <c r="B222" s="42" t="s">
        <v>102</v>
      </c>
      <c r="C222" s="52"/>
      <c r="D222" s="22"/>
      <c r="E222" s="37"/>
      <c r="F222" s="38"/>
    </row>
    <row r="223" spans="1:6" ht="14.25" x14ac:dyDescent="0.2">
      <c r="A223" s="118"/>
      <c r="B223" s="42"/>
      <c r="C223" s="52">
        <v>35</v>
      </c>
      <c r="D223" s="22" t="s">
        <v>41</v>
      </c>
      <c r="E223" s="47"/>
      <c r="F223" s="37">
        <f>C223*E223</f>
        <v>0</v>
      </c>
    </row>
    <row r="224" spans="1:6" x14ac:dyDescent="0.2">
      <c r="A224" s="119"/>
      <c r="B224" s="72"/>
      <c r="C224" s="53"/>
      <c r="D224" s="54"/>
      <c r="E224" s="55"/>
      <c r="F224" s="55"/>
    </row>
    <row r="225" spans="1:6" x14ac:dyDescent="0.2">
      <c r="A225" s="120"/>
      <c r="B225" s="71"/>
      <c r="C225" s="56"/>
      <c r="D225" s="50"/>
      <c r="E225" s="51"/>
      <c r="F225" s="51"/>
    </row>
    <row r="226" spans="1:6" x14ac:dyDescent="0.2">
      <c r="A226" s="113">
        <f>COUNT($A$12:A225)+1</f>
        <v>43</v>
      </c>
      <c r="B226" s="41" t="s">
        <v>103</v>
      </c>
      <c r="C226" s="52"/>
      <c r="D226" s="22"/>
      <c r="E226" s="37"/>
      <c r="F226" s="37"/>
    </row>
    <row r="227" spans="1:6" ht="63.75" x14ac:dyDescent="0.2">
      <c r="A227" s="118"/>
      <c r="B227" s="42" t="s">
        <v>104</v>
      </c>
      <c r="C227" s="52"/>
      <c r="D227" s="22"/>
      <c r="E227" s="37"/>
      <c r="F227" s="38"/>
    </row>
    <row r="228" spans="1:6" ht="14.25" x14ac:dyDescent="0.2">
      <c r="A228" s="118"/>
      <c r="B228" s="42"/>
      <c r="C228" s="52">
        <v>15</v>
      </c>
      <c r="D228" s="22" t="s">
        <v>41</v>
      </c>
      <c r="E228" s="47"/>
      <c r="F228" s="37">
        <f>C228*E228</f>
        <v>0</v>
      </c>
    </row>
    <row r="229" spans="1:6" x14ac:dyDescent="0.2">
      <c r="A229" s="119"/>
      <c r="B229" s="72"/>
      <c r="C229" s="53"/>
      <c r="D229" s="54"/>
      <c r="E229" s="55"/>
      <c r="F229" s="55"/>
    </row>
    <row r="230" spans="1:6" x14ac:dyDescent="0.2">
      <c r="A230" s="120"/>
      <c r="B230" s="77"/>
      <c r="C230" s="56"/>
      <c r="D230" s="50"/>
      <c r="E230" s="51"/>
      <c r="F230" s="51"/>
    </row>
    <row r="231" spans="1:6" x14ac:dyDescent="0.2">
      <c r="A231" s="113">
        <f>COUNT($A$12:A230)+1</f>
        <v>44</v>
      </c>
      <c r="B231" s="104" t="s">
        <v>105</v>
      </c>
      <c r="C231" s="52"/>
      <c r="D231" s="22"/>
      <c r="E231" s="37"/>
      <c r="F231" s="37"/>
    </row>
    <row r="232" spans="1:6" ht="38.25" x14ac:dyDescent="0.2">
      <c r="A232" s="118"/>
      <c r="B232" s="42" t="s">
        <v>106</v>
      </c>
      <c r="C232" s="52"/>
      <c r="D232" s="22"/>
      <c r="E232" s="37"/>
      <c r="F232" s="37"/>
    </row>
    <row r="233" spans="1:6" x14ac:dyDescent="0.2">
      <c r="A233" s="118"/>
      <c r="B233" s="74"/>
      <c r="C233" s="52">
        <v>6</v>
      </c>
      <c r="D233" s="22" t="s">
        <v>1</v>
      </c>
      <c r="E233" s="47"/>
      <c r="F233" s="37">
        <f>C233*E233</f>
        <v>0</v>
      </c>
    </row>
    <row r="234" spans="1:6" x14ac:dyDescent="0.2">
      <c r="A234" s="119"/>
      <c r="B234" s="105"/>
      <c r="C234" s="53"/>
      <c r="D234" s="54"/>
      <c r="E234" s="55"/>
      <c r="F234" s="55"/>
    </row>
    <row r="235" spans="1:6" x14ac:dyDescent="0.2">
      <c r="A235" s="120"/>
      <c r="B235" s="77"/>
      <c r="C235" s="56"/>
      <c r="D235" s="50"/>
      <c r="E235" s="51"/>
      <c r="F235" s="51"/>
    </row>
    <row r="236" spans="1:6" x14ac:dyDescent="0.2">
      <c r="A236" s="113">
        <f>COUNT($A$12:A235)+1</f>
        <v>45</v>
      </c>
      <c r="B236" s="98" t="s">
        <v>107</v>
      </c>
      <c r="C236" s="52"/>
      <c r="D236" s="22"/>
      <c r="E236" s="37"/>
      <c r="F236" s="37"/>
    </row>
    <row r="237" spans="1:6" ht="38.25" x14ac:dyDescent="0.2">
      <c r="A237" s="118"/>
      <c r="B237" s="63" t="s">
        <v>108</v>
      </c>
      <c r="C237" s="52"/>
      <c r="D237" s="22"/>
      <c r="E237" s="37"/>
      <c r="F237" s="37"/>
    </row>
    <row r="238" spans="1:6" x14ac:dyDescent="0.2">
      <c r="A238" s="118"/>
      <c r="B238" s="74"/>
      <c r="C238" s="52">
        <v>1</v>
      </c>
      <c r="D238" s="22" t="s">
        <v>1</v>
      </c>
      <c r="E238" s="47"/>
      <c r="F238" s="37">
        <f t="shared" ref="F238" si="0">C238*E238</f>
        <v>0</v>
      </c>
    </row>
    <row r="239" spans="1:6" x14ac:dyDescent="0.2">
      <c r="A239" s="119"/>
      <c r="B239" s="105"/>
      <c r="C239" s="53"/>
      <c r="D239" s="54"/>
      <c r="E239" s="55"/>
      <c r="F239" s="55"/>
    </row>
    <row r="240" spans="1:6" x14ac:dyDescent="0.2">
      <c r="A240" s="120"/>
      <c r="B240" s="77"/>
      <c r="C240" s="56"/>
      <c r="D240" s="50"/>
      <c r="E240" s="51"/>
      <c r="F240" s="51"/>
    </row>
    <row r="241" spans="1:6" x14ac:dyDescent="0.2">
      <c r="A241" s="113">
        <f>COUNT($A$12:A240)+1</f>
        <v>46</v>
      </c>
      <c r="B241" s="41" t="s">
        <v>21</v>
      </c>
      <c r="C241" s="52"/>
      <c r="D241" s="22"/>
      <c r="E241" s="37"/>
      <c r="F241" s="37"/>
    </row>
    <row r="242" spans="1:6" x14ac:dyDescent="0.2">
      <c r="A242" s="118"/>
      <c r="B242" s="42" t="s">
        <v>20</v>
      </c>
      <c r="C242" s="52"/>
      <c r="D242" s="22"/>
      <c r="E242" s="37"/>
      <c r="F242" s="38"/>
    </row>
    <row r="243" spans="1:6" ht="14.25" x14ac:dyDescent="0.2">
      <c r="A243" s="118"/>
      <c r="B243" s="42"/>
      <c r="C243" s="52">
        <v>135</v>
      </c>
      <c r="D243" s="22" t="s">
        <v>47</v>
      </c>
      <c r="E243" s="47"/>
      <c r="F243" s="37">
        <f>C243*E243</f>
        <v>0</v>
      </c>
    </row>
    <row r="244" spans="1:6" x14ac:dyDescent="0.2">
      <c r="A244" s="119"/>
      <c r="B244" s="72"/>
      <c r="C244" s="53"/>
      <c r="D244" s="54"/>
      <c r="E244" s="55"/>
      <c r="F244" s="55"/>
    </row>
    <row r="245" spans="1:6" x14ac:dyDescent="0.2">
      <c r="A245" s="120"/>
      <c r="B245" s="71"/>
      <c r="C245" s="56"/>
      <c r="D245" s="50"/>
      <c r="E245" s="51"/>
      <c r="F245" s="51"/>
    </row>
    <row r="246" spans="1:6" x14ac:dyDescent="0.2">
      <c r="A246" s="113">
        <f>COUNT($A$12:A245)+1</f>
        <v>47</v>
      </c>
      <c r="B246" s="41" t="s">
        <v>109</v>
      </c>
      <c r="C246" s="52"/>
      <c r="D246" s="22"/>
      <c r="E246" s="37"/>
      <c r="F246" s="38"/>
    </row>
    <row r="247" spans="1:6" ht="38.25" x14ac:dyDescent="0.2">
      <c r="A247" s="118"/>
      <c r="B247" s="42" t="s">
        <v>127</v>
      </c>
      <c r="C247" s="52"/>
      <c r="D247" s="22"/>
      <c r="E247" s="37"/>
      <c r="F247" s="38"/>
    </row>
    <row r="248" spans="1:6" ht="14.25" x14ac:dyDescent="0.2">
      <c r="A248" s="118"/>
      <c r="B248" s="42" t="s">
        <v>36</v>
      </c>
      <c r="C248" s="52">
        <v>270</v>
      </c>
      <c r="D248" s="22" t="s">
        <v>46</v>
      </c>
      <c r="E248" s="47"/>
      <c r="F248" s="37">
        <f>C248*E248</f>
        <v>0</v>
      </c>
    </row>
    <row r="249" spans="1:6" ht="14.25" x14ac:dyDescent="0.2">
      <c r="A249" s="118"/>
      <c r="B249" s="42" t="s">
        <v>37</v>
      </c>
      <c r="C249" s="52">
        <v>180</v>
      </c>
      <c r="D249" s="22" t="s">
        <v>46</v>
      </c>
      <c r="E249" s="47"/>
      <c r="F249" s="37">
        <f>C249*E249</f>
        <v>0</v>
      </c>
    </row>
    <row r="250" spans="1:6" x14ac:dyDescent="0.2">
      <c r="A250" s="119"/>
      <c r="B250" s="72"/>
      <c r="C250" s="53"/>
      <c r="D250" s="54"/>
      <c r="E250" s="55"/>
      <c r="F250" s="55"/>
    </row>
    <row r="251" spans="1:6" x14ac:dyDescent="0.2">
      <c r="A251" s="120"/>
      <c r="B251" s="71"/>
      <c r="C251" s="56"/>
      <c r="D251" s="50"/>
      <c r="E251" s="51"/>
      <c r="F251" s="51"/>
    </row>
    <row r="252" spans="1:6" x14ac:dyDescent="0.2">
      <c r="A252" s="113">
        <f>COUNT($A$12:A251)+1</f>
        <v>48</v>
      </c>
      <c r="B252" s="41" t="s">
        <v>110</v>
      </c>
      <c r="C252" s="52"/>
      <c r="D252" s="22"/>
      <c r="E252" s="37"/>
      <c r="F252" s="37"/>
    </row>
    <row r="253" spans="1:6" ht="38.25" x14ac:dyDescent="0.2">
      <c r="A253" s="118"/>
      <c r="B253" s="42" t="s">
        <v>128</v>
      </c>
      <c r="C253" s="52"/>
      <c r="D253" s="22"/>
      <c r="E253" s="37"/>
      <c r="F253" s="37"/>
    </row>
    <row r="254" spans="1:6" ht="14.25" x14ac:dyDescent="0.2">
      <c r="A254" s="118"/>
      <c r="B254" s="42" t="s">
        <v>36</v>
      </c>
      <c r="C254" s="52">
        <v>30</v>
      </c>
      <c r="D254" s="22" t="s">
        <v>46</v>
      </c>
      <c r="E254" s="47"/>
      <c r="F254" s="37">
        <f>C254*E254</f>
        <v>0</v>
      </c>
    </row>
    <row r="255" spans="1:6" ht="14.25" x14ac:dyDescent="0.2">
      <c r="A255" s="118"/>
      <c r="B255" s="42" t="s">
        <v>37</v>
      </c>
      <c r="C255" s="52">
        <v>20</v>
      </c>
      <c r="D255" s="22" t="s">
        <v>46</v>
      </c>
      <c r="E255" s="47"/>
      <c r="F255" s="37">
        <f>C255*E255</f>
        <v>0</v>
      </c>
    </row>
    <row r="256" spans="1:6" x14ac:dyDescent="0.2">
      <c r="A256" s="120"/>
      <c r="B256" s="71"/>
      <c r="C256" s="56"/>
      <c r="D256" s="50"/>
      <c r="E256" s="51"/>
      <c r="F256" s="51"/>
    </row>
    <row r="257" spans="1:6" x14ac:dyDescent="0.2">
      <c r="A257" s="113">
        <f>COUNT($A$12:A256)+1</f>
        <v>49</v>
      </c>
      <c r="B257" s="41" t="s">
        <v>130</v>
      </c>
      <c r="C257" s="52"/>
      <c r="D257" s="22"/>
      <c r="E257" s="37"/>
      <c r="F257" s="38"/>
    </row>
    <row r="258" spans="1:6" ht="38.25" x14ac:dyDescent="0.2">
      <c r="A258" s="118"/>
      <c r="B258" s="42" t="s">
        <v>154</v>
      </c>
      <c r="C258" s="52"/>
      <c r="D258" s="22"/>
      <c r="E258" s="37"/>
      <c r="F258" s="38"/>
    </row>
    <row r="259" spans="1:6" ht="14.25" x14ac:dyDescent="0.2">
      <c r="A259" s="118"/>
      <c r="B259" s="42"/>
      <c r="C259" s="52">
        <v>6</v>
      </c>
      <c r="D259" s="22" t="s">
        <v>46</v>
      </c>
      <c r="E259" s="47"/>
      <c r="F259" s="37">
        <f>C259*E259</f>
        <v>0</v>
      </c>
    </row>
    <row r="260" spans="1:6" x14ac:dyDescent="0.2">
      <c r="A260" s="119"/>
      <c r="B260" s="72"/>
      <c r="C260" s="53"/>
      <c r="D260" s="54"/>
      <c r="E260" s="55"/>
      <c r="F260" s="55"/>
    </row>
    <row r="261" spans="1:6" x14ac:dyDescent="0.2">
      <c r="A261" s="120"/>
      <c r="B261" s="71"/>
      <c r="C261" s="56"/>
      <c r="D261" s="50"/>
      <c r="E261" s="51"/>
      <c r="F261" s="51"/>
    </row>
    <row r="262" spans="1:6" x14ac:dyDescent="0.2">
      <c r="A262" s="113">
        <f>COUNT($A$12:A261)+1</f>
        <v>50</v>
      </c>
      <c r="B262" s="41" t="s">
        <v>155</v>
      </c>
      <c r="C262" s="52"/>
      <c r="D262" s="22"/>
      <c r="E262" s="37"/>
      <c r="F262" s="37"/>
    </row>
    <row r="263" spans="1:6" ht="38.25" x14ac:dyDescent="0.2">
      <c r="A263" s="118"/>
      <c r="B263" s="42" t="s">
        <v>156</v>
      </c>
      <c r="C263" s="52"/>
      <c r="D263" s="22"/>
      <c r="E263" s="37"/>
      <c r="F263" s="37"/>
    </row>
    <row r="264" spans="1:6" ht="14.25" x14ac:dyDescent="0.2">
      <c r="A264" s="118"/>
      <c r="B264" s="42"/>
      <c r="C264" s="52">
        <v>110</v>
      </c>
      <c r="D264" s="22" t="s">
        <v>46</v>
      </c>
      <c r="E264" s="47"/>
      <c r="F264" s="37">
        <f>C264*E264</f>
        <v>0</v>
      </c>
    </row>
    <row r="265" spans="1:6" x14ac:dyDescent="0.2">
      <c r="A265" s="119"/>
      <c r="B265" s="72"/>
      <c r="C265" s="53"/>
      <c r="D265" s="54"/>
      <c r="E265" s="55"/>
      <c r="F265" s="55"/>
    </row>
    <row r="266" spans="1:6" x14ac:dyDescent="0.2">
      <c r="A266" s="120"/>
      <c r="B266" s="71"/>
      <c r="C266" s="56"/>
      <c r="D266" s="50"/>
      <c r="E266" s="51"/>
      <c r="F266" s="51"/>
    </row>
    <row r="267" spans="1:6" x14ac:dyDescent="0.2">
      <c r="A267" s="113">
        <f>COUNT($A$12:A266)+1</f>
        <v>51</v>
      </c>
      <c r="B267" s="41" t="s">
        <v>28</v>
      </c>
      <c r="C267" s="52"/>
      <c r="D267" s="22"/>
      <c r="E267" s="37"/>
      <c r="F267" s="37"/>
    </row>
    <row r="268" spans="1:6" ht="51" x14ac:dyDescent="0.2">
      <c r="A268" s="118"/>
      <c r="B268" s="42" t="s">
        <v>168</v>
      </c>
      <c r="C268" s="52"/>
      <c r="D268" s="22"/>
      <c r="E268" s="37"/>
      <c r="F268" s="37"/>
    </row>
    <row r="269" spans="1:6" ht="14.25" x14ac:dyDescent="0.2">
      <c r="A269" s="118"/>
      <c r="B269" s="42"/>
      <c r="C269" s="52">
        <v>70</v>
      </c>
      <c r="D269" s="22" t="s">
        <v>46</v>
      </c>
      <c r="E269" s="47"/>
      <c r="F269" s="37">
        <f>C269*E269</f>
        <v>0</v>
      </c>
    </row>
    <row r="270" spans="1:6" x14ac:dyDescent="0.2">
      <c r="A270" s="119"/>
      <c r="B270" s="72"/>
      <c r="C270" s="53"/>
      <c r="D270" s="54"/>
      <c r="E270" s="55"/>
      <c r="F270" s="55"/>
    </row>
    <row r="271" spans="1:6" x14ac:dyDescent="0.2">
      <c r="A271" s="120"/>
      <c r="B271" s="71"/>
      <c r="C271" s="56"/>
      <c r="D271" s="50"/>
      <c r="E271" s="51"/>
      <c r="F271" s="51"/>
    </row>
    <row r="272" spans="1:6" x14ac:dyDescent="0.2">
      <c r="A272" s="113">
        <f>COUNT($A$12:A271)+1</f>
        <v>52</v>
      </c>
      <c r="B272" s="41" t="s">
        <v>111</v>
      </c>
      <c r="C272" s="52"/>
      <c r="D272" s="22"/>
      <c r="E272" s="37"/>
      <c r="F272" s="37"/>
    </row>
    <row r="273" spans="1:6" ht="63.75" x14ac:dyDescent="0.2">
      <c r="A273" s="118"/>
      <c r="B273" s="42" t="s">
        <v>140</v>
      </c>
      <c r="C273" s="52"/>
      <c r="D273" s="22"/>
      <c r="E273" s="37"/>
      <c r="F273" s="37"/>
    </row>
    <row r="274" spans="1:6" ht="14.25" x14ac:dyDescent="0.2">
      <c r="A274" s="118"/>
      <c r="B274" s="42"/>
      <c r="C274" s="52">
        <v>100</v>
      </c>
      <c r="D274" s="22" t="s">
        <v>46</v>
      </c>
      <c r="E274" s="47"/>
      <c r="F274" s="37">
        <f>C274*E274</f>
        <v>0</v>
      </c>
    </row>
    <row r="275" spans="1:6" x14ac:dyDescent="0.2">
      <c r="A275" s="119"/>
      <c r="B275" s="72"/>
      <c r="C275" s="53"/>
      <c r="D275" s="54"/>
      <c r="E275" s="55"/>
      <c r="F275" s="55"/>
    </row>
    <row r="276" spans="1:6" x14ac:dyDescent="0.2">
      <c r="A276" s="120"/>
      <c r="B276" s="71"/>
      <c r="C276" s="56"/>
      <c r="D276" s="50"/>
      <c r="E276" s="51"/>
      <c r="F276" s="51"/>
    </row>
    <row r="277" spans="1:6" x14ac:dyDescent="0.2">
      <c r="A277" s="113">
        <f>COUNT($A$12:A276)+1</f>
        <v>53</v>
      </c>
      <c r="B277" s="41" t="s">
        <v>112</v>
      </c>
      <c r="C277" s="52"/>
      <c r="D277" s="22"/>
      <c r="E277" s="37"/>
      <c r="F277" s="38"/>
    </row>
    <row r="278" spans="1:6" ht="51" x14ac:dyDescent="0.2">
      <c r="A278" s="118"/>
      <c r="B278" s="42" t="s">
        <v>141</v>
      </c>
      <c r="C278" s="52"/>
      <c r="D278" s="22"/>
      <c r="E278" s="37"/>
      <c r="F278" s="38"/>
    </row>
    <row r="279" spans="1:6" ht="14.25" x14ac:dyDescent="0.2">
      <c r="A279" s="118"/>
      <c r="B279" s="42"/>
      <c r="C279" s="52">
        <v>220</v>
      </c>
      <c r="D279" s="22" t="s">
        <v>46</v>
      </c>
      <c r="E279" s="47"/>
      <c r="F279" s="37">
        <f>C279*E279</f>
        <v>0</v>
      </c>
    </row>
    <row r="280" spans="1:6" x14ac:dyDescent="0.2">
      <c r="A280" s="119"/>
      <c r="B280" s="72"/>
      <c r="C280" s="53"/>
      <c r="D280" s="54"/>
      <c r="E280" s="55"/>
      <c r="F280" s="55"/>
    </row>
    <row r="281" spans="1:6" x14ac:dyDescent="0.2">
      <c r="A281" s="120"/>
      <c r="B281" s="71"/>
      <c r="C281" s="56"/>
      <c r="D281" s="50"/>
      <c r="E281" s="51"/>
      <c r="F281" s="51"/>
    </row>
    <row r="282" spans="1:6" x14ac:dyDescent="0.2">
      <c r="A282" s="113">
        <f>COUNT($A$12:A281)+1</f>
        <v>54</v>
      </c>
      <c r="B282" s="41" t="s">
        <v>22</v>
      </c>
      <c r="C282" s="52"/>
      <c r="D282" s="22"/>
      <c r="E282" s="37"/>
      <c r="F282" s="38"/>
    </row>
    <row r="283" spans="1:6" ht="38.25" x14ac:dyDescent="0.2">
      <c r="A283" s="118"/>
      <c r="B283" s="42" t="s">
        <v>113</v>
      </c>
      <c r="C283" s="52"/>
      <c r="D283" s="22"/>
      <c r="E283" s="37"/>
      <c r="F283" s="38"/>
    </row>
    <row r="284" spans="1:6" ht="14.25" x14ac:dyDescent="0.2">
      <c r="A284" s="118"/>
      <c r="B284" s="42"/>
      <c r="C284" s="52">
        <v>88</v>
      </c>
      <c r="D284" s="22" t="s">
        <v>46</v>
      </c>
      <c r="E284" s="47"/>
      <c r="F284" s="37">
        <f>C284*E284</f>
        <v>0</v>
      </c>
    </row>
    <row r="285" spans="1:6" x14ac:dyDescent="0.2">
      <c r="A285" s="119"/>
      <c r="B285" s="72"/>
      <c r="C285" s="53"/>
      <c r="D285" s="54"/>
      <c r="E285" s="55"/>
      <c r="F285" s="55"/>
    </row>
    <row r="286" spans="1:6" x14ac:dyDescent="0.2">
      <c r="A286" s="120"/>
      <c r="B286" s="77"/>
      <c r="C286" s="56"/>
      <c r="D286" s="106"/>
      <c r="E286" s="78"/>
      <c r="F286" s="78"/>
    </row>
    <row r="287" spans="1:6" x14ac:dyDescent="0.2">
      <c r="A287" s="113">
        <f>COUNT($A$12:A286)+1</f>
        <v>55</v>
      </c>
      <c r="B287" s="41" t="s">
        <v>24</v>
      </c>
      <c r="C287" s="52"/>
      <c r="D287" s="22"/>
      <c r="E287" s="37"/>
      <c r="F287" s="37"/>
    </row>
    <row r="288" spans="1:6" ht="25.5" x14ac:dyDescent="0.2">
      <c r="A288" s="118"/>
      <c r="B288" s="42" t="s">
        <v>23</v>
      </c>
      <c r="C288" s="52"/>
      <c r="D288" s="22"/>
      <c r="E288" s="37"/>
      <c r="F288" s="38"/>
    </row>
    <row r="289" spans="1:6" ht="14.25" x14ac:dyDescent="0.2">
      <c r="A289" s="118"/>
      <c r="B289" s="42"/>
      <c r="C289" s="52">
        <v>537</v>
      </c>
      <c r="D289" s="22" t="s">
        <v>46</v>
      </c>
      <c r="E289" s="47"/>
      <c r="F289" s="37">
        <f>C289*E289</f>
        <v>0</v>
      </c>
    </row>
    <row r="290" spans="1:6" x14ac:dyDescent="0.2">
      <c r="A290" s="119"/>
      <c r="B290" s="72"/>
      <c r="C290" s="53"/>
      <c r="D290" s="54"/>
      <c r="E290" s="55"/>
      <c r="F290" s="55"/>
    </row>
    <row r="291" spans="1:6" x14ac:dyDescent="0.2">
      <c r="A291" s="120"/>
      <c r="B291" s="71"/>
      <c r="C291" s="56"/>
      <c r="D291" s="50"/>
      <c r="E291" s="51"/>
      <c r="F291" s="51"/>
    </row>
    <row r="292" spans="1:6" x14ac:dyDescent="0.2">
      <c r="A292" s="113">
        <f>COUNT($A$12:A291)+1</f>
        <v>56</v>
      </c>
      <c r="B292" s="41" t="s">
        <v>25</v>
      </c>
      <c r="C292" s="52"/>
      <c r="D292" s="22"/>
      <c r="E292" s="37"/>
      <c r="F292" s="37"/>
    </row>
    <row r="293" spans="1:6" x14ac:dyDescent="0.2">
      <c r="A293" s="118"/>
      <c r="B293" s="42" t="s">
        <v>157</v>
      </c>
      <c r="C293" s="52"/>
      <c r="D293" s="22"/>
      <c r="E293" s="37"/>
      <c r="F293" s="38"/>
    </row>
    <row r="294" spans="1:6" ht="14.25" x14ac:dyDescent="0.2">
      <c r="A294" s="118"/>
      <c r="B294" s="42"/>
      <c r="C294" s="52">
        <v>170</v>
      </c>
      <c r="D294" s="22" t="s">
        <v>41</v>
      </c>
      <c r="E294" s="47"/>
      <c r="F294" s="37">
        <f>C294*E294</f>
        <v>0</v>
      </c>
    </row>
    <row r="295" spans="1:6" x14ac:dyDescent="0.2">
      <c r="A295" s="119"/>
      <c r="B295" s="72"/>
      <c r="C295" s="53"/>
      <c r="D295" s="54"/>
      <c r="E295" s="55"/>
      <c r="F295" s="55"/>
    </row>
    <row r="296" spans="1:6" x14ac:dyDescent="0.2">
      <c r="A296" s="120"/>
      <c r="B296" s="71"/>
      <c r="C296" s="56"/>
      <c r="D296" s="50"/>
      <c r="E296" s="51"/>
      <c r="F296" s="51"/>
    </row>
    <row r="297" spans="1:6" x14ac:dyDescent="0.2">
      <c r="A297" s="113">
        <f>COUNT($A$10:A295)+1</f>
        <v>57</v>
      </c>
      <c r="B297" s="41" t="s">
        <v>159</v>
      </c>
      <c r="C297" s="52"/>
      <c r="D297" s="22"/>
      <c r="E297" s="37"/>
      <c r="F297" s="37"/>
    </row>
    <row r="298" spans="1:6" ht="25.5" x14ac:dyDescent="0.2">
      <c r="A298" s="118"/>
      <c r="B298" s="42" t="s">
        <v>160</v>
      </c>
      <c r="C298" s="52"/>
      <c r="D298" s="22"/>
      <c r="E298" s="37"/>
      <c r="F298" s="37"/>
    </row>
    <row r="299" spans="1:6" x14ac:dyDescent="0.2">
      <c r="A299" s="118"/>
      <c r="B299" s="41"/>
      <c r="C299" s="52">
        <v>28</v>
      </c>
      <c r="D299" s="22" t="s">
        <v>1</v>
      </c>
      <c r="E299" s="47"/>
      <c r="F299" s="37">
        <f>C299*E299</f>
        <v>0</v>
      </c>
    </row>
    <row r="300" spans="1:6" x14ac:dyDescent="0.2">
      <c r="A300" s="119"/>
      <c r="B300" s="72"/>
      <c r="C300" s="53"/>
      <c r="D300" s="54"/>
      <c r="E300" s="55"/>
      <c r="F300" s="55"/>
    </row>
    <row r="301" spans="1:6" x14ac:dyDescent="0.2">
      <c r="A301" s="120"/>
      <c r="B301" s="71"/>
      <c r="C301" s="56"/>
      <c r="D301" s="50"/>
      <c r="E301" s="51"/>
      <c r="F301" s="49"/>
    </row>
    <row r="302" spans="1:6" x14ac:dyDescent="0.2">
      <c r="A302" s="113">
        <f>COUNT($A$12:A301)+1</f>
        <v>58</v>
      </c>
      <c r="B302" s="41" t="s">
        <v>27</v>
      </c>
      <c r="C302" s="52"/>
      <c r="D302" s="22"/>
      <c r="E302" s="37"/>
      <c r="F302" s="38"/>
    </row>
    <row r="303" spans="1:6" ht="76.5" x14ac:dyDescent="0.2">
      <c r="A303" s="118"/>
      <c r="B303" s="42" t="s">
        <v>123</v>
      </c>
      <c r="C303" s="52"/>
      <c r="D303" s="22"/>
      <c r="E303" s="37"/>
      <c r="F303" s="38"/>
    </row>
    <row r="304" spans="1:6" x14ac:dyDescent="0.2">
      <c r="A304" s="118"/>
      <c r="B304" s="42"/>
      <c r="C304" s="52">
        <v>1</v>
      </c>
      <c r="D304" s="22" t="s">
        <v>1</v>
      </c>
      <c r="E304" s="47"/>
      <c r="F304" s="37">
        <f>C304*E304</f>
        <v>0</v>
      </c>
    </row>
    <row r="305" spans="1:6" x14ac:dyDescent="0.2">
      <c r="A305" s="119"/>
      <c r="B305" s="72"/>
      <c r="C305" s="53"/>
      <c r="D305" s="54"/>
      <c r="E305" s="55"/>
      <c r="F305" s="55"/>
    </row>
    <row r="306" spans="1:6" x14ac:dyDescent="0.2">
      <c r="A306" s="120"/>
      <c r="B306" s="71"/>
      <c r="C306" s="56"/>
      <c r="D306" s="50"/>
      <c r="E306" s="51"/>
      <c r="F306" s="49"/>
    </row>
    <row r="307" spans="1:6" x14ac:dyDescent="0.2">
      <c r="A307" s="113">
        <f>COUNT($A$12:A306)+1</f>
        <v>59</v>
      </c>
      <c r="B307" s="41" t="s">
        <v>29</v>
      </c>
      <c r="C307" s="52"/>
      <c r="D307" s="22"/>
      <c r="E307" s="37"/>
      <c r="F307" s="38"/>
    </row>
    <row r="308" spans="1:6" ht="51" x14ac:dyDescent="0.2">
      <c r="A308" s="118"/>
      <c r="B308" s="42" t="s">
        <v>115</v>
      </c>
      <c r="C308" s="52"/>
      <c r="D308" s="22"/>
      <c r="E308" s="37"/>
      <c r="F308" s="38"/>
    </row>
    <row r="309" spans="1:6" ht="14.25" x14ac:dyDescent="0.2">
      <c r="A309" s="118"/>
      <c r="B309" s="42"/>
      <c r="C309" s="52">
        <v>50</v>
      </c>
      <c r="D309" s="22" t="s">
        <v>46</v>
      </c>
      <c r="E309" s="47"/>
      <c r="F309" s="37">
        <f>C309*E309</f>
        <v>0</v>
      </c>
    </row>
    <row r="310" spans="1:6" x14ac:dyDescent="0.2">
      <c r="A310" s="119"/>
      <c r="B310" s="72"/>
      <c r="C310" s="53"/>
      <c r="D310" s="54"/>
      <c r="E310" s="55"/>
      <c r="F310" s="55"/>
    </row>
    <row r="311" spans="1:6" x14ac:dyDescent="0.2">
      <c r="A311" s="120"/>
      <c r="B311" s="71"/>
      <c r="C311" s="56"/>
      <c r="D311" s="50"/>
      <c r="E311" s="51"/>
      <c r="F311" s="49"/>
    </row>
    <row r="312" spans="1:6" x14ac:dyDescent="0.2">
      <c r="A312" s="113">
        <f>COUNT($A$12:A311)+1</f>
        <v>60</v>
      </c>
      <c r="B312" s="41" t="s">
        <v>31</v>
      </c>
      <c r="C312" s="52"/>
      <c r="D312" s="22"/>
      <c r="E312" s="37"/>
      <c r="F312" s="38"/>
    </row>
    <row r="313" spans="1:6" ht="38.25" x14ac:dyDescent="0.2">
      <c r="A313" s="118"/>
      <c r="B313" s="42" t="s">
        <v>30</v>
      </c>
      <c r="C313" s="52"/>
      <c r="D313" s="22"/>
      <c r="E313" s="37"/>
      <c r="F313" s="38"/>
    </row>
    <row r="314" spans="1:6" ht="14.25" x14ac:dyDescent="0.2">
      <c r="A314" s="118"/>
      <c r="B314" s="42"/>
      <c r="C314" s="52">
        <v>40</v>
      </c>
      <c r="D314" s="22" t="s">
        <v>46</v>
      </c>
      <c r="E314" s="47"/>
      <c r="F314" s="37">
        <f>C314*E314</f>
        <v>0</v>
      </c>
    </row>
    <row r="315" spans="1:6" x14ac:dyDescent="0.2">
      <c r="A315" s="119"/>
      <c r="B315" s="72"/>
      <c r="C315" s="53"/>
      <c r="D315" s="54"/>
      <c r="E315" s="55"/>
      <c r="F315" s="55"/>
    </row>
    <row r="316" spans="1:6" x14ac:dyDescent="0.2">
      <c r="A316" s="120"/>
      <c r="B316" s="71"/>
      <c r="C316" s="56"/>
      <c r="D316" s="50"/>
      <c r="E316" s="51"/>
      <c r="F316" s="51"/>
    </row>
    <row r="317" spans="1:6" x14ac:dyDescent="0.2">
      <c r="A317" s="113">
        <f>COUNT($A$12:A316)+1</f>
        <v>61</v>
      </c>
      <c r="B317" s="41" t="s">
        <v>114</v>
      </c>
      <c r="C317" s="52"/>
      <c r="D317" s="22"/>
      <c r="E317" s="37"/>
      <c r="F317" s="37"/>
    </row>
    <row r="318" spans="1:6" ht="76.5" x14ac:dyDescent="0.2">
      <c r="A318" s="118"/>
      <c r="B318" s="42" t="s">
        <v>124</v>
      </c>
      <c r="C318" s="52"/>
      <c r="D318" s="22"/>
      <c r="E318" s="37"/>
      <c r="F318" s="37"/>
    </row>
    <row r="319" spans="1:6" x14ac:dyDescent="0.2">
      <c r="A319" s="118"/>
      <c r="B319" s="42"/>
      <c r="C319" s="52">
        <v>1</v>
      </c>
      <c r="D319" s="22" t="s">
        <v>1</v>
      </c>
      <c r="E319" s="47"/>
      <c r="F319" s="37">
        <f>C319*E319</f>
        <v>0</v>
      </c>
    </row>
    <row r="320" spans="1:6" x14ac:dyDescent="0.2">
      <c r="A320" s="119"/>
      <c r="B320" s="72"/>
      <c r="C320" s="53"/>
      <c r="D320" s="54"/>
      <c r="E320" s="55"/>
      <c r="F320" s="55"/>
    </row>
    <row r="321" spans="1:6" x14ac:dyDescent="0.2">
      <c r="A321" s="120"/>
      <c r="B321" s="77"/>
      <c r="C321" s="33"/>
      <c r="D321" s="34"/>
      <c r="E321" s="35"/>
      <c r="F321" s="33"/>
    </row>
    <row r="322" spans="1:6" x14ac:dyDescent="0.2">
      <c r="A322" s="113">
        <f>COUNT($A$12:A321)+1</f>
        <v>62</v>
      </c>
      <c r="B322" s="41" t="s">
        <v>32</v>
      </c>
      <c r="C322" s="38"/>
      <c r="D322" s="22"/>
      <c r="E322" s="65"/>
      <c r="F322" s="38"/>
    </row>
    <row r="323" spans="1:6" ht="76.5" x14ac:dyDescent="0.2">
      <c r="A323" s="116"/>
      <c r="B323" s="42" t="s">
        <v>116</v>
      </c>
      <c r="C323" s="38"/>
      <c r="D323" s="22"/>
      <c r="E323" s="37"/>
      <c r="F323" s="38"/>
    </row>
    <row r="324" spans="1:6" x14ac:dyDescent="0.2">
      <c r="A324" s="113"/>
      <c r="B324" s="107"/>
      <c r="C324" s="66"/>
      <c r="D324" s="67">
        <v>0.04</v>
      </c>
      <c r="E324" s="38"/>
      <c r="F324" s="37">
        <f>SUM(F14:F322)*D324</f>
        <v>0</v>
      </c>
    </row>
    <row r="325" spans="1:6" x14ac:dyDescent="0.2">
      <c r="A325" s="115"/>
      <c r="B325" s="108"/>
      <c r="C325" s="109"/>
      <c r="D325" s="110"/>
      <c r="E325" s="68"/>
      <c r="F325" s="55"/>
    </row>
    <row r="326" spans="1:6" x14ac:dyDescent="0.2">
      <c r="A326" s="117"/>
      <c r="B326" s="71"/>
      <c r="C326" s="49"/>
      <c r="D326" s="50"/>
      <c r="E326" s="111"/>
      <c r="F326" s="51"/>
    </row>
    <row r="327" spans="1:6" x14ac:dyDescent="0.2">
      <c r="A327" s="113">
        <f>COUNT($A$12:A326)+1</f>
        <v>63</v>
      </c>
      <c r="B327" s="41" t="s">
        <v>170</v>
      </c>
      <c r="C327" s="38"/>
      <c r="D327" s="22"/>
      <c r="E327" s="65"/>
      <c r="F327" s="37"/>
    </row>
    <row r="328" spans="1:6" ht="38.25" x14ac:dyDescent="0.2">
      <c r="A328" s="116"/>
      <c r="B328" s="42" t="s">
        <v>33</v>
      </c>
      <c r="C328" s="38"/>
      <c r="D328" s="22"/>
      <c r="E328" s="38"/>
      <c r="F328" s="37"/>
    </row>
    <row r="329" spans="1:6" x14ac:dyDescent="0.2">
      <c r="A329" s="116"/>
      <c r="B329" s="42"/>
      <c r="C329" s="66"/>
      <c r="D329" s="67">
        <v>0.05</v>
      </c>
      <c r="E329" s="38"/>
      <c r="F329" s="37">
        <f>SUM(F14:F322)*D329</f>
        <v>0</v>
      </c>
    </row>
    <row r="330" spans="1:6" x14ac:dyDescent="0.2">
      <c r="A330" s="121"/>
      <c r="B330" s="72"/>
      <c r="C330" s="68"/>
      <c r="D330" s="54"/>
      <c r="E330" s="68"/>
      <c r="F330" s="68"/>
    </row>
    <row r="331" spans="1:6" x14ac:dyDescent="0.2">
      <c r="A331" s="116"/>
      <c r="B331" s="42"/>
      <c r="C331" s="38"/>
      <c r="D331" s="22"/>
      <c r="E331" s="38"/>
      <c r="F331" s="38"/>
    </row>
    <row r="332" spans="1:6" x14ac:dyDescent="0.2">
      <c r="A332" s="113">
        <f>COUNT($A$12:A330)+1</f>
        <v>64</v>
      </c>
      <c r="B332" s="41" t="s">
        <v>117</v>
      </c>
      <c r="C332" s="38"/>
      <c r="D332" s="22"/>
      <c r="E332" s="38"/>
      <c r="F332" s="38"/>
    </row>
    <row r="333" spans="1:6" ht="38.25" x14ac:dyDescent="0.2">
      <c r="A333" s="116"/>
      <c r="B333" s="42" t="s">
        <v>34</v>
      </c>
      <c r="C333" s="66"/>
      <c r="D333" s="67">
        <v>0.1</v>
      </c>
      <c r="E333" s="38"/>
      <c r="F333" s="37">
        <f>SUM(F14:F322)*D333</f>
        <v>0</v>
      </c>
    </row>
    <row r="334" spans="1:6" x14ac:dyDescent="0.2">
      <c r="A334" s="121"/>
      <c r="B334" s="74"/>
      <c r="C334" s="38"/>
      <c r="D334" s="22"/>
      <c r="E334" s="65"/>
      <c r="F334" s="38"/>
    </row>
    <row r="335" spans="1:6" x14ac:dyDescent="0.2">
      <c r="A335" s="43"/>
      <c r="B335" s="75" t="s">
        <v>2</v>
      </c>
      <c r="C335" s="44"/>
      <c r="D335" s="45"/>
      <c r="E335" s="46" t="s">
        <v>45</v>
      </c>
      <c r="F335" s="46">
        <f>SUM(F14:F334)</f>
        <v>0</v>
      </c>
    </row>
  </sheetData>
  <sheetProtection password="CFA5" sheet="1" objects="1" scenarios="1"/>
  <mergeCells count="1">
    <mergeCell ref="B8:F9"/>
  </mergeCells>
  <phoneticPr fontId="0" type="noConversion"/>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
št. projekta: 35/C-3400&amp;RJPE-SIR-121/20</oddHeader>
    <oddFooter>&amp;C&amp;"Arial,Navadno"&amp;P / &amp;N</oddFooter>
  </headerFooter>
  <rowBreaks count="6" manualBreakCount="6">
    <brk id="35" max="5" man="1"/>
    <brk id="95" max="16383" man="1"/>
    <brk id="125" max="16383" man="1"/>
    <brk id="189" max="16383" man="1"/>
    <brk id="219" max="5" man="1"/>
    <brk id="285"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C00000"/>
  </sheetPr>
  <dimension ref="A1:F159"/>
  <sheetViews>
    <sheetView topLeftCell="A14" zoomScaleNormal="100" zoomScaleSheetLayoutView="100" workbookViewId="0">
      <selection activeCell="E19" sqref="E19"/>
    </sheetView>
  </sheetViews>
  <sheetFormatPr defaultColWidth="9.140625" defaultRowHeight="12.75" x14ac:dyDescent="0.2"/>
  <cols>
    <col min="1" max="1" width="5.7109375" style="28" customWidth="1"/>
    <col min="2" max="2" width="50.7109375" style="76" customWidth="1"/>
    <col min="3" max="3" width="7.7109375" style="31" customWidth="1"/>
    <col min="4" max="4" width="4.7109375" style="32" customWidth="1"/>
    <col min="5" max="5" width="11.7109375" style="30" customWidth="1"/>
    <col min="6" max="6" width="12.7109375" style="31" customWidth="1"/>
    <col min="7" max="16384" width="9.140625" style="32"/>
  </cols>
  <sheetData>
    <row r="1" spans="1:6" x14ac:dyDescent="0.2">
      <c r="A1" s="27" t="s">
        <v>224</v>
      </c>
      <c r="B1" s="69" t="s">
        <v>6</v>
      </c>
      <c r="C1" s="28"/>
      <c r="D1" s="29"/>
    </row>
    <row r="2" spans="1:6" x14ac:dyDescent="0.2">
      <c r="A2" s="27" t="s">
        <v>225</v>
      </c>
      <c r="B2" s="69" t="s">
        <v>7</v>
      </c>
      <c r="C2" s="28"/>
      <c r="D2" s="29"/>
    </row>
    <row r="3" spans="1:6" x14ac:dyDescent="0.2">
      <c r="A3" s="27" t="s">
        <v>220</v>
      </c>
      <c r="B3" s="69" t="s">
        <v>202</v>
      </c>
      <c r="C3" s="28"/>
      <c r="D3" s="29"/>
    </row>
    <row r="4" spans="1:6" x14ac:dyDescent="0.2">
      <c r="A4" s="27"/>
      <c r="B4" s="69" t="s">
        <v>203</v>
      </c>
      <c r="C4" s="28"/>
      <c r="D4" s="29"/>
    </row>
    <row r="5" spans="1:6" ht="76.5" x14ac:dyDescent="0.2">
      <c r="A5" s="130" t="s">
        <v>0</v>
      </c>
      <c r="B5" s="131" t="s">
        <v>38</v>
      </c>
      <c r="C5" s="132" t="s">
        <v>8</v>
      </c>
      <c r="D5" s="132" t="s">
        <v>9</v>
      </c>
      <c r="E5" s="133" t="s">
        <v>42</v>
      </c>
      <c r="F5" s="133" t="s">
        <v>43</v>
      </c>
    </row>
    <row r="6" spans="1:6" x14ac:dyDescent="0.2">
      <c r="A6" s="112">
        <v>1</v>
      </c>
      <c r="B6" s="70"/>
      <c r="C6" s="33"/>
      <c r="D6" s="34"/>
      <c r="E6" s="35"/>
      <c r="F6" s="33"/>
    </row>
    <row r="7" spans="1:6" x14ac:dyDescent="0.2">
      <c r="A7" s="122"/>
      <c r="B7" s="124" t="s">
        <v>150</v>
      </c>
      <c r="C7" s="59"/>
      <c r="D7" s="57"/>
      <c r="E7" s="58"/>
      <c r="F7" s="59"/>
    </row>
    <row r="8" spans="1:6" x14ac:dyDescent="0.2">
      <c r="A8" s="122"/>
      <c r="B8" s="246" t="s">
        <v>149</v>
      </c>
      <c r="C8" s="246"/>
      <c r="D8" s="246"/>
      <c r="E8" s="246"/>
      <c r="F8" s="246"/>
    </row>
    <row r="9" spans="1:6" x14ac:dyDescent="0.2">
      <c r="A9" s="122"/>
      <c r="B9" s="246"/>
      <c r="C9" s="246"/>
      <c r="D9" s="246"/>
      <c r="E9" s="246"/>
      <c r="F9" s="246"/>
    </row>
    <row r="10" spans="1:6" x14ac:dyDescent="0.2">
      <c r="A10" s="122"/>
      <c r="B10" s="123"/>
      <c r="C10" s="59"/>
      <c r="D10" s="57"/>
      <c r="E10" s="58"/>
      <c r="F10" s="59"/>
    </row>
    <row r="11" spans="1:6" x14ac:dyDescent="0.2">
      <c r="A11" s="112"/>
      <c r="B11" s="70"/>
      <c r="C11" s="33"/>
      <c r="D11" s="34"/>
      <c r="E11" s="35"/>
      <c r="F11" s="33"/>
    </row>
    <row r="12" spans="1:6" x14ac:dyDescent="0.2">
      <c r="A12" s="113">
        <f>COUNT(A6+1)</f>
        <v>1</v>
      </c>
      <c r="B12" s="41" t="s">
        <v>10</v>
      </c>
      <c r="C12" s="38"/>
      <c r="D12" s="22"/>
      <c r="E12" s="37"/>
      <c r="F12" s="37"/>
    </row>
    <row r="13" spans="1:6" ht="38.25" x14ac:dyDescent="0.2">
      <c r="A13" s="113"/>
      <c r="B13" s="42" t="s">
        <v>49</v>
      </c>
      <c r="C13" s="38"/>
      <c r="D13" s="22"/>
      <c r="E13" s="37"/>
      <c r="F13" s="37"/>
    </row>
    <row r="14" spans="1:6" ht="14.25" x14ac:dyDescent="0.2">
      <c r="A14" s="113"/>
      <c r="B14" s="42"/>
      <c r="C14" s="52">
        <v>6</v>
      </c>
      <c r="D14" s="22" t="s">
        <v>41</v>
      </c>
      <c r="E14" s="47"/>
      <c r="F14" s="37">
        <f>C14*E14</f>
        <v>0</v>
      </c>
    </row>
    <row r="15" spans="1:6" x14ac:dyDescent="0.2">
      <c r="A15" s="115"/>
      <c r="B15" s="72"/>
      <c r="C15" s="53"/>
      <c r="D15" s="54"/>
      <c r="E15" s="55"/>
      <c r="F15" s="55"/>
    </row>
    <row r="16" spans="1:6" x14ac:dyDescent="0.2">
      <c r="A16" s="114"/>
      <c r="B16" s="71"/>
      <c r="C16" s="56"/>
      <c r="D16" s="50"/>
      <c r="E16" s="51"/>
      <c r="F16" s="49"/>
    </row>
    <row r="17" spans="1:6" ht="25.5" x14ac:dyDescent="0.2">
      <c r="A17" s="113">
        <f>COUNT($A$12:A16)+1</f>
        <v>2</v>
      </c>
      <c r="B17" s="41" t="s">
        <v>66</v>
      </c>
      <c r="C17" s="52"/>
      <c r="D17" s="22"/>
      <c r="E17" s="37"/>
      <c r="F17" s="38"/>
    </row>
    <row r="18" spans="1:6" ht="51" x14ac:dyDescent="0.2">
      <c r="A18" s="113"/>
      <c r="B18" s="42" t="s">
        <v>67</v>
      </c>
      <c r="C18" s="52"/>
      <c r="D18" s="22"/>
      <c r="E18" s="37"/>
      <c r="F18" s="38"/>
    </row>
    <row r="19" spans="1:6" ht="14.25" x14ac:dyDescent="0.2">
      <c r="A19" s="113"/>
      <c r="B19" s="42"/>
      <c r="C19" s="52">
        <v>24</v>
      </c>
      <c r="D19" s="39" t="s">
        <v>47</v>
      </c>
      <c r="E19" s="48"/>
      <c r="F19" s="37">
        <f>C19*E19</f>
        <v>0</v>
      </c>
    </row>
    <row r="20" spans="1:6" x14ac:dyDescent="0.2">
      <c r="A20" s="115"/>
      <c r="B20" s="72"/>
      <c r="C20" s="53"/>
      <c r="D20" s="82"/>
      <c r="E20" s="83"/>
      <c r="F20" s="55"/>
    </row>
    <row r="21" spans="1:6" x14ac:dyDescent="0.2">
      <c r="A21" s="114"/>
      <c r="B21" s="71"/>
      <c r="C21" s="56"/>
      <c r="D21" s="50"/>
      <c r="E21" s="51"/>
      <c r="F21" s="49"/>
    </row>
    <row r="22" spans="1:6" x14ac:dyDescent="0.2">
      <c r="A22" s="113">
        <f>COUNT($A$12:A21)+1</f>
        <v>3</v>
      </c>
      <c r="B22" s="41" t="s">
        <v>172</v>
      </c>
      <c r="C22" s="52"/>
      <c r="D22" s="22"/>
      <c r="E22" s="37"/>
      <c r="F22" s="38"/>
    </row>
    <row r="23" spans="1:6" ht="51" x14ac:dyDescent="0.2">
      <c r="A23" s="113"/>
      <c r="B23" s="42" t="s">
        <v>173</v>
      </c>
      <c r="C23" s="52"/>
      <c r="D23" s="22"/>
      <c r="E23" s="37"/>
      <c r="F23" s="38"/>
    </row>
    <row r="24" spans="1:6" x14ac:dyDescent="0.2">
      <c r="A24" s="113"/>
      <c r="B24" s="42"/>
      <c r="C24" s="52">
        <v>1</v>
      </c>
      <c r="D24" s="39" t="s">
        <v>1</v>
      </c>
      <c r="E24" s="48"/>
      <c r="F24" s="37">
        <f>C24*E24</f>
        <v>0</v>
      </c>
    </row>
    <row r="25" spans="1:6" x14ac:dyDescent="0.2">
      <c r="A25" s="115"/>
      <c r="B25" s="72"/>
      <c r="C25" s="53"/>
      <c r="D25" s="82"/>
      <c r="E25" s="83"/>
      <c r="F25" s="55"/>
    </row>
    <row r="26" spans="1:6" x14ac:dyDescent="0.2">
      <c r="A26" s="114"/>
      <c r="B26" s="71"/>
      <c r="C26" s="56"/>
      <c r="D26" s="50"/>
      <c r="E26" s="51"/>
      <c r="F26" s="49"/>
    </row>
    <row r="27" spans="1:6" x14ac:dyDescent="0.2">
      <c r="A27" s="113">
        <f>COUNT($A$12:A26)+1</f>
        <v>4</v>
      </c>
      <c r="B27" s="88" t="s">
        <v>68</v>
      </c>
      <c r="C27" s="52"/>
      <c r="D27" s="60"/>
      <c r="E27" s="61"/>
      <c r="F27" s="62"/>
    </row>
    <row r="28" spans="1:6" ht="51" x14ac:dyDescent="0.2">
      <c r="A28" s="113"/>
      <c r="B28" s="42" t="s">
        <v>69</v>
      </c>
      <c r="C28" s="52"/>
      <c r="D28" s="60"/>
      <c r="E28" s="61"/>
      <c r="F28" s="61"/>
    </row>
    <row r="29" spans="1:6" ht="14.25" x14ac:dyDescent="0.2">
      <c r="A29" s="113"/>
      <c r="B29" s="42"/>
      <c r="C29" s="52">
        <v>6</v>
      </c>
      <c r="D29" s="22" t="s">
        <v>41</v>
      </c>
      <c r="E29" s="47"/>
      <c r="F29" s="37">
        <f>E29*C29</f>
        <v>0</v>
      </c>
    </row>
    <row r="30" spans="1:6" x14ac:dyDescent="0.2">
      <c r="A30" s="115"/>
      <c r="B30" s="72"/>
      <c r="C30" s="53"/>
      <c r="D30" s="54"/>
      <c r="E30" s="55"/>
      <c r="F30" s="55"/>
    </row>
    <row r="31" spans="1:6" x14ac:dyDescent="0.2">
      <c r="A31" s="114"/>
      <c r="B31" s="93"/>
      <c r="C31" s="56"/>
      <c r="D31" s="50"/>
      <c r="E31" s="51"/>
      <c r="F31" s="51"/>
    </row>
    <row r="32" spans="1:6" x14ac:dyDescent="0.2">
      <c r="A32" s="113">
        <f>COUNT($A$12:A31)+1</f>
        <v>5</v>
      </c>
      <c r="B32" s="94" t="s">
        <v>76</v>
      </c>
      <c r="C32" s="52"/>
      <c r="D32" s="22"/>
      <c r="E32" s="37"/>
      <c r="F32" s="37"/>
    </row>
    <row r="33" spans="1:6" ht="63.75" x14ac:dyDescent="0.2">
      <c r="A33" s="113"/>
      <c r="B33" s="42" t="s">
        <v>77</v>
      </c>
      <c r="C33" s="52"/>
      <c r="D33" s="22"/>
      <c r="E33" s="37"/>
      <c r="F33" s="37"/>
    </row>
    <row r="34" spans="1:6" ht="14.25" x14ac:dyDescent="0.2">
      <c r="A34" s="113"/>
      <c r="B34" s="91"/>
      <c r="C34" s="52">
        <v>4</v>
      </c>
      <c r="D34" s="22" t="s">
        <v>41</v>
      </c>
      <c r="E34" s="47"/>
      <c r="F34" s="37">
        <f>E34*C34</f>
        <v>0</v>
      </c>
    </row>
    <row r="35" spans="1:6" x14ac:dyDescent="0.2">
      <c r="A35" s="115"/>
      <c r="B35" s="92"/>
      <c r="C35" s="53"/>
      <c r="D35" s="54"/>
      <c r="E35" s="55"/>
      <c r="F35" s="55"/>
    </row>
    <row r="36" spans="1:6" x14ac:dyDescent="0.2">
      <c r="A36" s="114"/>
      <c r="B36" s="71"/>
      <c r="C36" s="56"/>
      <c r="D36" s="50"/>
      <c r="E36" s="51"/>
      <c r="F36" s="49"/>
    </row>
    <row r="37" spans="1:6" x14ac:dyDescent="0.2">
      <c r="A37" s="113">
        <f>COUNT($A$12:A36)+1</f>
        <v>6</v>
      </c>
      <c r="B37" s="98" t="s">
        <v>80</v>
      </c>
      <c r="C37" s="52"/>
      <c r="D37" s="22"/>
      <c r="E37" s="37"/>
      <c r="F37" s="38"/>
    </row>
    <row r="38" spans="1:6" ht="51" x14ac:dyDescent="0.2">
      <c r="A38" s="113"/>
      <c r="B38" s="42" t="s">
        <v>81</v>
      </c>
      <c r="C38" s="52"/>
      <c r="D38" s="22"/>
      <c r="E38" s="37"/>
      <c r="F38" s="38"/>
    </row>
    <row r="39" spans="1:6" ht="14.25" x14ac:dyDescent="0.2">
      <c r="A39" s="113"/>
      <c r="B39" s="42"/>
      <c r="C39" s="52">
        <v>4</v>
      </c>
      <c r="D39" s="22" t="s">
        <v>47</v>
      </c>
      <c r="E39" s="47"/>
      <c r="F39" s="37">
        <f>C39*E39</f>
        <v>0</v>
      </c>
    </row>
    <row r="40" spans="1:6" x14ac:dyDescent="0.2">
      <c r="A40" s="115"/>
      <c r="B40" s="72"/>
      <c r="C40" s="53"/>
      <c r="D40" s="54"/>
      <c r="E40" s="55"/>
      <c r="F40" s="55"/>
    </row>
    <row r="41" spans="1:6" x14ac:dyDescent="0.2">
      <c r="A41" s="120"/>
      <c r="B41" s="71"/>
      <c r="C41" s="56"/>
      <c r="D41" s="50"/>
      <c r="E41" s="51"/>
      <c r="F41" s="49"/>
    </row>
    <row r="42" spans="1:6" x14ac:dyDescent="0.2">
      <c r="A42" s="113">
        <f>COUNT($A$12:A41)+1</f>
        <v>7</v>
      </c>
      <c r="B42" s="41" t="s">
        <v>12</v>
      </c>
      <c r="C42" s="52"/>
      <c r="D42" s="22"/>
      <c r="E42" s="37"/>
      <c r="F42" s="38"/>
    </row>
    <row r="43" spans="1:6" ht="38.25" x14ac:dyDescent="0.2">
      <c r="A43" s="118"/>
      <c r="B43" s="42" t="s">
        <v>14</v>
      </c>
      <c r="C43" s="52"/>
      <c r="D43" s="22"/>
      <c r="E43" s="37"/>
      <c r="F43" s="38"/>
    </row>
    <row r="44" spans="1:6" ht="14.25" x14ac:dyDescent="0.2">
      <c r="A44" s="118"/>
      <c r="B44" s="42"/>
      <c r="C44" s="52">
        <v>8</v>
      </c>
      <c r="D44" s="22" t="s">
        <v>47</v>
      </c>
      <c r="E44" s="47"/>
      <c r="F44" s="37">
        <f>C44*E44</f>
        <v>0</v>
      </c>
    </row>
    <row r="45" spans="1:6" x14ac:dyDescent="0.2">
      <c r="A45" s="119"/>
      <c r="B45" s="72"/>
      <c r="C45" s="53"/>
      <c r="D45" s="54"/>
      <c r="E45" s="55"/>
      <c r="F45" s="55"/>
    </row>
    <row r="46" spans="1:6" x14ac:dyDescent="0.2">
      <c r="A46" s="120"/>
      <c r="B46" s="71"/>
      <c r="C46" s="56"/>
      <c r="D46" s="50"/>
      <c r="E46" s="51"/>
      <c r="F46" s="49"/>
    </row>
    <row r="47" spans="1:6" x14ac:dyDescent="0.2">
      <c r="A47" s="113">
        <f>COUNT($A$12:A46)+1</f>
        <v>8</v>
      </c>
      <c r="B47" s="41" t="s">
        <v>13</v>
      </c>
      <c r="C47" s="52"/>
      <c r="D47" s="22"/>
      <c r="E47" s="37"/>
      <c r="F47" s="38"/>
    </row>
    <row r="48" spans="1:6" ht="38.25" x14ac:dyDescent="0.2">
      <c r="A48" s="118"/>
      <c r="B48" s="42" t="s">
        <v>35</v>
      </c>
      <c r="C48" s="52"/>
      <c r="D48" s="22"/>
      <c r="E48" s="37"/>
      <c r="F48" s="38"/>
    </row>
    <row r="49" spans="1:6" ht="14.25" x14ac:dyDescent="0.2">
      <c r="A49" s="118"/>
      <c r="B49" s="42"/>
      <c r="C49" s="52">
        <v>10</v>
      </c>
      <c r="D49" s="22" t="s">
        <v>47</v>
      </c>
      <c r="E49" s="47"/>
      <c r="F49" s="37">
        <f>C49*E49</f>
        <v>0</v>
      </c>
    </row>
    <row r="50" spans="1:6" x14ac:dyDescent="0.2">
      <c r="A50" s="119"/>
      <c r="B50" s="72"/>
      <c r="C50" s="53"/>
      <c r="D50" s="54"/>
      <c r="E50" s="55"/>
      <c r="F50" s="55"/>
    </row>
    <row r="51" spans="1:6" x14ac:dyDescent="0.2">
      <c r="A51" s="120"/>
      <c r="B51" s="71"/>
      <c r="C51" s="56"/>
      <c r="D51" s="50"/>
      <c r="E51" s="51"/>
      <c r="F51" s="49"/>
    </row>
    <row r="52" spans="1:6" x14ac:dyDescent="0.2">
      <c r="A52" s="113">
        <f>COUNT($A$12:A51)+1</f>
        <v>9</v>
      </c>
      <c r="B52" s="41" t="s">
        <v>93</v>
      </c>
      <c r="C52" s="52"/>
      <c r="D52" s="22"/>
      <c r="E52" s="37"/>
      <c r="F52" s="38"/>
    </row>
    <row r="53" spans="1:6" ht="63.75" x14ac:dyDescent="0.2">
      <c r="A53" s="118"/>
      <c r="B53" s="42" t="s">
        <v>119</v>
      </c>
      <c r="C53" s="52"/>
      <c r="D53" s="22"/>
      <c r="E53" s="37"/>
      <c r="F53" s="38"/>
    </row>
    <row r="54" spans="1:6" x14ac:dyDescent="0.2">
      <c r="A54" s="118"/>
      <c r="B54" s="41" t="s">
        <v>94</v>
      </c>
      <c r="C54" s="52"/>
      <c r="D54" s="22"/>
      <c r="E54" s="37"/>
      <c r="F54" s="38"/>
    </row>
    <row r="55" spans="1:6" ht="25.5" x14ac:dyDescent="0.2">
      <c r="A55" s="118"/>
      <c r="B55" s="42" t="s">
        <v>95</v>
      </c>
      <c r="C55" s="52">
        <v>10</v>
      </c>
      <c r="D55" s="39" t="s">
        <v>47</v>
      </c>
      <c r="E55" s="48"/>
      <c r="F55" s="40">
        <f>C55*E55</f>
        <v>0</v>
      </c>
    </row>
    <row r="56" spans="1:6" ht="25.5" x14ac:dyDescent="0.2">
      <c r="A56" s="118"/>
      <c r="B56" s="42" t="s">
        <v>120</v>
      </c>
      <c r="C56" s="52">
        <v>10</v>
      </c>
      <c r="D56" s="39" t="s">
        <v>47</v>
      </c>
      <c r="E56" s="48"/>
      <c r="F56" s="40">
        <f>C56*E56</f>
        <v>0</v>
      </c>
    </row>
    <row r="57" spans="1:6" x14ac:dyDescent="0.2">
      <c r="A57" s="119"/>
      <c r="B57" s="72"/>
      <c r="C57" s="53"/>
      <c r="D57" s="82"/>
      <c r="E57" s="83"/>
      <c r="F57" s="83"/>
    </row>
    <row r="58" spans="1:6" x14ac:dyDescent="0.2">
      <c r="A58" s="120"/>
      <c r="B58" s="71"/>
      <c r="C58" s="56"/>
      <c r="D58" s="80"/>
      <c r="E58" s="81"/>
      <c r="F58" s="81"/>
    </row>
    <row r="59" spans="1:6" x14ac:dyDescent="0.2">
      <c r="A59" s="113">
        <f>COUNT($A$12:A58)+1</f>
        <v>10</v>
      </c>
      <c r="B59" s="41" t="s">
        <v>99</v>
      </c>
      <c r="C59" s="52"/>
      <c r="D59" s="39"/>
      <c r="E59" s="40"/>
      <c r="F59" s="40"/>
    </row>
    <row r="60" spans="1:6" ht="63.75" x14ac:dyDescent="0.2">
      <c r="A60" s="118"/>
      <c r="B60" s="42" t="s">
        <v>129</v>
      </c>
      <c r="C60" s="52"/>
      <c r="D60" s="6"/>
      <c r="E60" s="7"/>
      <c r="F60" s="7"/>
    </row>
    <row r="61" spans="1:6" x14ac:dyDescent="0.2">
      <c r="A61" s="118"/>
      <c r="B61" s="41" t="s">
        <v>97</v>
      </c>
      <c r="C61" s="52"/>
      <c r="D61" s="22"/>
      <c r="E61" s="37"/>
      <c r="F61" s="38"/>
    </row>
    <row r="62" spans="1:6" ht="25.5" x14ac:dyDescent="0.2">
      <c r="A62" s="118"/>
      <c r="B62" s="42" t="s">
        <v>121</v>
      </c>
      <c r="C62" s="52">
        <v>8</v>
      </c>
      <c r="D62" s="39" t="s">
        <v>47</v>
      </c>
      <c r="E62" s="48"/>
      <c r="F62" s="40">
        <f>C62*E62</f>
        <v>0</v>
      </c>
    </row>
    <row r="63" spans="1:6" x14ac:dyDescent="0.2">
      <c r="A63" s="119"/>
      <c r="B63" s="72"/>
      <c r="C63" s="53"/>
      <c r="D63" s="82"/>
      <c r="E63" s="83"/>
      <c r="F63" s="83"/>
    </row>
    <row r="64" spans="1:6" ht="14.25" x14ac:dyDescent="0.2">
      <c r="A64" s="120"/>
      <c r="B64" s="102"/>
      <c r="C64" s="56"/>
      <c r="D64" s="50"/>
      <c r="E64" s="51"/>
      <c r="F64" s="49"/>
    </row>
    <row r="65" spans="1:6" x14ac:dyDescent="0.2">
      <c r="A65" s="113">
        <f>COUNT($A$12:A64)+1</f>
        <v>11</v>
      </c>
      <c r="B65" s="41" t="s">
        <v>100</v>
      </c>
      <c r="C65" s="52"/>
      <c r="D65" s="22"/>
      <c r="E65" s="37"/>
      <c r="F65" s="38"/>
    </row>
    <row r="66" spans="1:6" ht="63.75" x14ac:dyDescent="0.2">
      <c r="A66" s="118"/>
      <c r="B66" s="42" t="s">
        <v>153</v>
      </c>
      <c r="C66" s="52"/>
      <c r="D66" s="22"/>
      <c r="E66" s="37"/>
      <c r="F66" s="38"/>
    </row>
    <row r="67" spans="1:6" ht="14.25" x14ac:dyDescent="0.2">
      <c r="A67" s="118"/>
      <c r="B67" s="73"/>
      <c r="C67" s="52">
        <v>18</v>
      </c>
      <c r="D67" s="39" t="s">
        <v>47</v>
      </c>
      <c r="E67" s="47"/>
      <c r="F67" s="40">
        <f>+E67*C67</f>
        <v>0</v>
      </c>
    </row>
    <row r="68" spans="1:6" ht="14.25" x14ac:dyDescent="0.2">
      <c r="A68" s="119"/>
      <c r="B68" s="103"/>
      <c r="C68" s="53"/>
      <c r="D68" s="82"/>
      <c r="E68" s="55"/>
      <c r="F68" s="83"/>
    </row>
    <row r="69" spans="1:6" x14ac:dyDescent="0.2">
      <c r="A69" s="120"/>
      <c r="B69" s="71"/>
      <c r="C69" s="56"/>
      <c r="D69" s="50"/>
      <c r="E69" s="51"/>
      <c r="F69" s="49"/>
    </row>
    <row r="70" spans="1:6" x14ac:dyDescent="0.2">
      <c r="A70" s="113">
        <f>COUNT($A$12:A69)+1</f>
        <v>12</v>
      </c>
      <c r="B70" s="41" t="s">
        <v>101</v>
      </c>
      <c r="C70" s="52"/>
      <c r="D70" s="22"/>
      <c r="E70" s="37"/>
      <c r="F70" s="37"/>
    </row>
    <row r="71" spans="1:6" ht="51" x14ac:dyDescent="0.2">
      <c r="A71" s="118"/>
      <c r="B71" s="42" t="s">
        <v>102</v>
      </c>
      <c r="C71" s="52"/>
      <c r="D71" s="22"/>
      <c r="E71" s="37"/>
      <c r="F71" s="38"/>
    </row>
    <row r="72" spans="1:6" ht="14.25" x14ac:dyDescent="0.2">
      <c r="A72" s="118"/>
      <c r="B72" s="42"/>
      <c r="C72" s="52">
        <v>6</v>
      </c>
      <c r="D72" s="22" t="s">
        <v>41</v>
      </c>
      <c r="E72" s="47"/>
      <c r="F72" s="37">
        <f>C72*E72</f>
        <v>0</v>
      </c>
    </row>
    <row r="73" spans="1:6" x14ac:dyDescent="0.2">
      <c r="A73" s="119"/>
      <c r="B73" s="72"/>
      <c r="C73" s="53"/>
      <c r="D73" s="54"/>
      <c r="E73" s="55"/>
      <c r="F73" s="55"/>
    </row>
    <row r="74" spans="1:6" x14ac:dyDescent="0.2">
      <c r="A74" s="120"/>
      <c r="B74" s="71"/>
      <c r="C74" s="56"/>
      <c r="D74" s="50"/>
      <c r="E74" s="51"/>
      <c r="F74" s="51"/>
    </row>
    <row r="75" spans="1:6" x14ac:dyDescent="0.2">
      <c r="A75" s="113">
        <f>COUNT($A$12:A74)+1</f>
        <v>13</v>
      </c>
      <c r="B75" s="41" t="s">
        <v>103</v>
      </c>
      <c r="C75" s="52"/>
      <c r="D75" s="22"/>
      <c r="E75" s="37"/>
      <c r="F75" s="37"/>
    </row>
    <row r="76" spans="1:6" ht="63.75" x14ac:dyDescent="0.2">
      <c r="A76" s="118"/>
      <c r="B76" s="42" t="s">
        <v>104</v>
      </c>
      <c r="C76" s="52"/>
      <c r="D76" s="22"/>
      <c r="E76" s="37"/>
      <c r="F76" s="38"/>
    </row>
    <row r="77" spans="1:6" ht="14.25" x14ac:dyDescent="0.2">
      <c r="A77" s="118"/>
      <c r="B77" s="42"/>
      <c r="C77" s="52">
        <v>2</v>
      </c>
      <c r="D77" s="22" t="s">
        <v>41</v>
      </c>
      <c r="E77" s="47"/>
      <c r="F77" s="37">
        <f>C77*E77</f>
        <v>0</v>
      </c>
    </row>
    <row r="78" spans="1:6" x14ac:dyDescent="0.2">
      <c r="A78" s="119"/>
      <c r="B78" s="72"/>
      <c r="C78" s="53"/>
      <c r="D78" s="54"/>
      <c r="E78" s="55"/>
      <c r="F78" s="55"/>
    </row>
    <row r="79" spans="1:6" x14ac:dyDescent="0.2">
      <c r="A79" s="120"/>
      <c r="B79" s="77"/>
      <c r="C79" s="56"/>
      <c r="D79" s="50"/>
      <c r="E79" s="51"/>
      <c r="F79" s="51"/>
    </row>
    <row r="80" spans="1:6" x14ac:dyDescent="0.2">
      <c r="A80" s="113">
        <f>COUNT($A$12:A79)+1</f>
        <v>14</v>
      </c>
      <c r="B80" s="104" t="s">
        <v>105</v>
      </c>
      <c r="C80" s="52"/>
      <c r="D80" s="22"/>
      <c r="E80" s="37"/>
      <c r="F80" s="37"/>
    </row>
    <row r="81" spans="1:6" ht="38.25" x14ac:dyDescent="0.2">
      <c r="A81" s="118"/>
      <c r="B81" s="42" t="s">
        <v>106</v>
      </c>
      <c r="C81" s="52"/>
      <c r="D81" s="22"/>
      <c r="E81" s="37"/>
      <c r="F81" s="37"/>
    </row>
    <row r="82" spans="1:6" x14ac:dyDescent="0.2">
      <c r="A82" s="118"/>
      <c r="B82" s="74"/>
      <c r="C82" s="52">
        <v>1</v>
      </c>
      <c r="D82" s="22" t="s">
        <v>1</v>
      </c>
      <c r="E82" s="47"/>
      <c r="F82" s="37">
        <f>C82*E82</f>
        <v>0</v>
      </c>
    </row>
    <row r="83" spans="1:6" x14ac:dyDescent="0.2">
      <c r="A83" s="119"/>
      <c r="B83" s="105"/>
      <c r="C83" s="53"/>
      <c r="D83" s="54"/>
      <c r="E83" s="55"/>
      <c r="F83" s="55"/>
    </row>
    <row r="84" spans="1:6" x14ac:dyDescent="0.2">
      <c r="A84" s="120"/>
      <c r="B84" s="77"/>
      <c r="C84" s="56"/>
      <c r="D84" s="50"/>
      <c r="E84" s="51"/>
      <c r="F84" s="51"/>
    </row>
    <row r="85" spans="1:6" x14ac:dyDescent="0.2">
      <c r="A85" s="113">
        <f>COUNT($A$12:A84)+1</f>
        <v>15</v>
      </c>
      <c r="B85" s="41" t="s">
        <v>21</v>
      </c>
      <c r="C85" s="52"/>
      <c r="D85" s="22"/>
      <c r="E85" s="37"/>
      <c r="F85" s="37"/>
    </row>
    <row r="86" spans="1:6" x14ac:dyDescent="0.2">
      <c r="A86" s="118"/>
      <c r="B86" s="42" t="s">
        <v>20</v>
      </c>
      <c r="C86" s="52"/>
      <c r="D86" s="22"/>
      <c r="E86" s="37"/>
      <c r="F86" s="38"/>
    </row>
    <row r="87" spans="1:6" ht="14.25" x14ac:dyDescent="0.2">
      <c r="A87" s="118"/>
      <c r="B87" s="42"/>
      <c r="C87" s="52">
        <v>10</v>
      </c>
      <c r="D87" s="22" t="s">
        <v>47</v>
      </c>
      <c r="E87" s="47"/>
      <c r="F87" s="37">
        <f>C87*E87</f>
        <v>0</v>
      </c>
    </row>
    <row r="88" spans="1:6" x14ac:dyDescent="0.2">
      <c r="A88" s="119"/>
      <c r="B88" s="72"/>
      <c r="C88" s="53"/>
      <c r="D88" s="54"/>
      <c r="E88" s="55"/>
      <c r="F88" s="55"/>
    </row>
    <row r="89" spans="1:6" x14ac:dyDescent="0.2">
      <c r="A89" s="120"/>
      <c r="B89" s="71"/>
      <c r="C89" s="56"/>
      <c r="D89" s="50"/>
      <c r="E89" s="51"/>
      <c r="F89" s="51"/>
    </row>
    <row r="90" spans="1:6" x14ac:dyDescent="0.2">
      <c r="A90" s="113">
        <f>COUNT($A$12:A89)+1</f>
        <v>16</v>
      </c>
      <c r="B90" s="41" t="s">
        <v>110</v>
      </c>
      <c r="C90" s="52"/>
      <c r="D90" s="22"/>
      <c r="E90" s="37"/>
      <c r="F90" s="37"/>
    </row>
    <row r="91" spans="1:6" ht="38.25" x14ac:dyDescent="0.2">
      <c r="A91" s="118"/>
      <c r="B91" s="42" t="s">
        <v>128</v>
      </c>
      <c r="C91" s="52"/>
      <c r="D91" s="22"/>
      <c r="E91" s="37"/>
      <c r="F91" s="37"/>
    </row>
    <row r="92" spans="1:6" ht="14.25" x14ac:dyDescent="0.2">
      <c r="A92" s="118"/>
      <c r="B92" s="42" t="s">
        <v>36</v>
      </c>
      <c r="C92" s="52">
        <v>30</v>
      </c>
      <c r="D92" s="22" t="s">
        <v>46</v>
      </c>
      <c r="E92" s="47"/>
      <c r="F92" s="37">
        <f>C92*E92</f>
        <v>0</v>
      </c>
    </row>
    <row r="93" spans="1:6" ht="14.25" x14ac:dyDescent="0.2">
      <c r="A93" s="118"/>
      <c r="B93" s="42" t="s">
        <v>37</v>
      </c>
      <c r="C93" s="52">
        <v>15</v>
      </c>
      <c r="D93" s="22" t="s">
        <v>46</v>
      </c>
      <c r="E93" s="47"/>
      <c r="F93" s="37">
        <f>C93*E93</f>
        <v>0</v>
      </c>
    </row>
    <row r="94" spans="1:6" x14ac:dyDescent="0.2">
      <c r="A94" s="119"/>
      <c r="B94" s="72"/>
      <c r="C94" s="53"/>
      <c r="D94" s="54"/>
      <c r="E94" s="55"/>
      <c r="F94" s="55"/>
    </row>
    <row r="95" spans="1:6" x14ac:dyDescent="0.2">
      <c r="A95" s="120"/>
      <c r="B95" s="71"/>
      <c r="C95" s="56"/>
      <c r="D95" s="50"/>
      <c r="E95" s="51"/>
      <c r="F95" s="51"/>
    </row>
    <row r="96" spans="1:6" x14ac:dyDescent="0.2">
      <c r="A96" s="113">
        <f>COUNT($A$12:A95)+1</f>
        <v>17</v>
      </c>
      <c r="B96" s="41" t="s">
        <v>130</v>
      </c>
      <c r="C96" s="52"/>
      <c r="D96" s="22"/>
      <c r="E96" s="37"/>
      <c r="F96" s="38"/>
    </row>
    <row r="97" spans="1:6" ht="38.25" x14ac:dyDescent="0.2">
      <c r="A97" s="118"/>
      <c r="B97" s="42" t="s">
        <v>154</v>
      </c>
      <c r="C97" s="52"/>
      <c r="D97" s="22"/>
      <c r="E97" s="37"/>
      <c r="F97" s="38"/>
    </row>
    <row r="98" spans="1:6" ht="14.25" x14ac:dyDescent="0.2">
      <c r="A98" s="118"/>
      <c r="B98" s="42"/>
      <c r="C98" s="52">
        <v>1</v>
      </c>
      <c r="D98" s="22" t="s">
        <v>46</v>
      </c>
      <c r="E98" s="47"/>
      <c r="F98" s="37">
        <f>C98*E98</f>
        <v>0</v>
      </c>
    </row>
    <row r="99" spans="1:6" x14ac:dyDescent="0.2">
      <c r="A99" s="119"/>
      <c r="B99" s="72"/>
      <c r="C99" s="53"/>
      <c r="D99" s="54"/>
      <c r="E99" s="55"/>
      <c r="F99" s="55"/>
    </row>
    <row r="100" spans="1:6" x14ac:dyDescent="0.2">
      <c r="A100" s="120"/>
      <c r="B100" s="71"/>
      <c r="C100" s="56"/>
      <c r="D100" s="50"/>
      <c r="E100" s="51"/>
      <c r="F100" s="51"/>
    </row>
    <row r="101" spans="1:6" x14ac:dyDescent="0.2">
      <c r="A101" s="113">
        <f>COUNT($A$12:A100)+1</f>
        <v>18</v>
      </c>
      <c r="B101" s="41" t="s">
        <v>155</v>
      </c>
      <c r="C101" s="52"/>
      <c r="D101" s="22"/>
      <c r="E101" s="37"/>
      <c r="F101" s="37"/>
    </row>
    <row r="102" spans="1:6" ht="38.25" x14ac:dyDescent="0.2">
      <c r="A102" s="118"/>
      <c r="B102" s="42" t="s">
        <v>156</v>
      </c>
      <c r="C102" s="52"/>
      <c r="D102" s="22"/>
      <c r="E102" s="37"/>
      <c r="F102" s="37"/>
    </row>
    <row r="103" spans="1:6" ht="14.25" x14ac:dyDescent="0.2">
      <c r="A103" s="118"/>
      <c r="B103" s="42"/>
      <c r="C103" s="52">
        <v>6</v>
      </c>
      <c r="D103" s="22" t="s">
        <v>46</v>
      </c>
      <c r="E103" s="47"/>
      <c r="F103" s="37">
        <f>C103*E103</f>
        <v>0</v>
      </c>
    </row>
    <row r="104" spans="1:6" x14ac:dyDescent="0.2">
      <c r="A104" s="119"/>
      <c r="B104" s="72"/>
      <c r="C104" s="53"/>
      <c r="D104" s="54"/>
      <c r="E104" s="55"/>
      <c r="F104" s="55"/>
    </row>
    <row r="105" spans="1:6" x14ac:dyDescent="0.2">
      <c r="A105" s="120"/>
      <c r="B105" s="71"/>
      <c r="C105" s="56"/>
      <c r="D105" s="50"/>
      <c r="E105" s="51"/>
      <c r="F105" s="51"/>
    </row>
    <row r="106" spans="1:6" x14ac:dyDescent="0.2">
      <c r="A106" s="113">
        <f>COUNT($A$12:A105)+1</f>
        <v>19</v>
      </c>
      <c r="B106" s="41" t="s">
        <v>111</v>
      </c>
      <c r="C106" s="52"/>
      <c r="D106" s="22"/>
      <c r="E106" s="37"/>
      <c r="F106" s="37"/>
    </row>
    <row r="107" spans="1:6" ht="63.75" x14ac:dyDescent="0.2">
      <c r="A107" s="118"/>
      <c r="B107" s="42" t="s">
        <v>140</v>
      </c>
      <c r="C107" s="52"/>
      <c r="D107" s="22"/>
      <c r="E107" s="37"/>
      <c r="F107" s="37"/>
    </row>
    <row r="108" spans="1:6" ht="14.25" x14ac:dyDescent="0.2">
      <c r="A108" s="118"/>
      <c r="B108" s="42"/>
      <c r="C108" s="52">
        <v>7</v>
      </c>
      <c r="D108" s="22" t="s">
        <v>46</v>
      </c>
      <c r="E108" s="47"/>
      <c r="F108" s="37">
        <f>C108*E108</f>
        <v>0</v>
      </c>
    </row>
    <row r="109" spans="1:6" x14ac:dyDescent="0.2">
      <c r="A109" s="119"/>
      <c r="B109" s="72"/>
      <c r="C109" s="53"/>
      <c r="D109" s="54"/>
      <c r="E109" s="55"/>
      <c r="F109" s="55"/>
    </row>
    <row r="110" spans="1:6" x14ac:dyDescent="0.2">
      <c r="A110" s="120"/>
      <c r="B110" s="71"/>
      <c r="C110" s="56"/>
      <c r="D110" s="50"/>
      <c r="E110" s="51"/>
      <c r="F110" s="51"/>
    </row>
    <row r="111" spans="1:6" x14ac:dyDescent="0.2">
      <c r="A111" s="113">
        <f>COUNT($A$12:A110)+1</f>
        <v>20</v>
      </c>
      <c r="B111" s="41" t="s">
        <v>112</v>
      </c>
      <c r="C111" s="52"/>
      <c r="D111" s="22"/>
      <c r="E111" s="37"/>
      <c r="F111" s="38"/>
    </row>
    <row r="112" spans="1:6" ht="51" x14ac:dyDescent="0.2">
      <c r="A112" s="118"/>
      <c r="B112" s="42" t="s">
        <v>141</v>
      </c>
      <c r="C112" s="52"/>
      <c r="D112" s="22"/>
      <c r="E112" s="37"/>
      <c r="F112" s="38"/>
    </row>
    <row r="113" spans="1:6" ht="14.25" x14ac:dyDescent="0.2">
      <c r="A113" s="118"/>
      <c r="B113" s="42"/>
      <c r="C113" s="52">
        <v>32</v>
      </c>
      <c r="D113" s="22" t="s">
        <v>46</v>
      </c>
      <c r="E113" s="47"/>
      <c r="F113" s="37">
        <f>C113*E113</f>
        <v>0</v>
      </c>
    </row>
    <row r="114" spans="1:6" x14ac:dyDescent="0.2">
      <c r="A114" s="119"/>
      <c r="B114" s="72"/>
      <c r="C114" s="53"/>
      <c r="D114" s="54"/>
      <c r="E114" s="55"/>
      <c r="F114" s="55"/>
    </row>
    <row r="115" spans="1:6" x14ac:dyDescent="0.2">
      <c r="A115" s="120"/>
      <c r="B115" s="77"/>
      <c r="C115" s="56"/>
      <c r="D115" s="106"/>
      <c r="E115" s="78"/>
      <c r="F115" s="78"/>
    </row>
    <row r="116" spans="1:6" x14ac:dyDescent="0.2">
      <c r="A116" s="113">
        <f>COUNT($A$12:A115)+1</f>
        <v>21</v>
      </c>
      <c r="B116" s="41" t="s">
        <v>24</v>
      </c>
      <c r="C116" s="52"/>
      <c r="D116" s="22"/>
      <c r="E116" s="37"/>
      <c r="F116" s="37"/>
    </row>
    <row r="117" spans="1:6" ht="25.5" x14ac:dyDescent="0.2">
      <c r="A117" s="118"/>
      <c r="B117" s="42" t="s">
        <v>23</v>
      </c>
      <c r="C117" s="52"/>
      <c r="D117" s="22"/>
      <c r="E117" s="37"/>
      <c r="F117" s="38"/>
    </row>
    <row r="118" spans="1:6" ht="14.25" x14ac:dyDescent="0.2">
      <c r="A118" s="118"/>
      <c r="B118" s="42"/>
      <c r="C118" s="52">
        <v>57</v>
      </c>
      <c r="D118" s="22" t="s">
        <v>46</v>
      </c>
      <c r="E118" s="47"/>
      <c r="F118" s="37">
        <f>C118*E118</f>
        <v>0</v>
      </c>
    </row>
    <row r="119" spans="1:6" x14ac:dyDescent="0.2">
      <c r="A119" s="119"/>
      <c r="B119" s="72"/>
      <c r="C119" s="53"/>
      <c r="D119" s="54"/>
      <c r="E119" s="55"/>
      <c r="F119" s="55"/>
    </row>
    <row r="120" spans="1:6" x14ac:dyDescent="0.2">
      <c r="A120" s="120"/>
      <c r="B120" s="71"/>
      <c r="C120" s="56"/>
      <c r="D120" s="50"/>
      <c r="E120" s="51"/>
      <c r="F120" s="51"/>
    </row>
    <row r="121" spans="1:6" x14ac:dyDescent="0.2">
      <c r="A121" s="113">
        <f>COUNT($A$12:A120)+1</f>
        <v>22</v>
      </c>
      <c r="B121" s="41" t="s">
        <v>25</v>
      </c>
      <c r="C121" s="52"/>
      <c r="D121" s="22"/>
      <c r="E121" s="37"/>
      <c r="F121" s="37"/>
    </row>
    <row r="122" spans="1:6" x14ac:dyDescent="0.2">
      <c r="A122" s="118"/>
      <c r="B122" s="42" t="s">
        <v>157</v>
      </c>
      <c r="C122" s="52"/>
      <c r="D122" s="22"/>
      <c r="E122" s="37"/>
      <c r="F122" s="38"/>
    </row>
    <row r="123" spans="1:6" ht="14.25" x14ac:dyDescent="0.2">
      <c r="A123" s="118"/>
      <c r="B123" s="42"/>
      <c r="C123" s="52">
        <v>12</v>
      </c>
      <c r="D123" s="22" t="s">
        <v>41</v>
      </c>
      <c r="E123" s="47"/>
      <c r="F123" s="37">
        <f>C123*E123</f>
        <v>0</v>
      </c>
    </row>
    <row r="124" spans="1:6" x14ac:dyDescent="0.2">
      <c r="A124" s="119"/>
      <c r="B124" s="72"/>
      <c r="C124" s="53"/>
      <c r="D124" s="54"/>
      <c r="E124" s="55"/>
      <c r="F124" s="55"/>
    </row>
    <row r="125" spans="1:6" x14ac:dyDescent="0.2">
      <c r="A125" s="120"/>
      <c r="B125" s="71"/>
      <c r="C125" s="56"/>
      <c r="D125" s="50"/>
      <c r="E125" s="51"/>
      <c r="F125" s="51"/>
    </row>
    <row r="126" spans="1:6" x14ac:dyDescent="0.2">
      <c r="A126" s="113">
        <f>COUNT($A$10:A125)+1</f>
        <v>23</v>
      </c>
      <c r="B126" s="41" t="s">
        <v>169</v>
      </c>
      <c r="C126" s="52"/>
      <c r="D126" s="22"/>
      <c r="E126" s="37"/>
      <c r="F126" s="37"/>
    </row>
    <row r="127" spans="1:6" ht="331.5" x14ac:dyDescent="0.2">
      <c r="A127" s="118"/>
      <c r="B127" s="42" t="s">
        <v>201</v>
      </c>
      <c r="C127" s="52"/>
      <c r="D127" s="22"/>
      <c r="E127" s="37"/>
      <c r="F127" s="37"/>
    </row>
    <row r="128" spans="1:6" x14ac:dyDescent="0.2">
      <c r="A128" s="118"/>
      <c r="B128" s="41"/>
      <c r="C128" s="52">
        <v>1</v>
      </c>
      <c r="D128" s="22" t="s">
        <v>1</v>
      </c>
      <c r="E128" s="47"/>
      <c r="F128" s="37">
        <f>C128*E128</f>
        <v>0</v>
      </c>
    </row>
    <row r="129" spans="1:6" x14ac:dyDescent="0.2">
      <c r="A129" s="119"/>
      <c r="B129" s="72"/>
      <c r="C129" s="53"/>
      <c r="D129" s="54"/>
      <c r="E129" s="55"/>
      <c r="F129" s="55"/>
    </row>
    <row r="130" spans="1:6" x14ac:dyDescent="0.2">
      <c r="A130" s="120"/>
      <c r="B130" s="71"/>
      <c r="C130" s="56"/>
      <c r="D130" s="50"/>
      <c r="E130" s="51"/>
      <c r="F130" s="51"/>
    </row>
    <row r="131" spans="1:6" x14ac:dyDescent="0.2">
      <c r="A131" s="113">
        <f>COUNT($A$10:A129)+1</f>
        <v>24</v>
      </c>
      <c r="B131" s="41" t="s">
        <v>159</v>
      </c>
      <c r="C131" s="52"/>
      <c r="D131" s="22"/>
      <c r="E131" s="37"/>
      <c r="F131" s="37"/>
    </row>
    <row r="132" spans="1:6" ht="25.5" x14ac:dyDescent="0.2">
      <c r="A132" s="118"/>
      <c r="B132" s="42" t="s">
        <v>160</v>
      </c>
      <c r="C132" s="52"/>
      <c r="D132" s="22"/>
      <c r="E132" s="37"/>
      <c r="F132" s="37"/>
    </row>
    <row r="133" spans="1:6" x14ac:dyDescent="0.2">
      <c r="A133" s="118"/>
      <c r="B133" s="41"/>
      <c r="C133" s="52">
        <v>2</v>
      </c>
      <c r="D133" s="22" t="s">
        <v>1</v>
      </c>
      <c r="E133" s="47"/>
      <c r="F133" s="37">
        <f>C133*E133</f>
        <v>0</v>
      </c>
    </row>
    <row r="134" spans="1:6" x14ac:dyDescent="0.2">
      <c r="A134" s="119"/>
      <c r="B134" s="72"/>
      <c r="C134" s="53"/>
      <c r="D134" s="54"/>
      <c r="E134" s="55"/>
      <c r="F134" s="55"/>
    </row>
    <row r="135" spans="1:6" x14ac:dyDescent="0.2">
      <c r="A135" s="120"/>
      <c r="B135" s="71"/>
      <c r="C135" s="56"/>
      <c r="D135" s="50"/>
      <c r="E135" s="51"/>
      <c r="F135" s="51"/>
    </row>
    <row r="136" spans="1:6" x14ac:dyDescent="0.2">
      <c r="A136" s="113">
        <f>COUNT($A$10:A135)+1</f>
        <v>25</v>
      </c>
      <c r="B136" s="41" t="s">
        <v>166</v>
      </c>
      <c r="C136" s="52"/>
      <c r="D136" s="22"/>
      <c r="E136" s="37"/>
      <c r="F136" s="37"/>
    </row>
    <row r="137" spans="1:6" ht="76.5" x14ac:dyDescent="0.2">
      <c r="A137" s="118"/>
      <c r="B137" s="42" t="s">
        <v>167</v>
      </c>
      <c r="C137" s="52"/>
      <c r="D137" s="22"/>
      <c r="E137" s="37"/>
      <c r="F137" s="37"/>
    </row>
    <row r="138" spans="1:6" x14ac:dyDescent="0.2">
      <c r="A138" s="118"/>
      <c r="B138" s="42" t="s">
        <v>200</v>
      </c>
      <c r="C138" s="52">
        <v>2</v>
      </c>
      <c r="D138" s="22" t="s">
        <v>1</v>
      </c>
      <c r="E138" s="47"/>
      <c r="F138" s="37">
        <f>C138*E138</f>
        <v>0</v>
      </c>
    </row>
    <row r="139" spans="1:6" x14ac:dyDescent="0.2">
      <c r="A139" s="119"/>
      <c r="B139" s="72"/>
      <c r="C139" s="53"/>
      <c r="D139" s="145"/>
      <c r="E139" s="55"/>
      <c r="F139" s="55"/>
    </row>
    <row r="140" spans="1:6" x14ac:dyDescent="0.2">
      <c r="A140" s="120"/>
      <c r="B140" s="71"/>
      <c r="C140" s="56"/>
      <c r="D140" s="50"/>
      <c r="E140" s="51"/>
      <c r="F140" s="49"/>
    </row>
    <row r="141" spans="1:6" x14ac:dyDescent="0.2">
      <c r="A141" s="113">
        <f>COUNT($A$12:A140)+1</f>
        <v>26</v>
      </c>
      <c r="B141" s="41" t="s">
        <v>26</v>
      </c>
      <c r="C141" s="52"/>
      <c r="D141" s="22"/>
      <c r="E141" s="37"/>
      <c r="F141" s="38"/>
    </row>
    <row r="142" spans="1:6" ht="38.25" x14ac:dyDescent="0.2">
      <c r="A142" s="118"/>
      <c r="B142" s="42" t="s">
        <v>122</v>
      </c>
      <c r="C142" s="52"/>
      <c r="D142" s="22"/>
      <c r="E142" s="37"/>
      <c r="F142" s="38"/>
    </row>
    <row r="143" spans="1:6" x14ac:dyDescent="0.2">
      <c r="A143" s="118"/>
      <c r="B143" s="42"/>
      <c r="C143" s="52">
        <v>1</v>
      </c>
      <c r="D143" s="22" t="s">
        <v>1</v>
      </c>
      <c r="E143" s="47"/>
      <c r="F143" s="37">
        <f>C143*E143</f>
        <v>0</v>
      </c>
    </row>
    <row r="144" spans="1:6" x14ac:dyDescent="0.2">
      <c r="A144" s="119"/>
      <c r="B144" s="72"/>
      <c r="C144" s="53"/>
      <c r="D144" s="54"/>
      <c r="E144" s="55"/>
      <c r="F144" s="55"/>
    </row>
    <row r="145" spans="1:6" x14ac:dyDescent="0.2">
      <c r="A145" s="120"/>
      <c r="B145" s="77"/>
      <c r="C145" s="33"/>
      <c r="D145" s="34"/>
      <c r="E145" s="35"/>
      <c r="F145" s="33"/>
    </row>
    <row r="146" spans="1:6" x14ac:dyDescent="0.2">
      <c r="A146" s="113">
        <f>COUNT($A$12:A145)+1</f>
        <v>27</v>
      </c>
      <c r="B146" s="41" t="s">
        <v>32</v>
      </c>
      <c r="C146" s="38"/>
      <c r="D146" s="22"/>
      <c r="E146" s="65"/>
      <c r="F146" s="38"/>
    </row>
    <row r="147" spans="1:6" ht="76.5" x14ac:dyDescent="0.2">
      <c r="A147" s="116"/>
      <c r="B147" s="42" t="s">
        <v>116</v>
      </c>
      <c r="C147" s="38"/>
      <c r="D147" s="22"/>
      <c r="E147" s="37"/>
      <c r="F147" s="38"/>
    </row>
    <row r="148" spans="1:6" x14ac:dyDescent="0.2">
      <c r="A148" s="113"/>
      <c r="B148" s="107"/>
      <c r="C148" s="66"/>
      <c r="D148" s="67">
        <v>0.04</v>
      </c>
      <c r="E148" s="38"/>
      <c r="F148" s="37">
        <f>SUM(F14:F146)*D148</f>
        <v>0</v>
      </c>
    </row>
    <row r="149" spans="1:6" x14ac:dyDescent="0.2">
      <c r="A149" s="115"/>
      <c r="B149" s="108"/>
      <c r="C149" s="109"/>
      <c r="D149" s="110"/>
      <c r="E149" s="68"/>
      <c r="F149" s="55"/>
    </row>
    <row r="150" spans="1:6" x14ac:dyDescent="0.2">
      <c r="A150" s="117"/>
      <c r="B150" s="71"/>
      <c r="C150" s="49"/>
      <c r="D150" s="50"/>
      <c r="E150" s="111"/>
      <c r="F150" s="51"/>
    </row>
    <row r="151" spans="1:6" x14ac:dyDescent="0.2">
      <c r="A151" s="113">
        <f>COUNT($A$12:A150)+1</f>
        <v>28</v>
      </c>
      <c r="B151" s="41" t="s">
        <v>170</v>
      </c>
      <c r="C151" s="38"/>
      <c r="D151" s="22"/>
      <c r="E151" s="65"/>
      <c r="F151" s="37"/>
    </row>
    <row r="152" spans="1:6" ht="38.25" x14ac:dyDescent="0.2">
      <c r="A152" s="116"/>
      <c r="B152" s="42" t="s">
        <v>33</v>
      </c>
      <c r="C152" s="38"/>
      <c r="D152" s="22"/>
      <c r="E152" s="38"/>
      <c r="F152" s="37"/>
    </row>
    <row r="153" spans="1:6" x14ac:dyDescent="0.2">
      <c r="A153" s="116"/>
      <c r="B153" s="42"/>
      <c r="C153" s="66"/>
      <c r="D153" s="67">
        <v>0.05</v>
      </c>
      <c r="E153" s="38"/>
      <c r="F153" s="37">
        <f>SUM(F14:F146)*D153</f>
        <v>0</v>
      </c>
    </row>
    <row r="154" spans="1:6" x14ac:dyDescent="0.2">
      <c r="A154" s="121"/>
      <c r="B154" s="72"/>
      <c r="C154" s="68"/>
      <c r="D154" s="54"/>
      <c r="E154" s="68"/>
      <c r="F154" s="68"/>
    </row>
    <row r="155" spans="1:6" x14ac:dyDescent="0.2">
      <c r="A155" s="116"/>
      <c r="B155" s="42"/>
      <c r="C155" s="38"/>
      <c r="D155" s="22"/>
      <c r="E155" s="38"/>
      <c r="F155" s="38"/>
    </row>
    <row r="156" spans="1:6" x14ac:dyDescent="0.2">
      <c r="A156" s="113">
        <f>COUNT($A$12:A154)+1</f>
        <v>29</v>
      </c>
      <c r="B156" s="41" t="s">
        <v>117</v>
      </c>
      <c r="C156" s="38"/>
      <c r="D156" s="22"/>
      <c r="E156" s="38"/>
      <c r="F156" s="38"/>
    </row>
    <row r="157" spans="1:6" ht="38.25" x14ac:dyDescent="0.2">
      <c r="A157" s="116"/>
      <c r="B157" s="42" t="s">
        <v>34</v>
      </c>
      <c r="C157" s="66"/>
      <c r="D157" s="67">
        <v>0.1</v>
      </c>
      <c r="E157" s="38"/>
      <c r="F157" s="37">
        <f>SUM(F14:F146)*D157</f>
        <v>0</v>
      </c>
    </row>
    <row r="158" spans="1:6" x14ac:dyDescent="0.2">
      <c r="A158" s="121"/>
      <c r="B158" s="74"/>
      <c r="C158" s="38"/>
      <c r="D158" s="22"/>
      <c r="E158" s="65"/>
      <c r="F158" s="38"/>
    </row>
    <row r="159" spans="1:6" x14ac:dyDescent="0.2">
      <c r="A159" s="43"/>
      <c r="B159" s="75" t="s">
        <v>2</v>
      </c>
      <c r="C159" s="44"/>
      <c r="D159" s="45"/>
      <c r="E159" s="46" t="s">
        <v>45</v>
      </c>
      <c r="F159" s="46">
        <f>SUM(F14:F158)</f>
        <v>0</v>
      </c>
    </row>
  </sheetData>
  <sheetProtection password="CFA5"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
št. projekta: 35/C-3400&amp;RJPE-SIR-121/20</oddHeader>
    <oddFooter>&amp;C&amp;"Arial,Navadno"&amp;P / &amp;N</oddFooter>
  </headerFooter>
  <rowBreaks count="5" manualBreakCount="5">
    <brk id="35" max="5" man="1"/>
    <brk id="63" max="5" man="1"/>
    <brk id="94" max="5" man="1"/>
    <brk id="124" max="5" man="1"/>
    <brk id="13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C00000"/>
  </sheetPr>
  <dimension ref="A1:F195"/>
  <sheetViews>
    <sheetView topLeftCell="A14" zoomScaleNormal="100" zoomScaleSheetLayoutView="100" workbookViewId="0">
      <selection activeCell="E19" sqref="E19"/>
    </sheetView>
  </sheetViews>
  <sheetFormatPr defaultColWidth="9.140625" defaultRowHeight="12.75" x14ac:dyDescent="0.2"/>
  <cols>
    <col min="1" max="1" width="5.7109375" style="28" customWidth="1"/>
    <col min="2" max="2" width="50.7109375" style="76" customWidth="1"/>
    <col min="3" max="3" width="7.7109375" style="137" customWidth="1"/>
    <col min="4" max="4" width="4.7109375" style="32" customWidth="1"/>
    <col min="5" max="5" width="11.7109375" style="30" customWidth="1"/>
    <col min="6" max="6" width="12.7109375" style="31" customWidth="1"/>
    <col min="7" max="16384" width="9.140625" style="32"/>
  </cols>
  <sheetData>
    <row r="1" spans="1:6" x14ac:dyDescent="0.2">
      <c r="A1" s="27" t="s">
        <v>224</v>
      </c>
      <c r="B1" s="69" t="s">
        <v>6</v>
      </c>
      <c r="C1" s="134"/>
      <c r="D1" s="29"/>
    </row>
    <row r="2" spans="1:6" x14ac:dyDescent="0.2">
      <c r="A2" s="27" t="s">
        <v>225</v>
      </c>
      <c r="B2" s="69" t="s">
        <v>7</v>
      </c>
      <c r="C2" s="134"/>
      <c r="D2" s="29"/>
    </row>
    <row r="3" spans="1:6" x14ac:dyDescent="0.2">
      <c r="A3" s="27" t="s">
        <v>221</v>
      </c>
      <c r="B3" s="69" t="s">
        <v>176</v>
      </c>
      <c r="C3" s="134"/>
      <c r="D3" s="29"/>
    </row>
    <row r="4" spans="1:6" x14ac:dyDescent="0.2">
      <c r="A4" s="27"/>
      <c r="B4" s="69" t="s">
        <v>177</v>
      </c>
      <c r="C4" s="134"/>
      <c r="D4" s="29"/>
    </row>
    <row r="5" spans="1:6" ht="76.5" x14ac:dyDescent="0.2">
      <c r="A5" s="130" t="s">
        <v>0</v>
      </c>
      <c r="B5" s="131" t="s">
        <v>38</v>
      </c>
      <c r="C5" s="135" t="s">
        <v>8</v>
      </c>
      <c r="D5" s="132" t="s">
        <v>9</v>
      </c>
      <c r="E5" s="133" t="s">
        <v>42</v>
      </c>
      <c r="F5" s="133" t="s">
        <v>43</v>
      </c>
    </row>
    <row r="6" spans="1:6" x14ac:dyDescent="0.2">
      <c r="A6" s="112">
        <v>1</v>
      </c>
      <c r="B6" s="70"/>
      <c r="C6" s="79"/>
      <c r="D6" s="34"/>
      <c r="E6" s="35"/>
      <c r="F6" s="33"/>
    </row>
    <row r="7" spans="1:6" x14ac:dyDescent="0.2">
      <c r="A7" s="122"/>
      <c r="B7" s="124" t="s">
        <v>150</v>
      </c>
      <c r="C7" s="136"/>
      <c r="D7" s="57"/>
      <c r="E7" s="58"/>
      <c r="F7" s="59"/>
    </row>
    <row r="8" spans="1:6" x14ac:dyDescent="0.2">
      <c r="A8" s="122"/>
      <c r="B8" s="246" t="s">
        <v>149</v>
      </c>
      <c r="C8" s="246"/>
      <c r="D8" s="246"/>
      <c r="E8" s="246"/>
      <c r="F8" s="246"/>
    </row>
    <row r="9" spans="1:6" x14ac:dyDescent="0.2">
      <c r="A9" s="122"/>
      <c r="B9" s="246"/>
      <c r="C9" s="246"/>
      <c r="D9" s="246"/>
      <c r="E9" s="246"/>
      <c r="F9" s="246"/>
    </row>
    <row r="10" spans="1:6" x14ac:dyDescent="0.2">
      <c r="A10" s="122"/>
      <c r="B10" s="123"/>
      <c r="C10" s="136"/>
      <c r="D10" s="57"/>
      <c r="E10" s="58"/>
      <c r="F10" s="59"/>
    </row>
    <row r="11" spans="1:6" x14ac:dyDescent="0.2">
      <c r="A11" s="112"/>
      <c r="B11" s="70"/>
      <c r="C11" s="79"/>
      <c r="D11" s="34"/>
      <c r="E11" s="35"/>
      <c r="F11" s="33"/>
    </row>
    <row r="12" spans="1:6" x14ac:dyDescent="0.2">
      <c r="A12" s="113">
        <f>COUNT(A6+1)</f>
        <v>1</v>
      </c>
      <c r="B12" s="41" t="s">
        <v>10</v>
      </c>
      <c r="C12" s="38"/>
      <c r="D12" s="22"/>
      <c r="E12" s="37"/>
      <c r="F12" s="37"/>
    </row>
    <row r="13" spans="1:6" ht="38.25" x14ac:dyDescent="0.2">
      <c r="A13" s="113"/>
      <c r="B13" s="42" t="s">
        <v>49</v>
      </c>
      <c r="C13" s="38"/>
      <c r="D13" s="22"/>
      <c r="E13" s="37"/>
      <c r="F13" s="37"/>
    </row>
    <row r="14" spans="1:6" ht="14.25" x14ac:dyDescent="0.2">
      <c r="A14" s="113"/>
      <c r="B14" s="42"/>
      <c r="C14" s="52">
        <v>11</v>
      </c>
      <c r="D14" s="22" t="s">
        <v>41</v>
      </c>
      <c r="E14" s="47"/>
      <c r="F14" s="37">
        <f>C14*E14</f>
        <v>0</v>
      </c>
    </row>
    <row r="15" spans="1:6" x14ac:dyDescent="0.2">
      <c r="A15" s="115"/>
      <c r="B15" s="72"/>
      <c r="C15" s="53"/>
      <c r="D15" s="54"/>
      <c r="E15" s="55"/>
      <c r="F15" s="55"/>
    </row>
    <row r="16" spans="1:6" x14ac:dyDescent="0.2">
      <c r="A16" s="114"/>
      <c r="B16" s="71"/>
      <c r="C16" s="56"/>
      <c r="D16" s="50"/>
      <c r="E16" s="51"/>
      <c r="F16" s="51"/>
    </row>
    <row r="17" spans="1:6" x14ac:dyDescent="0.2">
      <c r="A17" s="113">
        <f>COUNT($A$12:A15)+1</f>
        <v>2</v>
      </c>
      <c r="B17" s="41" t="s">
        <v>50</v>
      </c>
      <c r="C17" s="52"/>
      <c r="D17" s="22"/>
      <c r="E17" s="37"/>
      <c r="F17" s="37"/>
    </row>
    <row r="18" spans="1:6" ht="89.25" x14ac:dyDescent="0.2">
      <c r="A18" s="113"/>
      <c r="B18" s="42" t="s">
        <v>136</v>
      </c>
      <c r="C18" s="52"/>
      <c r="D18" s="22"/>
      <c r="E18" s="37"/>
      <c r="F18" s="37"/>
    </row>
    <row r="19" spans="1:6" x14ac:dyDescent="0.2">
      <c r="A19" s="113"/>
      <c r="B19" s="42"/>
      <c r="C19" s="52">
        <v>1</v>
      </c>
      <c r="D19" s="22" t="s">
        <v>1</v>
      </c>
      <c r="E19" s="47"/>
      <c r="F19" s="37">
        <f>E19*C19</f>
        <v>0</v>
      </c>
    </row>
    <row r="20" spans="1:6" x14ac:dyDescent="0.2">
      <c r="A20" s="115"/>
      <c r="B20" s="72"/>
      <c r="C20" s="53"/>
      <c r="D20" s="54"/>
      <c r="E20" s="55"/>
      <c r="F20" s="68"/>
    </row>
    <row r="21" spans="1:6" s="36" customFormat="1" x14ac:dyDescent="0.2">
      <c r="A21" s="117"/>
      <c r="B21" s="77"/>
      <c r="C21" s="56"/>
      <c r="D21" s="78"/>
      <c r="E21" s="148"/>
      <c r="F21" s="79"/>
    </row>
    <row r="22" spans="1:6" x14ac:dyDescent="0.2">
      <c r="A22" s="113">
        <f>COUNT($A$12:A21)+1</f>
        <v>3</v>
      </c>
      <c r="B22" s="41" t="s">
        <v>11</v>
      </c>
      <c r="C22" s="52"/>
      <c r="D22" s="22"/>
      <c r="E22" s="37"/>
      <c r="F22" s="38"/>
    </row>
    <row r="23" spans="1:6" ht="25.5" x14ac:dyDescent="0.2">
      <c r="A23" s="113"/>
      <c r="B23" s="42" t="s">
        <v>137</v>
      </c>
      <c r="C23" s="52"/>
      <c r="D23" s="22"/>
      <c r="E23" s="37"/>
      <c r="F23" s="38"/>
    </row>
    <row r="24" spans="1:6" x14ac:dyDescent="0.2">
      <c r="A24" s="113"/>
      <c r="B24" s="42"/>
      <c r="C24" s="52">
        <v>4</v>
      </c>
      <c r="D24" s="22" t="s">
        <v>1</v>
      </c>
      <c r="E24" s="47"/>
      <c r="F24" s="37">
        <f>C24*E24</f>
        <v>0</v>
      </c>
    </row>
    <row r="25" spans="1:6" x14ac:dyDescent="0.2">
      <c r="A25" s="113"/>
      <c r="B25" s="42"/>
      <c r="C25" s="52"/>
      <c r="D25" s="22"/>
      <c r="E25" s="37"/>
      <c r="F25" s="37"/>
    </row>
    <row r="26" spans="1:6" x14ac:dyDescent="0.2">
      <c r="A26" s="114"/>
      <c r="B26" s="71"/>
      <c r="C26" s="56"/>
      <c r="D26" s="50"/>
      <c r="E26" s="51"/>
      <c r="F26" s="49"/>
    </row>
    <row r="27" spans="1:6" x14ac:dyDescent="0.2">
      <c r="A27" s="113">
        <f>COUNT($A$12:A26)+1</f>
        <v>4</v>
      </c>
      <c r="B27" s="41" t="s">
        <v>19</v>
      </c>
      <c r="C27" s="52"/>
      <c r="D27" s="22"/>
      <c r="E27" s="37"/>
      <c r="F27" s="38"/>
    </row>
    <row r="28" spans="1:6" ht="38.25" x14ac:dyDescent="0.2">
      <c r="A28" s="113"/>
      <c r="B28" s="42" t="s">
        <v>40</v>
      </c>
      <c r="C28" s="52"/>
      <c r="D28" s="22"/>
      <c r="E28" s="37"/>
      <c r="F28" s="38"/>
    </row>
    <row r="29" spans="1:6" ht="14.25" x14ac:dyDescent="0.2">
      <c r="A29" s="113"/>
      <c r="B29" s="42"/>
      <c r="C29" s="52">
        <v>16</v>
      </c>
      <c r="D29" s="22" t="s">
        <v>41</v>
      </c>
      <c r="E29" s="47"/>
      <c r="F29" s="37">
        <f>C29*E29</f>
        <v>0</v>
      </c>
    </row>
    <row r="30" spans="1:6" x14ac:dyDescent="0.2">
      <c r="A30" s="115"/>
      <c r="B30" s="72"/>
      <c r="C30" s="53"/>
      <c r="D30" s="54"/>
      <c r="E30" s="55"/>
      <c r="F30" s="55"/>
    </row>
    <row r="31" spans="1:6" x14ac:dyDescent="0.2">
      <c r="A31" s="114"/>
      <c r="B31" s="71"/>
      <c r="C31" s="56"/>
      <c r="D31" s="50"/>
      <c r="E31" s="51"/>
      <c r="F31" s="49"/>
    </row>
    <row r="32" spans="1:6" ht="25.5" x14ac:dyDescent="0.2">
      <c r="A32" s="113">
        <f>COUNT($A$12:A31)+1</f>
        <v>5</v>
      </c>
      <c r="B32" s="41" t="s">
        <v>66</v>
      </c>
      <c r="C32" s="52"/>
      <c r="D32" s="22"/>
      <c r="E32" s="37"/>
      <c r="F32" s="38"/>
    </row>
    <row r="33" spans="1:6" ht="51" x14ac:dyDescent="0.2">
      <c r="A33" s="113"/>
      <c r="B33" s="42" t="s">
        <v>67</v>
      </c>
      <c r="C33" s="52"/>
      <c r="D33" s="22"/>
      <c r="E33" s="37"/>
      <c r="F33" s="38"/>
    </row>
    <row r="34" spans="1:6" ht="14.25" x14ac:dyDescent="0.2">
      <c r="A34" s="113"/>
      <c r="B34" s="42"/>
      <c r="C34" s="52">
        <v>12</v>
      </c>
      <c r="D34" s="39" t="s">
        <v>47</v>
      </c>
      <c r="E34" s="48"/>
      <c r="F34" s="37">
        <f>C34*E34</f>
        <v>0</v>
      </c>
    </row>
    <row r="35" spans="1:6" x14ac:dyDescent="0.2">
      <c r="A35" s="115"/>
      <c r="B35" s="72"/>
      <c r="C35" s="53"/>
      <c r="D35" s="82"/>
      <c r="E35" s="83"/>
      <c r="F35" s="55"/>
    </row>
    <row r="36" spans="1:6" x14ac:dyDescent="0.2">
      <c r="A36" s="114"/>
      <c r="B36" s="71"/>
      <c r="C36" s="56"/>
      <c r="D36" s="50"/>
      <c r="E36" s="51"/>
      <c r="F36" s="49"/>
    </row>
    <row r="37" spans="1:6" x14ac:dyDescent="0.2">
      <c r="A37" s="113">
        <f>COUNT($A$12:A36)+1</f>
        <v>6</v>
      </c>
      <c r="B37" s="41" t="s">
        <v>172</v>
      </c>
      <c r="C37" s="52"/>
      <c r="D37" s="22"/>
      <c r="E37" s="37"/>
      <c r="F37" s="38"/>
    </row>
    <row r="38" spans="1:6" ht="51" x14ac:dyDescent="0.2">
      <c r="A38" s="113"/>
      <c r="B38" s="42" t="s">
        <v>173</v>
      </c>
      <c r="C38" s="52"/>
      <c r="D38" s="22"/>
      <c r="E38" s="37"/>
      <c r="F38" s="38"/>
    </row>
    <row r="39" spans="1:6" x14ac:dyDescent="0.2">
      <c r="A39" s="113"/>
      <c r="B39" s="42"/>
      <c r="C39" s="52">
        <v>1</v>
      </c>
      <c r="D39" s="39" t="s">
        <v>1</v>
      </c>
      <c r="E39" s="48"/>
      <c r="F39" s="37">
        <f>C39*E39</f>
        <v>0</v>
      </c>
    </row>
    <row r="40" spans="1:6" x14ac:dyDescent="0.2">
      <c r="A40" s="115"/>
      <c r="B40" s="72"/>
      <c r="C40" s="53"/>
      <c r="D40" s="82"/>
      <c r="E40" s="83"/>
      <c r="F40" s="55"/>
    </row>
    <row r="41" spans="1:6" x14ac:dyDescent="0.2">
      <c r="A41" s="114"/>
      <c r="B41" s="71"/>
      <c r="C41" s="56"/>
      <c r="D41" s="50"/>
      <c r="E41" s="51"/>
      <c r="F41" s="49"/>
    </row>
    <row r="42" spans="1:6" x14ac:dyDescent="0.2">
      <c r="A42" s="113">
        <f>COUNT($A$12:A41)+1</f>
        <v>7</v>
      </c>
      <c r="B42" s="88" t="s">
        <v>68</v>
      </c>
      <c r="C42" s="52"/>
      <c r="D42" s="60"/>
      <c r="E42" s="61"/>
      <c r="F42" s="62"/>
    </row>
    <row r="43" spans="1:6" ht="51" x14ac:dyDescent="0.2">
      <c r="A43" s="113"/>
      <c r="B43" s="42" t="s">
        <v>69</v>
      </c>
      <c r="C43" s="52"/>
      <c r="D43" s="60"/>
      <c r="E43" s="61"/>
      <c r="F43" s="61"/>
    </row>
    <row r="44" spans="1:6" ht="14.25" x14ac:dyDescent="0.2">
      <c r="A44" s="113"/>
      <c r="B44" s="42"/>
      <c r="C44" s="52">
        <v>10</v>
      </c>
      <c r="D44" s="22" t="s">
        <v>41</v>
      </c>
      <c r="E44" s="47"/>
      <c r="F44" s="37">
        <f>E44*C44</f>
        <v>0</v>
      </c>
    </row>
    <row r="45" spans="1:6" x14ac:dyDescent="0.2">
      <c r="A45" s="115"/>
      <c r="B45" s="72"/>
      <c r="C45" s="53"/>
      <c r="D45" s="54"/>
      <c r="E45" s="55"/>
      <c r="F45" s="55"/>
    </row>
    <row r="46" spans="1:6" x14ac:dyDescent="0.2">
      <c r="A46" s="114"/>
      <c r="B46" s="93"/>
      <c r="C46" s="56"/>
      <c r="D46" s="50"/>
      <c r="E46" s="51"/>
      <c r="F46" s="51"/>
    </row>
    <row r="47" spans="1:6" x14ac:dyDescent="0.2">
      <c r="A47" s="113">
        <f>COUNT($A$12:A46)+1</f>
        <v>8</v>
      </c>
      <c r="B47" s="94" t="s">
        <v>76</v>
      </c>
      <c r="C47" s="52"/>
      <c r="D47" s="22"/>
      <c r="E47" s="37"/>
      <c r="F47" s="37"/>
    </row>
    <row r="48" spans="1:6" ht="63.75" x14ac:dyDescent="0.2">
      <c r="A48" s="113"/>
      <c r="B48" s="42" t="s">
        <v>77</v>
      </c>
      <c r="C48" s="52"/>
      <c r="D48" s="22"/>
      <c r="E48" s="37"/>
      <c r="F48" s="37"/>
    </row>
    <row r="49" spans="1:6" ht="14.25" x14ac:dyDescent="0.2">
      <c r="A49" s="113"/>
      <c r="B49" s="91"/>
      <c r="C49" s="52">
        <v>8</v>
      </c>
      <c r="D49" s="22" t="s">
        <v>41</v>
      </c>
      <c r="E49" s="47"/>
      <c r="F49" s="37">
        <f>E49*C49</f>
        <v>0</v>
      </c>
    </row>
    <row r="50" spans="1:6" x14ac:dyDescent="0.2">
      <c r="A50" s="115"/>
      <c r="B50" s="92"/>
      <c r="C50" s="53"/>
      <c r="D50" s="54"/>
      <c r="E50" s="55"/>
      <c r="F50" s="55"/>
    </row>
    <row r="51" spans="1:6" x14ac:dyDescent="0.2">
      <c r="A51" s="114"/>
      <c r="B51" s="71"/>
      <c r="C51" s="56"/>
      <c r="D51" s="50"/>
      <c r="E51" s="51"/>
      <c r="F51" s="49"/>
    </row>
    <row r="52" spans="1:6" x14ac:dyDescent="0.2">
      <c r="A52" s="113">
        <f>COUNT($A$12:A51)+1</f>
        <v>9</v>
      </c>
      <c r="B52" s="95" t="s">
        <v>78</v>
      </c>
      <c r="C52" s="52"/>
      <c r="D52" s="22"/>
      <c r="E52" s="37"/>
      <c r="F52" s="38"/>
    </row>
    <row r="53" spans="1:6" ht="25.5" x14ac:dyDescent="0.2">
      <c r="A53" s="113"/>
      <c r="B53" s="96" t="s">
        <v>79</v>
      </c>
      <c r="C53" s="52"/>
      <c r="D53" s="22"/>
      <c r="E53" s="37"/>
      <c r="F53" s="38"/>
    </row>
    <row r="54" spans="1:6" ht="14.25" x14ac:dyDescent="0.2">
      <c r="A54" s="113"/>
      <c r="B54" s="96"/>
      <c r="C54" s="52">
        <v>4</v>
      </c>
      <c r="D54" s="22" t="s">
        <v>47</v>
      </c>
      <c r="E54" s="47"/>
      <c r="F54" s="37">
        <f>E54*C54</f>
        <v>0</v>
      </c>
    </row>
    <row r="55" spans="1:6" x14ac:dyDescent="0.2">
      <c r="A55" s="115"/>
      <c r="B55" s="97"/>
      <c r="C55" s="53"/>
      <c r="D55" s="54"/>
      <c r="E55" s="55"/>
      <c r="F55" s="55"/>
    </row>
    <row r="56" spans="1:6" x14ac:dyDescent="0.2">
      <c r="A56" s="120"/>
      <c r="B56" s="71"/>
      <c r="C56" s="56"/>
      <c r="D56" s="50"/>
      <c r="E56" s="51"/>
      <c r="F56" s="49"/>
    </row>
    <row r="57" spans="1:6" x14ac:dyDescent="0.2">
      <c r="A57" s="113">
        <f>COUNT($A$12:A56)+1</f>
        <v>10</v>
      </c>
      <c r="B57" s="41" t="s">
        <v>12</v>
      </c>
      <c r="C57" s="52"/>
      <c r="D57" s="22"/>
      <c r="E57" s="37"/>
      <c r="F57" s="38"/>
    </row>
    <row r="58" spans="1:6" ht="38.25" x14ac:dyDescent="0.2">
      <c r="A58" s="118"/>
      <c r="B58" s="42" t="s">
        <v>14</v>
      </c>
      <c r="C58" s="52"/>
      <c r="D58" s="22"/>
      <c r="E58" s="37"/>
      <c r="F58" s="38"/>
    </row>
    <row r="59" spans="1:6" ht="14.25" x14ac:dyDescent="0.2">
      <c r="A59" s="118"/>
      <c r="B59" s="42"/>
      <c r="C59" s="52">
        <v>6</v>
      </c>
      <c r="D59" s="22" t="s">
        <v>47</v>
      </c>
      <c r="E59" s="47"/>
      <c r="F59" s="37">
        <f>C59*E59</f>
        <v>0</v>
      </c>
    </row>
    <row r="60" spans="1:6" x14ac:dyDescent="0.2">
      <c r="A60" s="119"/>
      <c r="B60" s="72"/>
      <c r="C60" s="53"/>
      <c r="D60" s="54"/>
      <c r="E60" s="55"/>
      <c r="F60" s="55"/>
    </row>
    <row r="61" spans="1:6" x14ac:dyDescent="0.2">
      <c r="A61" s="120"/>
      <c r="B61" s="71"/>
      <c r="C61" s="56"/>
      <c r="D61" s="50"/>
      <c r="E61" s="51"/>
      <c r="F61" s="49"/>
    </row>
    <row r="62" spans="1:6" x14ac:dyDescent="0.2">
      <c r="A62" s="113">
        <f>COUNT($A$12:A61)+1</f>
        <v>11</v>
      </c>
      <c r="B62" s="41" t="s">
        <v>13</v>
      </c>
      <c r="C62" s="52"/>
      <c r="D62" s="22"/>
      <c r="E62" s="37"/>
      <c r="F62" s="38"/>
    </row>
    <row r="63" spans="1:6" ht="38.25" x14ac:dyDescent="0.2">
      <c r="A63" s="118"/>
      <c r="B63" s="42" t="s">
        <v>35</v>
      </c>
      <c r="C63" s="52"/>
      <c r="D63" s="22"/>
      <c r="E63" s="37"/>
      <c r="F63" s="38"/>
    </row>
    <row r="64" spans="1:6" ht="14.25" x14ac:dyDescent="0.2">
      <c r="A64" s="118"/>
      <c r="B64" s="42"/>
      <c r="C64" s="52">
        <v>55</v>
      </c>
      <c r="D64" s="22" t="s">
        <v>47</v>
      </c>
      <c r="E64" s="47"/>
      <c r="F64" s="37">
        <f>C64*E64</f>
        <v>0</v>
      </c>
    </row>
    <row r="65" spans="1:6" x14ac:dyDescent="0.2">
      <c r="A65" s="119"/>
      <c r="B65" s="72"/>
      <c r="C65" s="53"/>
      <c r="D65" s="54"/>
      <c r="E65" s="55"/>
      <c r="F65" s="55"/>
    </row>
    <row r="66" spans="1:6" x14ac:dyDescent="0.2">
      <c r="A66" s="120"/>
      <c r="B66" s="71"/>
      <c r="C66" s="56"/>
      <c r="D66" s="50"/>
      <c r="E66" s="51"/>
      <c r="F66" s="49"/>
    </row>
    <row r="67" spans="1:6" x14ac:dyDescent="0.2">
      <c r="A67" s="113">
        <f>COUNT($A$12:A66)+1</f>
        <v>12</v>
      </c>
      <c r="B67" s="41" t="s">
        <v>15</v>
      </c>
      <c r="C67" s="52"/>
      <c r="D67" s="22"/>
      <c r="E67" s="37"/>
      <c r="F67" s="38"/>
    </row>
    <row r="68" spans="1:6" ht="63.75" x14ac:dyDescent="0.2">
      <c r="A68" s="118"/>
      <c r="B68" s="42" t="s">
        <v>171</v>
      </c>
      <c r="C68" s="52"/>
      <c r="D68" s="22"/>
      <c r="E68" s="37"/>
      <c r="F68" s="38"/>
    </row>
    <row r="69" spans="1:6" ht="14.25" x14ac:dyDescent="0.2">
      <c r="A69" s="118"/>
      <c r="B69" s="42" t="s">
        <v>88</v>
      </c>
      <c r="C69" s="52">
        <v>7</v>
      </c>
      <c r="D69" s="22" t="s">
        <v>47</v>
      </c>
      <c r="E69" s="47"/>
      <c r="F69" s="37">
        <f>C69*E69</f>
        <v>0</v>
      </c>
    </row>
    <row r="70" spans="1:6" x14ac:dyDescent="0.2">
      <c r="A70" s="119"/>
      <c r="B70" s="72"/>
      <c r="C70" s="53"/>
      <c r="D70" s="54"/>
      <c r="E70" s="55"/>
      <c r="F70" s="55"/>
    </row>
    <row r="71" spans="1:6" x14ac:dyDescent="0.2">
      <c r="A71" s="120"/>
      <c r="B71" s="71"/>
      <c r="C71" s="56"/>
      <c r="D71" s="50"/>
      <c r="E71" s="51"/>
      <c r="F71" s="49"/>
    </row>
    <row r="72" spans="1:6" x14ac:dyDescent="0.2">
      <c r="A72" s="113">
        <f>COUNT($A$12:A71)+1</f>
        <v>13</v>
      </c>
      <c r="B72" s="41" t="s">
        <v>89</v>
      </c>
      <c r="C72" s="52"/>
      <c r="D72" s="22"/>
      <c r="E72" s="37"/>
      <c r="F72" s="37"/>
    </row>
    <row r="73" spans="1:6" ht="38.25" x14ac:dyDescent="0.2">
      <c r="A73" s="118"/>
      <c r="B73" s="42" t="s">
        <v>90</v>
      </c>
      <c r="C73" s="52"/>
      <c r="D73" s="22"/>
      <c r="E73" s="37"/>
      <c r="F73" s="37"/>
    </row>
    <row r="74" spans="1:6" x14ac:dyDescent="0.2">
      <c r="A74" s="118"/>
      <c r="B74" s="42"/>
      <c r="C74" s="52">
        <v>1</v>
      </c>
      <c r="D74" s="22" t="s">
        <v>39</v>
      </c>
      <c r="E74" s="47"/>
      <c r="F74" s="37">
        <f>C74*E74</f>
        <v>0</v>
      </c>
    </row>
    <row r="75" spans="1:6" x14ac:dyDescent="0.2">
      <c r="A75" s="119"/>
      <c r="B75" s="72"/>
      <c r="C75" s="53"/>
      <c r="D75" s="54"/>
      <c r="E75" s="55"/>
      <c r="F75" s="55"/>
    </row>
    <row r="76" spans="1:6" x14ac:dyDescent="0.2">
      <c r="A76" s="120"/>
      <c r="B76" s="71"/>
      <c r="C76" s="56"/>
      <c r="D76" s="50"/>
      <c r="E76" s="51"/>
      <c r="F76" s="51"/>
    </row>
    <row r="77" spans="1:6" x14ac:dyDescent="0.2">
      <c r="A77" s="113">
        <f>COUNT($A$12:A76)+1</f>
        <v>14</v>
      </c>
      <c r="B77" s="41" t="s">
        <v>91</v>
      </c>
      <c r="C77" s="52"/>
      <c r="D77" s="22"/>
      <c r="E77" s="37"/>
      <c r="F77" s="37"/>
    </row>
    <row r="78" spans="1:6" ht="25.5" x14ac:dyDescent="0.2">
      <c r="A78" s="118"/>
      <c r="B78" s="42" t="s">
        <v>92</v>
      </c>
      <c r="C78" s="52"/>
      <c r="D78" s="22"/>
      <c r="E78" s="37"/>
      <c r="F78" s="37"/>
    </row>
    <row r="79" spans="1:6" ht="14.25" x14ac:dyDescent="0.2">
      <c r="A79" s="118"/>
      <c r="B79" s="42"/>
      <c r="C79" s="52">
        <v>12</v>
      </c>
      <c r="D79" s="22" t="s">
        <v>41</v>
      </c>
      <c r="E79" s="47"/>
      <c r="F79" s="37">
        <f>C79*E79</f>
        <v>0</v>
      </c>
    </row>
    <row r="80" spans="1:6" x14ac:dyDescent="0.2">
      <c r="A80" s="119"/>
      <c r="B80" s="72"/>
      <c r="C80" s="53"/>
      <c r="D80" s="54"/>
      <c r="E80" s="55"/>
      <c r="F80" s="55"/>
    </row>
    <row r="81" spans="1:6" x14ac:dyDescent="0.2">
      <c r="A81" s="120"/>
      <c r="B81" s="71"/>
      <c r="C81" s="56"/>
      <c r="D81" s="50"/>
      <c r="E81" s="51"/>
      <c r="F81" s="49"/>
    </row>
    <row r="82" spans="1:6" x14ac:dyDescent="0.2">
      <c r="A82" s="113">
        <f>COUNT($A$12:A81)+1</f>
        <v>15</v>
      </c>
      <c r="B82" s="41" t="s">
        <v>16</v>
      </c>
      <c r="C82" s="52"/>
      <c r="D82" s="22"/>
      <c r="E82" s="37"/>
      <c r="F82" s="38"/>
    </row>
    <row r="83" spans="1:6" ht="25.5" x14ac:dyDescent="0.2">
      <c r="A83" s="118"/>
      <c r="B83" s="42" t="s">
        <v>139</v>
      </c>
      <c r="C83" s="52"/>
      <c r="D83" s="22"/>
      <c r="E83" s="37"/>
      <c r="F83" s="38"/>
    </row>
    <row r="84" spans="1:6" ht="14.25" x14ac:dyDescent="0.2">
      <c r="A84" s="118"/>
      <c r="B84" s="42"/>
      <c r="C84" s="52">
        <v>12</v>
      </c>
      <c r="D84" s="22" t="s">
        <v>41</v>
      </c>
      <c r="E84" s="47"/>
      <c r="F84" s="37">
        <f>C84*E84</f>
        <v>0</v>
      </c>
    </row>
    <row r="85" spans="1:6" x14ac:dyDescent="0.2">
      <c r="A85" s="119"/>
      <c r="B85" s="72"/>
      <c r="C85" s="53"/>
      <c r="D85" s="54"/>
      <c r="E85" s="55"/>
      <c r="F85" s="55"/>
    </row>
    <row r="86" spans="1:6" x14ac:dyDescent="0.2">
      <c r="A86" s="120"/>
      <c r="B86" s="71"/>
      <c r="C86" s="56"/>
      <c r="D86" s="50"/>
      <c r="E86" s="51"/>
      <c r="F86" s="49"/>
    </row>
    <row r="87" spans="1:6" x14ac:dyDescent="0.2">
      <c r="A87" s="113">
        <f>COUNT($A$12:A86)+1</f>
        <v>16</v>
      </c>
      <c r="B87" s="41" t="s">
        <v>93</v>
      </c>
      <c r="C87" s="52"/>
      <c r="D87" s="22"/>
      <c r="E87" s="37"/>
      <c r="F87" s="38"/>
    </row>
    <row r="88" spans="1:6" ht="63.75" x14ac:dyDescent="0.2">
      <c r="A88" s="118"/>
      <c r="B88" s="42" t="s">
        <v>119</v>
      </c>
      <c r="C88" s="52"/>
      <c r="D88" s="22"/>
      <c r="E88" s="37"/>
      <c r="F88" s="38"/>
    </row>
    <row r="89" spans="1:6" x14ac:dyDescent="0.2">
      <c r="A89" s="118"/>
      <c r="B89" s="41" t="s">
        <v>94</v>
      </c>
      <c r="C89" s="52"/>
      <c r="D89" s="22"/>
      <c r="E89" s="37"/>
      <c r="F89" s="38"/>
    </row>
    <row r="90" spans="1:6" ht="25.5" x14ac:dyDescent="0.2">
      <c r="A90" s="118"/>
      <c r="B90" s="42" t="s">
        <v>95</v>
      </c>
      <c r="C90" s="52">
        <v>55</v>
      </c>
      <c r="D90" s="39" t="s">
        <v>47</v>
      </c>
      <c r="E90" s="48"/>
      <c r="F90" s="40">
        <f>C90*E90</f>
        <v>0</v>
      </c>
    </row>
    <row r="91" spans="1:6" ht="25.5" x14ac:dyDescent="0.2">
      <c r="A91" s="118"/>
      <c r="B91" s="42" t="s">
        <v>120</v>
      </c>
      <c r="C91" s="52">
        <v>62</v>
      </c>
      <c r="D91" s="39" t="s">
        <v>47</v>
      </c>
      <c r="E91" s="48"/>
      <c r="F91" s="40">
        <f>C91*E91</f>
        <v>0</v>
      </c>
    </row>
    <row r="92" spans="1:6" x14ac:dyDescent="0.2">
      <c r="A92" s="119"/>
      <c r="B92" s="72"/>
      <c r="C92" s="53"/>
      <c r="D92" s="82"/>
      <c r="E92" s="83"/>
      <c r="F92" s="83"/>
    </row>
    <row r="93" spans="1:6" x14ac:dyDescent="0.2">
      <c r="A93" s="120"/>
      <c r="B93" s="71"/>
      <c r="C93" s="56"/>
      <c r="D93" s="50"/>
      <c r="E93" s="51"/>
      <c r="F93" s="49"/>
    </row>
    <row r="94" spans="1:6" x14ac:dyDescent="0.2">
      <c r="A94" s="113">
        <f>COUNT($A$12:A93)+1</f>
        <v>17</v>
      </c>
      <c r="B94" s="41" t="s">
        <v>96</v>
      </c>
      <c r="C94" s="52"/>
      <c r="D94" s="22"/>
      <c r="E94" s="37"/>
      <c r="F94" s="38"/>
    </row>
    <row r="95" spans="1:6" ht="63.75" x14ac:dyDescent="0.2">
      <c r="A95" s="118"/>
      <c r="B95" s="42" t="s">
        <v>119</v>
      </c>
      <c r="C95" s="52"/>
      <c r="D95" s="22"/>
      <c r="E95" s="37"/>
      <c r="F95" s="38"/>
    </row>
    <row r="96" spans="1:6" x14ac:dyDescent="0.2">
      <c r="A96" s="118"/>
      <c r="B96" s="41" t="s">
        <v>97</v>
      </c>
      <c r="C96" s="52"/>
      <c r="D96" s="22"/>
      <c r="E96" s="37"/>
      <c r="F96" s="38"/>
    </row>
    <row r="97" spans="1:6" ht="25.5" x14ac:dyDescent="0.2">
      <c r="A97" s="118"/>
      <c r="B97" s="42" t="s">
        <v>98</v>
      </c>
      <c r="C97" s="52">
        <v>6</v>
      </c>
      <c r="D97" s="39" t="s">
        <v>47</v>
      </c>
      <c r="E97" s="48"/>
      <c r="F97" s="40">
        <f>C97*E97</f>
        <v>0</v>
      </c>
    </row>
    <row r="98" spans="1:6" ht="25.5" x14ac:dyDescent="0.2">
      <c r="A98" s="118"/>
      <c r="B98" s="42" t="s">
        <v>120</v>
      </c>
      <c r="C98" s="52">
        <v>6</v>
      </c>
      <c r="D98" s="39" t="s">
        <v>47</v>
      </c>
      <c r="E98" s="48"/>
      <c r="F98" s="40">
        <f>C98*E98</f>
        <v>0</v>
      </c>
    </row>
    <row r="99" spans="1:6" x14ac:dyDescent="0.2">
      <c r="A99" s="119"/>
      <c r="B99" s="72"/>
      <c r="C99" s="53"/>
      <c r="D99" s="82"/>
      <c r="E99" s="83"/>
      <c r="F99" s="83"/>
    </row>
    <row r="100" spans="1:6" ht="14.25" x14ac:dyDescent="0.2">
      <c r="A100" s="120"/>
      <c r="B100" s="102"/>
      <c r="C100" s="56"/>
      <c r="D100" s="50"/>
      <c r="E100" s="51"/>
      <c r="F100" s="49"/>
    </row>
    <row r="101" spans="1:6" x14ac:dyDescent="0.2">
      <c r="A101" s="113">
        <f>COUNT($A$12:A100)+1</f>
        <v>18</v>
      </c>
      <c r="B101" s="41" t="s">
        <v>100</v>
      </c>
      <c r="C101" s="52"/>
      <c r="D101" s="22"/>
      <c r="E101" s="37"/>
      <c r="F101" s="38"/>
    </row>
    <row r="102" spans="1:6" ht="63.75" x14ac:dyDescent="0.2">
      <c r="A102" s="118"/>
      <c r="B102" s="42" t="s">
        <v>153</v>
      </c>
      <c r="C102" s="52"/>
      <c r="D102" s="22"/>
      <c r="E102" s="37"/>
      <c r="F102" s="38"/>
    </row>
    <row r="103" spans="1:6" ht="14.25" x14ac:dyDescent="0.2">
      <c r="A103" s="118"/>
      <c r="B103" s="73"/>
      <c r="C103" s="52">
        <v>61</v>
      </c>
      <c r="D103" s="39" t="s">
        <v>47</v>
      </c>
      <c r="E103" s="47"/>
      <c r="F103" s="40">
        <f>E103*C103</f>
        <v>0</v>
      </c>
    </row>
    <row r="104" spans="1:6" ht="14.25" x14ac:dyDescent="0.2">
      <c r="A104" s="119"/>
      <c r="B104" s="103"/>
      <c r="C104" s="53"/>
      <c r="D104" s="82"/>
      <c r="E104" s="55"/>
      <c r="F104" s="83"/>
    </row>
    <row r="105" spans="1:6" x14ac:dyDescent="0.2">
      <c r="A105" s="120"/>
      <c r="B105" s="71"/>
      <c r="C105" s="56"/>
      <c r="D105" s="50"/>
      <c r="E105" s="51"/>
      <c r="F105" s="51"/>
    </row>
    <row r="106" spans="1:6" s="36" customFormat="1" ht="25.5" x14ac:dyDescent="0.2">
      <c r="A106" s="113">
        <f>COUNT($A$12:A105)+1</f>
        <v>19</v>
      </c>
      <c r="B106" s="41" t="s">
        <v>198</v>
      </c>
      <c r="C106" s="52"/>
      <c r="D106" s="22"/>
      <c r="E106" s="37"/>
      <c r="F106" s="38"/>
    </row>
    <row r="107" spans="1:6" s="36" customFormat="1" ht="63.75" x14ac:dyDescent="0.2">
      <c r="A107" s="113"/>
      <c r="B107" s="42" t="s">
        <v>199</v>
      </c>
      <c r="C107" s="52"/>
      <c r="D107" s="22"/>
      <c r="E107" s="37"/>
      <c r="F107" s="38"/>
    </row>
    <row r="108" spans="1:6" s="36" customFormat="1" ht="14.25" x14ac:dyDescent="0.2">
      <c r="A108" s="113"/>
      <c r="B108" s="84"/>
      <c r="C108" s="52">
        <v>2</v>
      </c>
      <c r="D108" s="22" t="s">
        <v>47</v>
      </c>
      <c r="E108" s="47"/>
      <c r="F108" s="37">
        <f>C108*E108</f>
        <v>0</v>
      </c>
    </row>
    <row r="109" spans="1:6" x14ac:dyDescent="0.2">
      <c r="A109" s="119"/>
      <c r="B109" s="72"/>
      <c r="C109" s="53"/>
      <c r="D109" s="54"/>
      <c r="E109" s="55"/>
      <c r="F109" s="55"/>
    </row>
    <row r="110" spans="1:6" x14ac:dyDescent="0.2">
      <c r="A110" s="120"/>
      <c r="B110" s="71"/>
      <c r="C110" s="56"/>
      <c r="D110" s="50"/>
      <c r="E110" s="51"/>
      <c r="F110" s="49"/>
    </row>
    <row r="111" spans="1:6" x14ac:dyDescent="0.2">
      <c r="A111" s="113">
        <f>COUNT($A$12:A110)+1</f>
        <v>20</v>
      </c>
      <c r="B111" s="41" t="s">
        <v>101</v>
      </c>
      <c r="C111" s="52"/>
      <c r="D111" s="22"/>
      <c r="E111" s="37"/>
      <c r="F111" s="37"/>
    </row>
    <row r="112" spans="1:6" ht="51" x14ac:dyDescent="0.2">
      <c r="A112" s="118"/>
      <c r="B112" s="42" t="s">
        <v>102</v>
      </c>
      <c r="C112" s="52"/>
      <c r="D112" s="22"/>
      <c r="E112" s="37"/>
      <c r="F112" s="38"/>
    </row>
    <row r="113" spans="1:6" ht="14.25" x14ac:dyDescent="0.2">
      <c r="A113" s="118"/>
      <c r="B113" s="42"/>
      <c r="C113" s="52">
        <v>8</v>
      </c>
      <c r="D113" s="22" t="s">
        <v>41</v>
      </c>
      <c r="E113" s="47"/>
      <c r="F113" s="37">
        <f>C113*E113</f>
        <v>0</v>
      </c>
    </row>
    <row r="114" spans="1:6" x14ac:dyDescent="0.2">
      <c r="A114" s="119"/>
      <c r="B114" s="72"/>
      <c r="C114" s="53"/>
      <c r="D114" s="54"/>
      <c r="E114" s="55"/>
      <c r="F114" s="55"/>
    </row>
    <row r="115" spans="1:6" x14ac:dyDescent="0.2">
      <c r="A115" s="120"/>
      <c r="B115" s="71"/>
      <c r="C115" s="56"/>
      <c r="D115" s="50"/>
      <c r="E115" s="51"/>
      <c r="F115" s="51"/>
    </row>
    <row r="116" spans="1:6" x14ac:dyDescent="0.2">
      <c r="A116" s="113">
        <f>COUNT($A$12:A115)+1</f>
        <v>21</v>
      </c>
      <c r="B116" s="41" t="s">
        <v>103</v>
      </c>
      <c r="C116" s="52"/>
      <c r="D116" s="22"/>
      <c r="E116" s="37"/>
      <c r="F116" s="37"/>
    </row>
    <row r="117" spans="1:6" ht="63.75" x14ac:dyDescent="0.2">
      <c r="A117" s="118"/>
      <c r="B117" s="42" t="s">
        <v>104</v>
      </c>
      <c r="C117" s="52"/>
      <c r="D117" s="22"/>
      <c r="E117" s="37"/>
      <c r="F117" s="38"/>
    </row>
    <row r="118" spans="1:6" ht="14.25" x14ac:dyDescent="0.2">
      <c r="A118" s="118"/>
      <c r="B118" s="42"/>
      <c r="C118" s="52">
        <v>2</v>
      </c>
      <c r="D118" s="22" t="s">
        <v>41</v>
      </c>
      <c r="E118" s="47"/>
      <c r="F118" s="37">
        <f>C118*E118</f>
        <v>0</v>
      </c>
    </row>
    <row r="119" spans="1:6" x14ac:dyDescent="0.2">
      <c r="A119" s="119"/>
      <c r="B119" s="72"/>
      <c r="C119" s="53"/>
      <c r="D119" s="54"/>
      <c r="E119" s="55"/>
      <c r="F119" s="55"/>
    </row>
    <row r="120" spans="1:6" x14ac:dyDescent="0.2">
      <c r="A120" s="120"/>
      <c r="B120" s="77"/>
      <c r="C120" s="56"/>
      <c r="D120" s="50"/>
      <c r="E120" s="51"/>
      <c r="F120" s="51"/>
    </row>
    <row r="121" spans="1:6" x14ac:dyDescent="0.2">
      <c r="A121" s="113">
        <f>COUNT($A$12:A120)+1</f>
        <v>22</v>
      </c>
      <c r="B121" s="104" t="s">
        <v>105</v>
      </c>
      <c r="C121" s="52"/>
      <c r="D121" s="22"/>
      <c r="E121" s="37"/>
      <c r="F121" s="37"/>
    </row>
    <row r="122" spans="1:6" ht="38.25" x14ac:dyDescent="0.2">
      <c r="A122" s="118"/>
      <c r="B122" s="42" t="s">
        <v>106</v>
      </c>
      <c r="C122" s="52"/>
      <c r="D122" s="22"/>
      <c r="E122" s="37"/>
      <c r="F122" s="37"/>
    </row>
    <row r="123" spans="1:6" x14ac:dyDescent="0.2">
      <c r="A123" s="118"/>
      <c r="B123" s="74"/>
      <c r="C123" s="52">
        <v>1</v>
      </c>
      <c r="D123" s="22" t="s">
        <v>1</v>
      </c>
      <c r="E123" s="47"/>
      <c r="F123" s="37">
        <f>C123*E123</f>
        <v>0</v>
      </c>
    </row>
    <row r="124" spans="1:6" x14ac:dyDescent="0.2">
      <c r="A124" s="119"/>
      <c r="B124" s="105"/>
      <c r="C124" s="53"/>
      <c r="D124" s="54"/>
      <c r="E124" s="55"/>
      <c r="F124" s="55"/>
    </row>
    <row r="125" spans="1:6" x14ac:dyDescent="0.2">
      <c r="A125" s="120"/>
      <c r="B125" s="77"/>
      <c r="C125" s="56"/>
      <c r="D125" s="50"/>
      <c r="E125" s="51"/>
      <c r="F125" s="51"/>
    </row>
    <row r="126" spans="1:6" x14ac:dyDescent="0.2">
      <c r="A126" s="113">
        <f>COUNT($A$12:A125)+1</f>
        <v>23</v>
      </c>
      <c r="B126" s="98" t="s">
        <v>107</v>
      </c>
      <c r="C126" s="52"/>
      <c r="D126" s="22"/>
      <c r="E126" s="37"/>
      <c r="F126" s="37"/>
    </row>
    <row r="127" spans="1:6" ht="38.25" x14ac:dyDescent="0.2">
      <c r="A127" s="118"/>
      <c r="B127" s="63" t="s">
        <v>108</v>
      </c>
      <c r="C127" s="52"/>
      <c r="D127" s="22"/>
      <c r="E127" s="37"/>
      <c r="F127" s="37"/>
    </row>
    <row r="128" spans="1:6" x14ac:dyDescent="0.2">
      <c r="A128" s="118"/>
      <c r="B128" s="74"/>
      <c r="C128" s="52">
        <v>1</v>
      </c>
      <c r="D128" s="22" t="s">
        <v>1</v>
      </c>
      <c r="E128" s="47"/>
      <c r="F128" s="37">
        <f t="shared" ref="F128" si="0">C128*E128</f>
        <v>0</v>
      </c>
    </row>
    <row r="129" spans="1:6" x14ac:dyDescent="0.2">
      <c r="A129" s="119"/>
      <c r="B129" s="105"/>
      <c r="C129" s="53"/>
      <c r="D129" s="54"/>
      <c r="E129" s="55"/>
      <c r="F129" s="55"/>
    </row>
    <row r="130" spans="1:6" x14ac:dyDescent="0.2">
      <c r="A130" s="120"/>
      <c r="B130" s="77"/>
      <c r="C130" s="56"/>
      <c r="D130" s="50"/>
      <c r="E130" s="51"/>
      <c r="F130" s="51"/>
    </row>
    <row r="131" spans="1:6" x14ac:dyDescent="0.2">
      <c r="A131" s="113">
        <f>COUNT($A$12:A130)+1</f>
        <v>24</v>
      </c>
      <c r="B131" s="41" t="s">
        <v>21</v>
      </c>
      <c r="C131" s="52"/>
      <c r="D131" s="22"/>
      <c r="E131" s="37"/>
      <c r="F131" s="37"/>
    </row>
    <row r="132" spans="1:6" x14ac:dyDescent="0.2">
      <c r="A132" s="118"/>
      <c r="B132" s="42" t="s">
        <v>20</v>
      </c>
      <c r="C132" s="52"/>
      <c r="D132" s="22"/>
      <c r="E132" s="37"/>
      <c r="F132" s="38"/>
    </row>
    <row r="133" spans="1:6" ht="14.25" x14ac:dyDescent="0.2">
      <c r="A133" s="118"/>
      <c r="B133" s="42"/>
      <c r="C133" s="52">
        <v>13</v>
      </c>
      <c r="D133" s="22" t="s">
        <v>47</v>
      </c>
      <c r="E133" s="47"/>
      <c r="F133" s="37">
        <f>C133*E133</f>
        <v>0</v>
      </c>
    </row>
    <row r="134" spans="1:6" x14ac:dyDescent="0.2">
      <c r="A134" s="119"/>
      <c r="B134" s="72"/>
      <c r="C134" s="53"/>
      <c r="D134" s="54"/>
      <c r="E134" s="55"/>
      <c r="F134" s="55"/>
    </row>
    <row r="135" spans="1:6" x14ac:dyDescent="0.2">
      <c r="A135" s="120"/>
      <c r="B135" s="71"/>
      <c r="C135" s="56"/>
      <c r="D135" s="50"/>
      <c r="E135" s="51"/>
      <c r="F135" s="51"/>
    </row>
    <row r="136" spans="1:6" x14ac:dyDescent="0.2">
      <c r="A136" s="113">
        <f>COUNT($A$12:A135)+1</f>
        <v>25</v>
      </c>
      <c r="B136" s="41" t="s">
        <v>109</v>
      </c>
      <c r="C136" s="52"/>
      <c r="D136" s="22"/>
      <c r="E136" s="37"/>
      <c r="F136" s="38"/>
    </row>
    <row r="137" spans="1:6" ht="38.25" x14ac:dyDescent="0.2">
      <c r="A137" s="118"/>
      <c r="B137" s="42" t="s">
        <v>127</v>
      </c>
      <c r="C137" s="52"/>
      <c r="D137" s="22"/>
      <c r="E137" s="37"/>
      <c r="F137" s="38"/>
    </row>
    <row r="138" spans="1:6" ht="14.25" x14ac:dyDescent="0.2">
      <c r="A138" s="118"/>
      <c r="B138" s="42" t="s">
        <v>36</v>
      </c>
      <c r="C138" s="52">
        <v>40</v>
      </c>
      <c r="D138" s="22" t="s">
        <v>46</v>
      </c>
      <c r="E138" s="47"/>
      <c r="F138" s="37">
        <f>C138*E138</f>
        <v>0</v>
      </c>
    </row>
    <row r="139" spans="1:6" ht="14.25" x14ac:dyDescent="0.2">
      <c r="A139" s="118"/>
      <c r="B139" s="42" t="s">
        <v>37</v>
      </c>
      <c r="C139" s="52">
        <v>25</v>
      </c>
      <c r="D139" s="22" t="s">
        <v>46</v>
      </c>
      <c r="E139" s="47"/>
      <c r="F139" s="37">
        <f>C139*E139</f>
        <v>0</v>
      </c>
    </row>
    <row r="140" spans="1:6" x14ac:dyDescent="0.2">
      <c r="A140" s="119"/>
      <c r="B140" s="72"/>
      <c r="C140" s="53"/>
      <c r="D140" s="54"/>
      <c r="E140" s="55"/>
      <c r="F140" s="55"/>
    </row>
    <row r="141" spans="1:6" x14ac:dyDescent="0.2">
      <c r="A141" s="120"/>
      <c r="B141" s="71"/>
      <c r="C141" s="56"/>
      <c r="D141" s="50"/>
      <c r="E141" s="51"/>
      <c r="F141" s="51"/>
    </row>
    <row r="142" spans="1:6" x14ac:dyDescent="0.2">
      <c r="A142" s="113">
        <f>COUNT($A$12:A141)+1</f>
        <v>26</v>
      </c>
      <c r="B142" s="41" t="s">
        <v>130</v>
      </c>
      <c r="C142" s="52"/>
      <c r="D142" s="22"/>
      <c r="E142" s="37"/>
      <c r="F142" s="38"/>
    </row>
    <row r="143" spans="1:6" ht="38.25" x14ac:dyDescent="0.2">
      <c r="A143" s="118"/>
      <c r="B143" s="42" t="s">
        <v>154</v>
      </c>
      <c r="C143" s="52"/>
      <c r="D143" s="22"/>
      <c r="E143" s="37"/>
      <c r="F143" s="38"/>
    </row>
    <row r="144" spans="1:6" ht="14.25" x14ac:dyDescent="0.2">
      <c r="A144" s="118"/>
      <c r="B144" s="42"/>
      <c r="C144" s="52">
        <v>1.5</v>
      </c>
      <c r="D144" s="22" t="s">
        <v>46</v>
      </c>
      <c r="E144" s="47"/>
      <c r="F144" s="37">
        <f>C144*E144</f>
        <v>0</v>
      </c>
    </row>
    <row r="145" spans="1:6" x14ac:dyDescent="0.2">
      <c r="A145" s="119"/>
      <c r="B145" s="72"/>
      <c r="C145" s="53"/>
      <c r="D145" s="54"/>
      <c r="E145" s="55"/>
      <c r="F145" s="55"/>
    </row>
    <row r="146" spans="1:6" x14ac:dyDescent="0.2">
      <c r="A146" s="120"/>
      <c r="B146" s="71"/>
      <c r="C146" s="56"/>
      <c r="D146" s="50"/>
      <c r="E146" s="51"/>
      <c r="F146" s="51"/>
    </row>
    <row r="147" spans="1:6" x14ac:dyDescent="0.2">
      <c r="A147" s="113">
        <f>COUNT($A$12:A146)+1</f>
        <v>27</v>
      </c>
      <c r="B147" s="41" t="s">
        <v>155</v>
      </c>
      <c r="C147" s="52"/>
      <c r="D147" s="22"/>
      <c r="E147" s="37"/>
      <c r="F147" s="37"/>
    </row>
    <row r="148" spans="1:6" ht="38.25" x14ac:dyDescent="0.2">
      <c r="A148" s="118"/>
      <c r="B148" s="42" t="s">
        <v>156</v>
      </c>
      <c r="C148" s="52"/>
      <c r="D148" s="22"/>
      <c r="E148" s="37"/>
      <c r="F148" s="37"/>
    </row>
    <row r="149" spans="1:6" ht="14.25" x14ac:dyDescent="0.2">
      <c r="A149" s="118"/>
      <c r="B149" s="42"/>
      <c r="C149" s="52">
        <v>9</v>
      </c>
      <c r="D149" s="22" t="s">
        <v>46</v>
      </c>
      <c r="E149" s="47"/>
      <c r="F149" s="37">
        <f>C149*E149</f>
        <v>0</v>
      </c>
    </row>
    <row r="150" spans="1:6" x14ac:dyDescent="0.2">
      <c r="A150" s="119"/>
      <c r="B150" s="72"/>
      <c r="C150" s="53"/>
      <c r="D150" s="54"/>
      <c r="E150" s="55"/>
      <c r="F150" s="55"/>
    </row>
    <row r="151" spans="1:6" x14ac:dyDescent="0.2">
      <c r="A151" s="120"/>
      <c r="B151" s="71"/>
      <c r="C151" s="56"/>
      <c r="D151" s="50"/>
      <c r="E151" s="51"/>
      <c r="F151" s="51"/>
    </row>
    <row r="152" spans="1:6" x14ac:dyDescent="0.2">
      <c r="A152" s="113">
        <f>COUNT($A$12:A151)+1</f>
        <v>28</v>
      </c>
      <c r="B152" s="41" t="s">
        <v>111</v>
      </c>
      <c r="C152" s="52"/>
      <c r="D152" s="22"/>
      <c r="E152" s="37"/>
      <c r="F152" s="37"/>
    </row>
    <row r="153" spans="1:6" ht="63.75" x14ac:dyDescent="0.2">
      <c r="A153" s="118"/>
      <c r="B153" s="42" t="s">
        <v>140</v>
      </c>
      <c r="C153" s="52"/>
      <c r="D153" s="22"/>
      <c r="E153" s="37"/>
      <c r="F153" s="37"/>
    </row>
    <row r="154" spans="1:6" ht="14.25" x14ac:dyDescent="0.2">
      <c r="A154" s="118"/>
      <c r="B154" s="42"/>
      <c r="C154" s="52">
        <v>13</v>
      </c>
      <c r="D154" s="22" t="s">
        <v>46</v>
      </c>
      <c r="E154" s="47"/>
      <c r="F154" s="37">
        <f>C154*E154</f>
        <v>0</v>
      </c>
    </row>
    <row r="155" spans="1:6" x14ac:dyDescent="0.2">
      <c r="A155" s="119"/>
      <c r="B155" s="72"/>
      <c r="C155" s="53"/>
      <c r="D155" s="54"/>
      <c r="E155" s="55"/>
      <c r="F155" s="55"/>
    </row>
    <row r="156" spans="1:6" x14ac:dyDescent="0.2">
      <c r="A156" s="120"/>
      <c r="B156" s="71"/>
      <c r="C156" s="56"/>
      <c r="D156" s="50"/>
      <c r="E156" s="51"/>
      <c r="F156" s="51"/>
    </row>
    <row r="157" spans="1:6" x14ac:dyDescent="0.2">
      <c r="A157" s="113">
        <f>COUNT($A$12:A156)+1</f>
        <v>29</v>
      </c>
      <c r="B157" s="41" t="s">
        <v>112</v>
      </c>
      <c r="C157" s="52"/>
      <c r="D157" s="22"/>
      <c r="E157" s="37"/>
      <c r="F157" s="38"/>
    </row>
    <row r="158" spans="1:6" ht="51" x14ac:dyDescent="0.2">
      <c r="A158" s="118"/>
      <c r="B158" s="42" t="s">
        <v>141</v>
      </c>
      <c r="C158" s="52"/>
      <c r="D158" s="22"/>
      <c r="E158" s="37"/>
      <c r="F158" s="38"/>
    </row>
    <row r="159" spans="1:6" ht="14.25" x14ac:dyDescent="0.2">
      <c r="A159" s="118"/>
      <c r="B159" s="42"/>
      <c r="C159" s="52">
        <v>43</v>
      </c>
      <c r="D159" s="22" t="s">
        <v>46</v>
      </c>
      <c r="E159" s="47"/>
      <c r="F159" s="37">
        <f>C159*E159</f>
        <v>0</v>
      </c>
    </row>
    <row r="160" spans="1:6" x14ac:dyDescent="0.2">
      <c r="A160" s="119"/>
      <c r="B160" s="72"/>
      <c r="C160" s="53"/>
      <c r="D160" s="54"/>
      <c r="E160" s="55"/>
      <c r="F160" s="55"/>
    </row>
    <row r="161" spans="1:6" x14ac:dyDescent="0.2">
      <c r="A161" s="120"/>
      <c r="B161" s="77"/>
      <c r="C161" s="56"/>
      <c r="D161" s="106"/>
      <c r="E161" s="78"/>
      <c r="F161" s="78"/>
    </row>
    <row r="162" spans="1:6" x14ac:dyDescent="0.2">
      <c r="A162" s="113">
        <f>COUNT($A$12:A161)+1</f>
        <v>30</v>
      </c>
      <c r="B162" s="41" t="s">
        <v>24</v>
      </c>
      <c r="C162" s="52"/>
      <c r="D162" s="22"/>
      <c r="E162" s="37"/>
      <c r="F162" s="37"/>
    </row>
    <row r="163" spans="1:6" ht="25.5" x14ac:dyDescent="0.2">
      <c r="A163" s="118"/>
      <c r="B163" s="42" t="s">
        <v>23</v>
      </c>
      <c r="C163" s="52"/>
      <c r="D163" s="22"/>
      <c r="E163" s="37"/>
      <c r="F163" s="38"/>
    </row>
    <row r="164" spans="1:6" ht="14.25" x14ac:dyDescent="0.2">
      <c r="A164" s="118"/>
      <c r="B164" s="42"/>
      <c r="C164" s="52">
        <v>82</v>
      </c>
      <c r="D164" s="22" t="s">
        <v>46</v>
      </c>
      <c r="E164" s="47"/>
      <c r="F164" s="37">
        <f>C164*E164</f>
        <v>0</v>
      </c>
    </row>
    <row r="165" spans="1:6" x14ac:dyDescent="0.2">
      <c r="A165" s="119"/>
      <c r="B165" s="72"/>
      <c r="C165" s="53"/>
      <c r="D165" s="54"/>
      <c r="E165" s="55"/>
      <c r="F165" s="55"/>
    </row>
    <row r="166" spans="1:6" x14ac:dyDescent="0.2">
      <c r="A166" s="120"/>
      <c r="B166" s="71"/>
      <c r="C166" s="56"/>
      <c r="D166" s="50"/>
      <c r="E166" s="51"/>
      <c r="F166" s="51"/>
    </row>
    <row r="167" spans="1:6" x14ac:dyDescent="0.2">
      <c r="A167" s="113">
        <f>COUNT($A$12:A166)+1</f>
        <v>31</v>
      </c>
      <c r="B167" s="41" t="s">
        <v>25</v>
      </c>
      <c r="C167" s="52"/>
      <c r="D167" s="22"/>
      <c r="E167" s="37"/>
      <c r="F167" s="37"/>
    </row>
    <row r="168" spans="1:6" x14ac:dyDescent="0.2">
      <c r="A168" s="118"/>
      <c r="B168" s="42" t="s">
        <v>157</v>
      </c>
      <c r="C168" s="52"/>
      <c r="D168" s="22"/>
      <c r="E168" s="37"/>
      <c r="F168" s="38"/>
    </row>
    <row r="169" spans="1:6" ht="14.25" x14ac:dyDescent="0.2">
      <c r="A169" s="118"/>
      <c r="B169" s="42"/>
      <c r="C169" s="52">
        <v>22</v>
      </c>
      <c r="D169" s="22" t="s">
        <v>41</v>
      </c>
      <c r="E169" s="47"/>
      <c r="F169" s="37">
        <f>C169*E169</f>
        <v>0</v>
      </c>
    </row>
    <row r="170" spans="1:6" x14ac:dyDescent="0.2">
      <c r="A170" s="119"/>
      <c r="B170" s="72"/>
      <c r="C170" s="53"/>
      <c r="D170" s="54"/>
      <c r="E170" s="55"/>
      <c r="F170" s="55"/>
    </row>
    <row r="171" spans="1:6" x14ac:dyDescent="0.2">
      <c r="A171" s="120"/>
      <c r="B171" s="71"/>
      <c r="C171" s="56"/>
      <c r="D171" s="50"/>
      <c r="E171" s="51"/>
      <c r="F171" s="51"/>
    </row>
    <row r="172" spans="1:6" x14ac:dyDescent="0.2">
      <c r="A172" s="113">
        <f>COUNT($A$10:A170)+1</f>
        <v>32</v>
      </c>
      <c r="B172" s="41" t="s">
        <v>159</v>
      </c>
      <c r="C172" s="52"/>
      <c r="D172" s="22"/>
      <c r="E172" s="37"/>
      <c r="F172" s="37"/>
    </row>
    <row r="173" spans="1:6" ht="25.5" x14ac:dyDescent="0.2">
      <c r="A173" s="118"/>
      <c r="B173" s="42" t="s">
        <v>160</v>
      </c>
      <c r="C173" s="52"/>
      <c r="D173" s="22"/>
      <c r="E173" s="37"/>
      <c r="F173" s="37"/>
    </row>
    <row r="174" spans="1:6" x14ac:dyDescent="0.2">
      <c r="A174" s="118"/>
      <c r="B174" s="41"/>
      <c r="C174" s="52">
        <v>4</v>
      </c>
      <c r="D174" s="22" t="s">
        <v>1</v>
      </c>
      <c r="E174" s="47"/>
      <c r="F174" s="37">
        <f>C174*E174</f>
        <v>0</v>
      </c>
    </row>
    <row r="175" spans="1:6" x14ac:dyDescent="0.2">
      <c r="A175" s="119"/>
      <c r="B175" s="72"/>
      <c r="C175" s="53"/>
      <c r="D175" s="54"/>
      <c r="E175" s="55"/>
      <c r="F175" s="55"/>
    </row>
    <row r="176" spans="1:6" x14ac:dyDescent="0.2">
      <c r="A176" s="120"/>
      <c r="B176" s="71"/>
      <c r="C176" s="56"/>
      <c r="D176" s="50"/>
      <c r="E176" s="51"/>
      <c r="F176" s="49"/>
    </row>
    <row r="177" spans="1:6" x14ac:dyDescent="0.2">
      <c r="A177" s="113">
        <f>COUNT($A$12:A176)+1</f>
        <v>33</v>
      </c>
      <c r="B177" s="41" t="s">
        <v>27</v>
      </c>
      <c r="C177" s="52"/>
      <c r="D177" s="22"/>
      <c r="E177" s="37"/>
      <c r="F177" s="38"/>
    </row>
    <row r="178" spans="1:6" ht="76.5" x14ac:dyDescent="0.2">
      <c r="A178" s="118"/>
      <c r="B178" s="42" t="s">
        <v>123</v>
      </c>
      <c r="C178" s="52"/>
      <c r="D178" s="22"/>
      <c r="E178" s="37"/>
      <c r="F178" s="38"/>
    </row>
    <row r="179" spans="1:6" x14ac:dyDescent="0.2">
      <c r="A179" s="118"/>
      <c r="B179" s="42"/>
      <c r="C179" s="52">
        <v>1</v>
      </c>
      <c r="D179" s="22" t="s">
        <v>1</v>
      </c>
      <c r="E179" s="47"/>
      <c r="F179" s="37">
        <f>C179*E179</f>
        <v>0</v>
      </c>
    </row>
    <row r="180" spans="1:6" x14ac:dyDescent="0.2">
      <c r="A180" s="119"/>
      <c r="B180" s="72"/>
      <c r="C180" s="53"/>
      <c r="D180" s="54"/>
      <c r="E180" s="55"/>
      <c r="F180" s="55"/>
    </row>
    <row r="181" spans="1:6" x14ac:dyDescent="0.2">
      <c r="A181" s="120"/>
      <c r="B181" s="77"/>
      <c r="C181" s="79"/>
      <c r="D181" s="34"/>
      <c r="E181" s="35"/>
      <c r="F181" s="33"/>
    </row>
    <row r="182" spans="1:6" x14ac:dyDescent="0.2">
      <c r="A182" s="113">
        <f>COUNT($A$12:A181)+1</f>
        <v>34</v>
      </c>
      <c r="B182" s="41" t="s">
        <v>32</v>
      </c>
      <c r="C182" s="38"/>
      <c r="D182" s="22"/>
      <c r="E182" s="65"/>
      <c r="F182" s="38"/>
    </row>
    <row r="183" spans="1:6" ht="76.5" x14ac:dyDescent="0.2">
      <c r="A183" s="116"/>
      <c r="B183" s="42" t="s">
        <v>116</v>
      </c>
      <c r="C183" s="38"/>
      <c r="D183" s="22"/>
      <c r="E183" s="37"/>
      <c r="F183" s="38"/>
    </row>
    <row r="184" spans="1:6" x14ac:dyDescent="0.2">
      <c r="A184" s="113"/>
      <c r="B184" s="107"/>
      <c r="C184" s="66"/>
      <c r="D184" s="67">
        <v>0.04</v>
      </c>
      <c r="E184" s="38"/>
      <c r="F184" s="37">
        <f>SUM(F14:F182)*D184</f>
        <v>0</v>
      </c>
    </row>
    <row r="185" spans="1:6" x14ac:dyDescent="0.2">
      <c r="A185" s="115"/>
      <c r="B185" s="108"/>
      <c r="C185" s="109"/>
      <c r="D185" s="110"/>
      <c r="E185" s="68"/>
      <c r="F185" s="55"/>
    </row>
    <row r="186" spans="1:6" x14ac:dyDescent="0.2">
      <c r="A186" s="117"/>
      <c r="B186" s="71"/>
      <c r="C186" s="49"/>
      <c r="D186" s="50"/>
      <c r="E186" s="111"/>
      <c r="F186" s="51"/>
    </row>
    <row r="187" spans="1:6" x14ac:dyDescent="0.2">
      <c r="A187" s="113">
        <f>COUNT($A$12:A186)+1</f>
        <v>35</v>
      </c>
      <c r="B187" s="41" t="s">
        <v>170</v>
      </c>
      <c r="C187" s="38"/>
      <c r="D187" s="22"/>
      <c r="E187" s="65"/>
      <c r="F187" s="37"/>
    </row>
    <row r="188" spans="1:6" ht="38.25" x14ac:dyDescent="0.2">
      <c r="A188" s="116"/>
      <c r="B188" s="42" t="s">
        <v>33</v>
      </c>
      <c r="C188" s="38"/>
      <c r="D188" s="22"/>
      <c r="E188" s="38"/>
      <c r="F188" s="37"/>
    </row>
    <row r="189" spans="1:6" x14ac:dyDescent="0.2">
      <c r="A189" s="116"/>
      <c r="B189" s="42"/>
      <c r="C189" s="66"/>
      <c r="D189" s="67">
        <v>0.05</v>
      </c>
      <c r="E189" s="38"/>
      <c r="F189" s="37">
        <f>SUM(F14:F182)*D189</f>
        <v>0</v>
      </c>
    </row>
    <row r="190" spans="1:6" x14ac:dyDescent="0.2">
      <c r="A190" s="121"/>
      <c r="B190" s="72"/>
      <c r="C190" s="68"/>
      <c r="D190" s="54"/>
      <c r="E190" s="68"/>
      <c r="F190" s="68"/>
    </row>
    <row r="191" spans="1:6" x14ac:dyDescent="0.2">
      <c r="A191" s="116"/>
      <c r="B191" s="42"/>
      <c r="C191" s="38"/>
      <c r="D191" s="22"/>
      <c r="E191" s="38"/>
      <c r="F191" s="38"/>
    </row>
    <row r="192" spans="1:6" x14ac:dyDescent="0.2">
      <c r="A192" s="113">
        <f>COUNT($A$12:A190)+1</f>
        <v>36</v>
      </c>
      <c r="B192" s="41" t="s">
        <v>117</v>
      </c>
      <c r="C192" s="38"/>
      <c r="D192" s="22"/>
      <c r="E192" s="38"/>
      <c r="F192" s="38"/>
    </row>
    <row r="193" spans="1:6" ht="38.25" x14ac:dyDescent="0.2">
      <c r="A193" s="116"/>
      <c r="B193" s="42" t="s">
        <v>34</v>
      </c>
      <c r="C193" s="66"/>
      <c r="D193" s="67">
        <v>0.1</v>
      </c>
      <c r="E193" s="38"/>
      <c r="F193" s="37">
        <f>SUM(F14:F182)*D193</f>
        <v>0</v>
      </c>
    </row>
    <row r="194" spans="1:6" x14ac:dyDescent="0.2">
      <c r="A194" s="121"/>
      <c r="B194" s="74"/>
      <c r="C194" s="38"/>
      <c r="D194" s="22"/>
      <c r="E194" s="65"/>
      <c r="F194" s="38"/>
    </row>
    <row r="195" spans="1:6" x14ac:dyDescent="0.2">
      <c r="A195" s="43"/>
      <c r="B195" s="75" t="s">
        <v>2</v>
      </c>
      <c r="C195" s="44"/>
      <c r="D195" s="45"/>
      <c r="E195" s="46" t="s">
        <v>45</v>
      </c>
      <c r="F195" s="46">
        <f>SUM(F14:F194)</f>
        <v>0</v>
      </c>
    </row>
  </sheetData>
  <sheetProtection password="CFA5"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
št. projekta: 35/C-3400&amp;RJPE-SIR-121/20</oddHeader>
    <oddFooter>&amp;C&amp;"Arial,Navadno"&amp;P / &amp;N</oddFooter>
  </headerFooter>
  <rowBreaks count="6" manualBreakCount="6">
    <brk id="35" max="5" man="1"/>
    <brk id="65" max="5" man="1"/>
    <brk id="92" max="5" man="1"/>
    <brk id="119" max="5" man="1"/>
    <brk id="155" max="5" man="1"/>
    <brk id="18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C00000"/>
  </sheetPr>
  <dimension ref="A1:F79"/>
  <sheetViews>
    <sheetView topLeftCell="A14" zoomScaleNormal="100" zoomScaleSheetLayoutView="100" workbookViewId="0">
      <selection activeCell="P27" sqref="P27"/>
    </sheetView>
  </sheetViews>
  <sheetFormatPr defaultColWidth="9.140625" defaultRowHeight="12.75" x14ac:dyDescent="0.2"/>
  <cols>
    <col min="1" max="1" width="5.7109375" style="28" customWidth="1"/>
    <col min="2" max="2" width="50.7109375" style="76" customWidth="1"/>
    <col min="3" max="3" width="7.7109375" style="31" customWidth="1"/>
    <col min="4" max="4" width="4.7109375" style="32" customWidth="1"/>
    <col min="5" max="5" width="11.7109375" style="30" customWidth="1"/>
    <col min="6" max="6" width="12.7109375" style="31" customWidth="1"/>
    <col min="7" max="16384" width="9.140625" style="32"/>
  </cols>
  <sheetData>
    <row r="1" spans="1:6" x14ac:dyDescent="0.2">
      <c r="A1" s="27" t="s">
        <v>224</v>
      </c>
      <c r="B1" s="69" t="s">
        <v>6</v>
      </c>
      <c r="C1" s="28"/>
      <c r="D1" s="29"/>
    </row>
    <row r="2" spans="1:6" x14ac:dyDescent="0.2">
      <c r="A2" s="27" t="s">
        <v>225</v>
      </c>
      <c r="B2" s="69" t="s">
        <v>7</v>
      </c>
      <c r="C2" s="28"/>
      <c r="D2" s="29"/>
    </row>
    <row r="3" spans="1:6" x14ac:dyDescent="0.2">
      <c r="A3" s="27" t="s">
        <v>222</v>
      </c>
      <c r="B3" s="69" t="s">
        <v>218</v>
      </c>
      <c r="C3" s="28"/>
      <c r="D3" s="29"/>
    </row>
    <row r="4" spans="1:6" x14ac:dyDescent="0.2">
      <c r="A4" s="27"/>
      <c r="B4" s="69" t="s">
        <v>217</v>
      </c>
      <c r="C4" s="28"/>
      <c r="D4" s="29"/>
    </row>
    <row r="5" spans="1:6" ht="76.5" x14ac:dyDescent="0.2">
      <c r="A5" s="130" t="s">
        <v>0</v>
      </c>
      <c r="B5" s="131" t="s">
        <v>38</v>
      </c>
      <c r="C5" s="132" t="s">
        <v>8</v>
      </c>
      <c r="D5" s="132" t="s">
        <v>9</v>
      </c>
      <c r="E5" s="133" t="s">
        <v>42</v>
      </c>
      <c r="F5" s="133" t="s">
        <v>43</v>
      </c>
    </row>
    <row r="6" spans="1:6" x14ac:dyDescent="0.2">
      <c r="A6" s="112">
        <v>1</v>
      </c>
      <c r="B6" s="70"/>
      <c r="C6" s="33"/>
      <c r="D6" s="34"/>
      <c r="E6" s="35"/>
      <c r="F6" s="33"/>
    </row>
    <row r="7" spans="1:6" x14ac:dyDescent="0.2">
      <c r="A7" s="122"/>
      <c r="B7" s="124" t="s">
        <v>150</v>
      </c>
      <c r="C7" s="59"/>
      <c r="D7" s="57"/>
      <c r="E7" s="58"/>
      <c r="F7" s="59"/>
    </row>
    <row r="8" spans="1:6" x14ac:dyDescent="0.2">
      <c r="A8" s="122"/>
      <c r="B8" s="246" t="s">
        <v>149</v>
      </c>
      <c r="C8" s="246"/>
      <c r="D8" s="246"/>
      <c r="E8" s="246"/>
      <c r="F8" s="246"/>
    </row>
    <row r="9" spans="1:6" x14ac:dyDescent="0.2">
      <c r="A9" s="122"/>
      <c r="B9" s="246"/>
      <c r="C9" s="246"/>
      <c r="D9" s="246"/>
      <c r="E9" s="246"/>
      <c r="F9" s="246"/>
    </row>
    <row r="10" spans="1:6" x14ac:dyDescent="0.2">
      <c r="A10" s="122"/>
      <c r="B10" s="123"/>
      <c r="C10" s="59"/>
      <c r="D10" s="57"/>
      <c r="E10" s="58"/>
      <c r="F10" s="59"/>
    </row>
    <row r="11" spans="1:6" x14ac:dyDescent="0.2">
      <c r="A11" s="112"/>
      <c r="B11" s="70"/>
      <c r="C11" s="33"/>
      <c r="D11" s="34"/>
      <c r="E11" s="35"/>
      <c r="F11" s="33"/>
    </row>
    <row r="12" spans="1:6" x14ac:dyDescent="0.2">
      <c r="A12" s="113">
        <f>COUNT(A6+1)</f>
        <v>1</v>
      </c>
      <c r="B12" s="41" t="s">
        <v>10</v>
      </c>
      <c r="C12" s="38"/>
      <c r="D12" s="22"/>
      <c r="E12" s="37"/>
      <c r="F12" s="37"/>
    </row>
    <row r="13" spans="1:6" ht="38.25" x14ac:dyDescent="0.2">
      <c r="A13" s="113"/>
      <c r="B13" s="42" t="s">
        <v>49</v>
      </c>
      <c r="C13" s="38"/>
      <c r="D13" s="22"/>
      <c r="E13" s="37"/>
      <c r="F13" s="37"/>
    </row>
    <row r="14" spans="1:6" ht="14.25" x14ac:dyDescent="0.2">
      <c r="A14" s="113"/>
      <c r="B14" s="42"/>
      <c r="C14" s="52">
        <v>6</v>
      </c>
      <c r="D14" s="22" t="s">
        <v>41</v>
      </c>
      <c r="E14" s="47"/>
      <c r="F14" s="37">
        <f>C14*E14</f>
        <v>0</v>
      </c>
    </row>
    <row r="15" spans="1:6" x14ac:dyDescent="0.2">
      <c r="A15" s="115"/>
      <c r="B15" s="72"/>
      <c r="C15" s="53"/>
      <c r="D15" s="54"/>
      <c r="E15" s="55"/>
      <c r="F15" s="55"/>
    </row>
    <row r="16" spans="1:6" x14ac:dyDescent="0.2">
      <c r="A16" s="120"/>
      <c r="B16" s="77"/>
      <c r="C16" s="56"/>
      <c r="D16" s="50"/>
      <c r="E16" s="51"/>
      <c r="F16" s="51"/>
    </row>
    <row r="17" spans="1:6" x14ac:dyDescent="0.2">
      <c r="A17" s="113">
        <f>COUNT($A$12:A16)+1</f>
        <v>2</v>
      </c>
      <c r="B17" s="41" t="s">
        <v>21</v>
      </c>
      <c r="C17" s="52"/>
      <c r="D17" s="22"/>
      <c r="E17" s="37"/>
      <c r="F17" s="37"/>
    </row>
    <row r="18" spans="1:6" x14ac:dyDescent="0.2">
      <c r="A18" s="118"/>
      <c r="B18" s="42" t="s">
        <v>20</v>
      </c>
      <c r="C18" s="52"/>
      <c r="D18" s="22"/>
      <c r="E18" s="37"/>
      <c r="F18" s="38"/>
    </row>
    <row r="19" spans="1:6" ht="14.25" x14ac:dyDescent="0.2">
      <c r="A19" s="118"/>
      <c r="B19" s="42"/>
      <c r="C19" s="52">
        <v>5</v>
      </c>
      <c r="D19" s="22" t="s">
        <v>47</v>
      </c>
      <c r="E19" s="47"/>
      <c r="F19" s="37">
        <f>C19*E19</f>
        <v>0</v>
      </c>
    </row>
    <row r="20" spans="1:6" x14ac:dyDescent="0.2">
      <c r="A20" s="119"/>
      <c r="B20" s="72"/>
      <c r="C20" s="53"/>
      <c r="D20" s="54"/>
      <c r="E20" s="55"/>
      <c r="F20" s="55"/>
    </row>
    <row r="21" spans="1:6" x14ac:dyDescent="0.2">
      <c r="A21" s="120"/>
      <c r="B21" s="71"/>
      <c r="C21" s="56"/>
      <c r="D21" s="50"/>
      <c r="E21" s="51"/>
      <c r="F21" s="51"/>
    </row>
    <row r="22" spans="1:6" x14ac:dyDescent="0.2">
      <c r="A22" s="113">
        <f>COUNT($A$12:A21)+1</f>
        <v>3</v>
      </c>
      <c r="B22" s="41" t="s">
        <v>109</v>
      </c>
      <c r="C22" s="52"/>
      <c r="D22" s="22"/>
      <c r="E22" s="37"/>
      <c r="F22" s="38"/>
    </row>
    <row r="23" spans="1:6" ht="38.25" x14ac:dyDescent="0.2">
      <c r="A23" s="118"/>
      <c r="B23" s="42" t="s">
        <v>127</v>
      </c>
      <c r="C23" s="52"/>
      <c r="D23" s="22"/>
      <c r="E23" s="37"/>
      <c r="F23" s="38"/>
    </row>
    <row r="24" spans="1:6" ht="14.25" x14ac:dyDescent="0.2">
      <c r="A24" s="118"/>
      <c r="B24" s="42" t="s">
        <v>211</v>
      </c>
      <c r="C24" s="52">
        <v>6</v>
      </c>
      <c r="D24" s="22" t="s">
        <v>46</v>
      </c>
      <c r="E24" s="47"/>
      <c r="F24" s="37">
        <f>C24*E24</f>
        <v>0</v>
      </c>
    </row>
    <row r="25" spans="1:6" x14ac:dyDescent="0.2">
      <c r="A25" s="119"/>
      <c r="B25" s="72"/>
      <c r="C25" s="53"/>
      <c r="D25" s="54"/>
      <c r="E25" s="55"/>
      <c r="F25" s="55"/>
    </row>
    <row r="26" spans="1:6" x14ac:dyDescent="0.2">
      <c r="A26" s="120"/>
      <c r="B26" s="71"/>
      <c r="C26" s="56"/>
      <c r="D26" s="50"/>
      <c r="E26" s="51"/>
      <c r="F26" s="51"/>
    </row>
    <row r="27" spans="1:6" x14ac:dyDescent="0.2">
      <c r="A27" s="113">
        <f>COUNT($A$12:A26)+1</f>
        <v>4</v>
      </c>
      <c r="B27" s="41" t="s">
        <v>130</v>
      </c>
      <c r="C27" s="52"/>
      <c r="D27" s="22"/>
      <c r="E27" s="37"/>
      <c r="F27" s="38"/>
    </row>
    <row r="28" spans="1:6" ht="38.25" x14ac:dyDescent="0.2">
      <c r="A28" s="118"/>
      <c r="B28" s="42" t="s">
        <v>154</v>
      </c>
      <c r="C28" s="52"/>
      <c r="D28" s="22"/>
      <c r="E28" s="37"/>
      <c r="F28" s="38"/>
    </row>
    <row r="29" spans="1:6" ht="14.25" x14ac:dyDescent="0.2">
      <c r="A29" s="118"/>
      <c r="B29" s="42"/>
      <c r="C29" s="52">
        <v>0.5</v>
      </c>
      <c r="D29" s="22" t="s">
        <v>46</v>
      </c>
      <c r="E29" s="47"/>
      <c r="F29" s="37">
        <f>C29*E29</f>
        <v>0</v>
      </c>
    </row>
    <row r="30" spans="1:6" x14ac:dyDescent="0.2">
      <c r="A30" s="119"/>
      <c r="B30" s="72"/>
      <c r="C30" s="53"/>
      <c r="D30" s="54"/>
      <c r="E30" s="55"/>
      <c r="F30" s="55"/>
    </row>
    <row r="31" spans="1:6" x14ac:dyDescent="0.2">
      <c r="A31" s="120"/>
      <c r="B31" s="71"/>
      <c r="C31" s="56"/>
      <c r="D31" s="50"/>
      <c r="E31" s="51"/>
      <c r="F31" s="51"/>
    </row>
    <row r="32" spans="1:6" x14ac:dyDescent="0.2">
      <c r="A32" s="113">
        <f>COUNT($A$12:A31)+1</f>
        <v>5</v>
      </c>
      <c r="B32" s="41" t="s">
        <v>155</v>
      </c>
      <c r="C32" s="52"/>
      <c r="D32" s="22"/>
      <c r="E32" s="37"/>
      <c r="F32" s="37"/>
    </row>
    <row r="33" spans="1:6" ht="38.25" x14ac:dyDescent="0.2">
      <c r="A33" s="118"/>
      <c r="B33" s="42" t="s">
        <v>156</v>
      </c>
      <c r="C33" s="52"/>
      <c r="D33" s="22"/>
      <c r="E33" s="37"/>
      <c r="F33" s="37"/>
    </row>
    <row r="34" spans="1:6" ht="14.25" x14ac:dyDescent="0.2">
      <c r="A34" s="118"/>
      <c r="B34" s="42"/>
      <c r="C34" s="52">
        <v>2.5</v>
      </c>
      <c r="D34" s="22" t="s">
        <v>46</v>
      </c>
      <c r="E34" s="47"/>
      <c r="F34" s="37">
        <f>C34*E34</f>
        <v>0</v>
      </c>
    </row>
    <row r="35" spans="1:6" x14ac:dyDescent="0.2">
      <c r="A35" s="119"/>
      <c r="B35" s="72"/>
      <c r="C35" s="53"/>
      <c r="D35" s="54"/>
      <c r="E35" s="55"/>
      <c r="F35" s="55"/>
    </row>
    <row r="36" spans="1:6" x14ac:dyDescent="0.2">
      <c r="A36" s="120"/>
      <c r="B36" s="71"/>
      <c r="C36" s="56"/>
      <c r="D36" s="50"/>
      <c r="E36" s="51"/>
      <c r="F36" s="51"/>
    </row>
    <row r="37" spans="1:6" x14ac:dyDescent="0.2">
      <c r="A37" s="113">
        <f>COUNT($A$12:A36)+1</f>
        <v>6</v>
      </c>
      <c r="B37" s="41" t="s">
        <v>111</v>
      </c>
      <c r="C37" s="52"/>
      <c r="D37" s="22"/>
      <c r="E37" s="37"/>
      <c r="F37" s="37"/>
    </row>
    <row r="38" spans="1:6" ht="63.75" x14ac:dyDescent="0.2">
      <c r="A38" s="118"/>
      <c r="B38" s="42" t="s">
        <v>140</v>
      </c>
      <c r="C38" s="52"/>
      <c r="D38" s="22"/>
      <c r="E38" s="37"/>
      <c r="F38" s="37"/>
    </row>
    <row r="39" spans="1:6" ht="14.25" x14ac:dyDescent="0.2">
      <c r="A39" s="118"/>
      <c r="B39" s="42"/>
      <c r="C39" s="52">
        <v>1</v>
      </c>
      <c r="D39" s="22" t="s">
        <v>46</v>
      </c>
      <c r="E39" s="47"/>
      <c r="F39" s="37">
        <f>C39*E39</f>
        <v>0</v>
      </c>
    </row>
    <row r="40" spans="1:6" x14ac:dyDescent="0.2">
      <c r="A40" s="118"/>
      <c r="B40" s="42"/>
      <c r="C40" s="52"/>
      <c r="D40" s="22"/>
      <c r="E40" s="37"/>
      <c r="F40" s="37"/>
    </row>
    <row r="41" spans="1:6" x14ac:dyDescent="0.2">
      <c r="A41" s="113">
        <f>COUNT($A$12:A39)+1</f>
        <v>7</v>
      </c>
      <c r="B41" s="41" t="s">
        <v>112</v>
      </c>
      <c r="C41" s="52"/>
      <c r="D41" s="22"/>
      <c r="E41" s="37"/>
      <c r="F41" s="38"/>
    </row>
    <row r="42" spans="1:6" ht="51" x14ac:dyDescent="0.2">
      <c r="A42" s="118"/>
      <c r="B42" s="42" t="s">
        <v>141</v>
      </c>
      <c r="C42" s="52"/>
      <c r="D42" s="22"/>
      <c r="E42" s="37"/>
      <c r="F42" s="38"/>
    </row>
    <row r="43" spans="1:6" ht="14.25" x14ac:dyDescent="0.2">
      <c r="A43" s="118"/>
      <c r="B43" s="42"/>
      <c r="C43" s="52">
        <v>2</v>
      </c>
      <c r="D43" s="22" t="s">
        <v>46</v>
      </c>
      <c r="E43" s="47"/>
      <c r="F43" s="37">
        <f>C43*E43</f>
        <v>0</v>
      </c>
    </row>
    <row r="44" spans="1:6" x14ac:dyDescent="0.2">
      <c r="A44" s="119"/>
      <c r="B44" s="72"/>
      <c r="C44" s="53"/>
      <c r="D44" s="54"/>
      <c r="E44" s="55"/>
      <c r="F44" s="55"/>
    </row>
    <row r="45" spans="1:6" x14ac:dyDescent="0.2">
      <c r="A45" s="120"/>
      <c r="B45" s="77"/>
      <c r="C45" s="56"/>
      <c r="D45" s="106"/>
      <c r="E45" s="78"/>
      <c r="F45" s="78"/>
    </row>
    <row r="46" spans="1:6" x14ac:dyDescent="0.2">
      <c r="A46" s="113">
        <f>COUNT($A$12:A45)+1</f>
        <v>8</v>
      </c>
      <c r="B46" s="41" t="s">
        <v>24</v>
      </c>
      <c r="C46" s="52"/>
      <c r="D46" s="22"/>
      <c r="E46" s="37"/>
      <c r="F46" s="37"/>
    </row>
    <row r="47" spans="1:6" ht="25.5" x14ac:dyDescent="0.2">
      <c r="A47" s="118"/>
      <c r="B47" s="42" t="s">
        <v>23</v>
      </c>
      <c r="C47" s="52"/>
      <c r="D47" s="22"/>
      <c r="E47" s="37"/>
      <c r="F47" s="38"/>
    </row>
    <row r="48" spans="1:6" ht="14.25" x14ac:dyDescent="0.2">
      <c r="A48" s="118"/>
      <c r="B48" s="42"/>
      <c r="C48" s="52">
        <v>8</v>
      </c>
      <c r="D48" s="22" t="s">
        <v>46</v>
      </c>
      <c r="E48" s="47"/>
      <c r="F48" s="37">
        <f>C48*E48</f>
        <v>0</v>
      </c>
    </row>
    <row r="49" spans="1:6" x14ac:dyDescent="0.2">
      <c r="A49" s="119"/>
      <c r="B49" s="72"/>
      <c r="C49" s="53"/>
      <c r="D49" s="54"/>
      <c r="E49" s="55"/>
      <c r="F49" s="55"/>
    </row>
    <row r="50" spans="1:6" x14ac:dyDescent="0.2">
      <c r="A50" s="120"/>
      <c r="B50" s="71"/>
      <c r="C50" s="56"/>
      <c r="D50" s="50"/>
      <c r="E50" s="51"/>
      <c r="F50" s="51"/>
    </row>
    <row r="51" spans="1:6" x14ac:dyDescent="0.2">
      <c r="A51" s="113">
        <f>COUNT($A$12:A50)+1</f>
        <v>9</v>
      </c>
      <c r="B51" s="41" t="s">
        <v>25</v>
      </c>
      <c r="C51" s="52"/>
      <c r="D51" s="22"/>
      <c r="E51" s="37"/>
      <c r="F51" s="37"/>
    </row>
    <row r="52" spans="1:6" x14ac:dyDescent="0.2">
      <c r="A52" s="118"/>
      <c r="B52" s="42" t="s">
        <v>157</v>
      </c>
      <c r="C52" s="52"/>
      <c r="D52" s="22"/>
      <c r="E52" s="37"/>
      <c r="F52" s="38"/>
    </row>
    <row r="53" spans="1:6" ht="14.25" x14ac:dyDescent="0.2">
      <c r="A53" s="118"/>
      <c r="B53" s="42"/>
      <c r="C53" s="52">
        <v>12</v>
      </c>
      <c r="D53" s="22" t="s">
        <v>41</v>
      </c>
      <c r="E53" s="47"/>
      <c r="F53" s="37">
        <f>C53*E53</f>
        <v>0</v>
      </c>
    </row>
    <row r="54" spans="1:6" x14ac:dyDescent="0.2">
      <c r="A54" s="119"/>
      <c r="B54" s="72"/>
      <c r="C54" s="53"/>
      <c r="D54" s="54"/>
      <c r="E54" s="55"/>
      <c r="F54" s="55"/>
    </row>
    <row r="55" spans="1:6" x14ac:dyDescent="0.2">
      <c r="A55" s="120"/>
      <c r="B55" s="71"/>
      <c r="C55" s="56"/>
      <c r="D55" s="50"/>
      <c r="E55" s="51"/>
      <c r="F55" s="51"/>
    </row>
    <row r="56" spans="1:6" x14ac:dyDescent="0.2">
      <c r="A56" s="113">
        <f>COUNT($A$10:A54)+1</f>
        <v>10</v>
      </c>
      <c r="B56" s="41" t="s">
        <v>159</v>
      </c>
      <c r="C56" s="52"/>
      <c r="D56" s="22"/>
      <c r="E56" s="37"/>
      <c r="F56" s="37"/>
    </row>
    <row r="57" spans="1:6" ht="25.5" x14ac:dyDescent="0.2">
      <c r="A57" s="118"/>
      <c r="B57" s="42" t="s">
        <v>160</v>
      </c>
      <c r="C57" s="52"/>
      <c r="D57" s="22"/>
      <c r="E57" s="37"/>
      <c r="F57" s="37"/>
    </row>
    <row r="58" spans="1:6" x14ac:dyDescent="0.2">
      <c r="A58" s="118"/>
      <c r="B58" s="41"/>
      <c r="C58" s="52">
        <v>2</v>
      </c>
      <c r="D58" s="22" t="s">
        <v>1</v>
      </c>
      <c r="E58" s="47"/>
      <c r="F58" s="37">
        <f>C58*E58</f>
        <v>0</v>
      </c>
    </row>
    <row r="59" spans="1:6" x14ac:dyDescent="0.2">
      <c r="A59" s="119"/>
      <c r="B59" s="72"/>
      <c r="C59" s="53"/>
      <c r="D59" s="54"/>
      <c r="E59" s="55"/>
      <c r="F59" s="55"/>
    </row>
    <row r="60" spans="1:6" x14ac:dyDescent="0.2">
      <c r="A60" s="120"/>
      <c r="B60" s="71"/>
      <c r="C60" s="56"/>
      <c r="D60" s="50"/>
      <c r="E60" s="51"/>
      <c r="F60" s="51"/>
    </row>
    <row r="61" spans="1:6" x14ac:dyDescent="0.2">
      <c r="A61" s="113">
        <f>COUNT($A$10:A60)+1</f>
        <v>11</v>
      </c>
      <c r="B61" s="41" t="s">
        <v>161</v>
      </c>
      <c r="C61" s="52"/>
      <c r="D61" s="22"/>
      <c r="E61" s="37"/>
      <c r="F61" s="37"/>
    </row>
    <row r="62" spans="1:6" ht="63.75" x14ac:dyDescent="0.2">
      <c r="A62" s="118"/>
      <c r="B62" s="42" t="s">
        <v>162</v>
      </c>
      <c r="C62" s="52"/>
      <c r="D62" s="22"/>
      <c r="E62" s="37"/>
      <c r="F62" s="37"/>
    </row>
    <row r="63" spans="1:6" x14ac:dyDescent="0.2">
      <c r="A63" s="118"/>
      <c r="B63" s="41"/>
      <c r="C63" s="52">
        <v>1</v>
      </c>
      <c r="D63" s="22" t="s">
        <v>158</v>
      </c>
      <c r="E63" s="47"/>
      <c r="F63" s="37">
        <f>C63*E63</f>
        <v>0</v>
      </c>
    </row>
    <row r="64" spans="1:6" x14ac:dyDescent="0.2">
      <c r="A64" s="119"/>
      <c r="B64" s="72"/>
      <c r="C64" s="53"/>
      <c r="D64" s="54"/>
      <c r="E64" s="55"/>
      <c r="F64" s="55"/>
    </row>
    <row r="65" spans="1:6" x14ac:dyDescent="0.2">
      <c r="A65" s="120"/>
      <c r="B65" s="71"/>
      <c r="C65" s="56"/>
      <c r="D65" s="50"/>
      <c r="E65" s="51"/>
      <c r="F65" s="51"/>
    </row>
    <row r="66" spans="1:6" x14ac:dyDescent="0.2">
      <c r="A66" s="113">
        <f>COUNT($A$10:A65)+1</f>
        <v>12</v>
      </c>
      <c r="B66" s="41" t="s">
        <v>163</v>
      </c>
      <c r="C66" s="52"/>
      <c r="D66" s="22"/>
      <c r="E66" s="37"/>
      <c r="F66" s="37"/>
    </row>
    <row r="67" spans="1:6" ht="76.5" x14ac:dyDescent="0.2">
      <c r="A67" s="118"/>
      <c r="B67" s="42" t="s">
        <v>164</v>
      </c>
      <c r="C67" s="52"/>
      <c r="D67" s="22"/>
      <c r="E67" s="37"/>
      <c r="F67" s="37"/>
    </row>
    <row r="68" spans="1:6" x14ac:dyDescent="0.2">
      <c r="A68" s="118"/>
      <c r="B68" s="41" t="s">
        <v>165</v>
      </c>
      <c r="C68" s="52">
        <v>1</v>
      </c>
      <c r="D68" s="125" t="s">
        <v>1</v>
      </c>
      <c r="E68" s="47"/>
      <c r="F68" s="37">
        <f>C68*E68</f>
        <v>0</v>
      </c>
    </row>
    <row r="69" spans="1:6" x14ac:dyDescent="0.2">
      <c r="A69" s="119"/>
      <c r="B69" s="72"/>
      <c r="C69" s="53"/>
      <c r="E69" s="55"/>
      <c r="F69" s="55"/>
    </row>
    <row r="70" spans="1:6" x14ac:dyDescent="0.2">
      <c r="A70" s="120"/>
      <c r="B70" s="77"/>
      <c r="C70" s="33"/>
      <c r="D70" s="34"/>
      <c r="E70" s="35"/>
      <c r="F70" s="33"/>
    </row>
    <row r="71" spans="1:6" x14ac:dyDescent="0.2">
      <c r="A71" s="113">
        <f>COUNT($A$12:A70)+1</f>
        <v>13</v>
      </c>
      <c r="B71" s="41" t="s">
        <v>32</v>
      </c>
      <c r="C71" s="38"/>
      <c r="D71" s="22"/>
      <c r="E71" s="65"/>
      <c r="F71" s="38"/>
    </row>
    <row r="72" spans="1:6" ht="76.5" x14ac:dyDescent="0.2">
      <c r="A72" s="116"/>
      <c r="B72" s="42" t="s">
        <v>116</v>
      </c>
      <c r="C72" s="38"/>
      <c r="D72" s="22"/>
      <c r="E72" s="37"/>
      <c r="F72" s="38"/>
    </row>
    <row r="73" spans="1:6" x14ac:dyDescent="0.2">
      <c r="A73" s="113"/>
      <c r="B73" s="107"/>
      <c r="C73" s="66"/>
      <c r="D73" s="67">
        <v>0.04</v>
      </c>
      <c r="E73" s="38"/>
      <c r="F73" s="37">
        <f>SUM(F14:F71)*D73</f>
        <v>0</v>
      </c>
    </row>
    <row r="74" spans="1:6" x14ac:dyDescent="0.2">
      <c r="A74" s="115"/>
      <c r="B74" s="108"/>
      <c r="C74" s="109"/>
      <c r="D74" s="110"/>
      <c r="E74" s="68"/>
      <c r="F74" s="55"/>
    </row>
    <row r="75" spans="1:6" x14ac:dyDescent="0.2">
      <c r="A75" s="116"/>
      <c r="B75" s="42"/>
      <c r="C75" s="38"/>
      <c r="D75" s="22"/>
      <c r="E75" s="38"/>
      <c r="F75" s="38"/>
    </row>
    <row r="76" spans="1:6" x14ac:dyDescent="0.2">
      <c r="A76" s="113">
        <f>COUNT($A$12:A74)+1</f>
        <v>14</v>
      </c>
      <c r="B76" s="41" t="s">
        <v>117</v>
      </c>
      <c r="C76" s="38"/>
      <c r="D76" s="22"/>
      <c r="E76" s="38"/>
      <c r="F76" s="38"/>
    </row>
    <row r="77" spans="1:6" ht="38.25" x14ac:dyDescent="0.2">
      <c r="A77" s="116"/>
      <c r="B77" s="42" t="s">
        <v>34</v>
      </c>
      <c r="C77" s="66"/>
      <c r="D77" s="67">
        <v>0.1</v>
      </c>
      <c r="E77" s="38"/>
      <c r="F77" s="37">
        <f>SUM(F14:F71)*D77</f>
        <v>0</v>
      </c>
    </row>
    <row r="78" spans="1:6" x14ac:dyDescent="0.2">
      <c r="A78" s="121"/>
      <c r="B78" s="74"/>
      <c r="C78" s="38"/>
      <c r="D78" s="22"/>
      <c r="E78" s="65"/>
      <c r="F78" s="38"/>
    </row>
    <row r="79" spans="1:6" x14ac:dyDescent="0.2">
      <c r="A79" s="43"/>
      <c r="B79" s="75" t="s">
        <v>2</v>
      </c>
      <c r="C79" s="44"/>
      <c r="D79" s="45"/>
      <c r="E79" s="46" t="s">
        <v>45</v>
      </c>
      <c r="F79" s="46">
        <f>SUM(F14:F78)</f>
        <v>0</v>
      </c>
    </row>
  </sheetData>
  <sheetProtection password="CFA5"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
št. projekta: 35/C-3400&amp;RJPE-SIR-121/20</oddHeader>
    <oddFooter>&amp;C&amp;"Arial,Navadno"&amp;P / &amp;N</oddFooter>
  </headerFooter>
  <rowBreaks count="2" manualBreakCount="2">
    <brk id="39" max="16383" man="1"/>
    <brk id="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C00000"/>
  </sheetPr>
  <dimension ref="A1:F177"/>
  <sheetViews>
    <sheetView topLeftCell="A14" zoomScaleNormal="100" zoomScaleSheetLayoutView="100" workbookViewId="0">
      <selection activeCell="E24" sqref="E24"/>
    </sheetView>
  </sheetViews>
  <sheetFormatPr defaultColWidth="9.140625" defaultRowHeight="12.75" x14ac:dyDescent="0.2"/>
  <cols>
    <col min="1" max="1" width="5.7109375" style="28" customWidth="1"/>
    <col min="2" max="2" width="47.42578125" style="76" customWidth="1"/>
    <col min="3" max="3" width="7.7109375" style="31" customWidth="1"/>
    <col min="4" max="4" width="4.7109375" style="32" customWidth="1"/>
    <col min="5" max="5" width="11.7109375" style="30" customWidth="1"/>
    <col min="6" max="6" width="12.7109375" style="31" customWidth="1"/>
    <col min="7" max="16384" width="9.140625" style="32"/>
  </cols>
  <sheetData>
    <row r="1" spans="1:6" x14ac:dyDescent="0.2">
      <c r="A1" s="27" t="s">
        <v>224</v>
      </c>
      <c r="B1" s="69" t="s">
        <v>6</v>
      </c>
      <c r="C1" s="28"/>
      <c r="D1" s="29"/>
    </row>
    <row r="2" spans="1:6" x14ac:dyDescent="0.2">
      <c r="A2" s="27" t="s">
        <v>225</v>
      </c>
      <c r="B2" s="69" t="s">
        <v>7</v>
      </c>
      <c r="C2" s="28"/>
      <c r="D2" s="29"/>
    </row>
    <row r="3" spans="1:6" x14ac:dyDescent="0.2">
      <c r="A3" s="27" t="s">
        <v>223</v>
      </c>
      <c r="B3" s="69" t="s">
        <v>216</v>
      </c>
      <c r="C3" s="28"/>
      <c r="D3" s="29"/>
    </row>
    <row r="4" spans="1:6" x14ac:dyDescent="0.2">
      <c r="A4" s="27"/>
      <c r="B4" s="69" t="s">
        <v>178</v>
      </c>
      <c r="C4" s="28"/>
      <c r="D4" s="29"/>
    </row>
    <row r="5" spans="1:6" ht="76.5" x14ac:dyDescent="0.2">
      <c r="A5" s="130" t="s">
        <v>0</v>
      </c>
      <c r="B5" s="131" t="s">
        <v>38</v>
      </c>
      <c r="C5" s="132" t="s">
        <v>8</v>
      </c>
      <c r="D5" s="132" t="s">
        <v>9</v>
      </c>
      <c r="E5" s="133" t="s">
        <v>42</v>
      </c>
      <c r="F5" s="133" t="s">
        <v>43</v>
      </c>
    </row>
    <row r="6" spans="1:6" x14ac:dyDescent="0.2">
      <c r="A6" s="112">
        <v>1</v>
      </c>
      <c r="B6" s="70"/>
      <c r="C6" s="33"/>
      <c r="D6" s="34"/>
      <c r="E6" s="35"/>
      <c r="F6" s="33"/>
    </row>
    <row r="7" spans="1:6" x14ac:dyDescent="0.2">
      <c r="A7" s="122"/>
      <c r="B7" s="124" t="s">
        <v>150</v>
      </c>
      <c r="C7" s="59"/>
      <c r="D7" s="57"/>
      <c r="E7" s="58"/>
      <c r="F7" s="59"/>
    </row>
    <row r="8" spans="1:6" x14ac:dyDescent="0.2">
      <c r="A8" s="122"/>
      <c r="B8" s="246" t="s">
        <v>149</v>
      </c>
      <c r="C8" s="246"/>
      <c r="D8" s="246"/>
      <c r="E8" s="246"/>
      <c r="F8" s="246"/>
    </row>
    <row r="9" spans="1:6" x14ac:dyDescent="0.2">
      <c r="A9" s="122"/>
      <c r="B9" s="246"/>
      <c r="C9" s="246"/>
      <c r="D9" s="246"/>
      <c r="E9" s="246"/>
      <c r="F9" s="246"/>
    </row>
    <row r="10" spans="1:6" x14ac:dyDescent="0.2">
      <c r="A10" s="122"/>
      <c r="B10" s="123"/>
      <c r="C10" s="59"/>
      <c r="D10" s="57"/>
      <c r="E10" s="58"/>
      <c r="F10" s="59"/>
    </row>
    <row r="11" spans="1:6" x14ac:dyDescent="0.2">
      <c r="A11" s="112"/>
      <c r="B11" s="70"/>
      <c r="C11" s="33"/>
      <c r="D11" s="34"/>
      <c r="E11" s="35"/>
      <c r="F11" s="33"/>
    </row>
    <row r="12" spans="1:6" x14ac:dyDescent="0.2">
      <c r="A12" s="113">
        <f>COUNT(A6+1)</f>
        <v>1</v>
      </c>
      <c r="B12" s="41" t="s">
        <v>10</v>
      </c>
      <c r="C12" s="38"/>
      <c r="D12" s="22"/>
      <c r="E12" s="37"/>
      <c r="F12" s="37"/>
    </row>
    <row r="13" spans="1:6" ht="38.25" x14ac:dyDescent="0.2">
      <c r="A13" s="113"/>
      <c r="B13" s="42" t="s">
        <v>49</v>
      </c>
      <c r="C13" s="38"/>
      <c r="D13" s="22"/>
      <c r="E13" s="37"/>
      <c r="F13" s="37"/>
    </row>
    <row r="14" spans="1:6" ht="14.25" x14ac:dyDescent="0.2">
      <c r="A14" s="113"/>
      <c r="B14" s="42"/>
      <c r="C14" s="52">
        <v>33</v>
      </c>
      <c r="D14" s="22" t="s">
        <v>41</v>
      </c>
      <c r="E14" s="47"/>
      <c r="F14" s="37">
        <f>C14*E14</f>
        <v>0</v>
      </c>
    </row>
    <row r="15" spans="1:6" x14ac:dyDescent="0.2">
      <c r="A15" s="115"/>
      <c r="B15" s="72"/>
      <c r="C15" s="53"/>
      <c r="D15" s="54"/>
      <c r="E15" s="55"/>
      <c r="F15" s="55"/>
    </row>
    <row r="16" spans="1:6" x14ac:dyDescent="0.2">
      <c r="A16" s="114"/>
      <c r="B16" s="71"/>
      <c r="C16" s="56"/>
      <c r="D16" s="80"/>
      <c r="E16" s="81"/>
      <c r="F16" s="81"/>
    </row>
    <row r="17" spans="1:6" x14ac:dyDescent="0.2">
      <c r="A17" s="113">
        <f>COUNT($A$12:A16)+1</f>
        <v>2</v>
      </c>
      <c r="B17" s="41" t="s">
        <v>51</v>
      </c>
      <c r="C17" s="52"/>
      <c r="D17" s="39"/>
      <c r="E17" s="40"/>
      <c r="F17" s="40"/>
    </row>
    <row r="18" spans="1:6" ht="38.25" x14ac:dyDescent="0.2">
      <c r="A18" s="113"/>
      <c r="B18" s="42" t="s">
        <v>138</v>
      </c>
      <c r="C18" s="52"/>
      <c r="D18" s="39"/>
      <c r="E18" s="40"/>
      <c r="F18" s="40"/>
    </row>
    <row r="19" spans="1:6" x14ac:dyDescent="0.2">
      <c r="A19" s="113"/>
      <c r="B19" s="42"/>
      <c r="C19" s="52">
        <v>1</v>
      </c>
      <c r="D19" s="39" t="s">
        <v>52</v>
      </c>
      <c r="E19" s="48"/>
      <c r="F19" s="40">
        <f>E19*C19</f>
        <v>0</v>
      </c>
    </row>
    <row r="20" spans="1:6" x14ac:dyDescent="0.2">
      <c r="A20" s="115"/>
      <c r="B20" s="72"/>
      <c r="C20" s="53"/>
      <c r="D20" s="82"/>
      <c r="E20" s="83"/>
      <c r="F20" s="83"/>
    </row>
    <row r="21" spans="1:6" x14ac:dyDescent="0.2">
      <c r="A21" s="114"/>
      <c r="B21" s="71"/>
      <c r="C21" s="56"/>
      <c r="D21" s="50"/>
      <c r="E21" s="51"/>
      <c r="F21" s="49"/>
    </row>
    <row r="22" spans="1:6" x14ac:dyDescent="0.2">
      <c r="A22" s="113">
        <f>COUNT($A$12:A21)+1</f>
        <v>3</v>
      </c>
      <c r="B22" s="41" t="s">
        <v>19</v>
      </c>
      <c r="C22" s="52"/>
      <c r="D22" s="22"/>
      <c r="E22" s="37"/>
      <c r="F22" s="38"/>
    </row>
    <row r="23" spans="1:6" ht="51" x14ac:dyDescent="0.2">
      <c r="A23" s="113"/>
      <c r="B23" s="42" t="s">
        <v>40</v>
      </c>
      <c r="C23" s="52"/>
      <c r="D23" s="22"/>
      <c r="E23" s="37"/>
      <c r="F23" s="38"/>
    </row>
    <row r="24" spans="1:6" ht="14.25" x14ac:dyDescent="0.2">
      <c r="A24" s="113"/>
      <c r="B24" s="42"/>
      <c r="C24" s="52">
        <v>18</v>
      </c>
      <c r="D24" s="22" t="s">
        <v>41</v>
      </c>
      <c r="E24" s="47"/>
      <c r="F24" s="37">
        <f>C24*E24</f>
        <v>0</v>
      </c>
    </row>
    <row r="25" spans="1:6" x14ac:dyDescent="0.2">
      <c r="A25" s="115"/>
      <c r="B25" s="72"/>
      <c r="C25" s="53"/>
      <c r="D25" s="54"/>
      <c r="E25" s="55"/>
      <c r="F25" s="55"/>
    </row>
    <row r="26" spans="1:6" x14ac:dyDescent="0.2">
      <c r="A26" s="114"/>
      <c r="B26" s="71"/>
      <c r="C26" s="56"/>
      <c r="D26" s="50"/>
      <c r="E26" s="51"/>
      <c r="F26" s="49"/>
    </row>
    <row r="27" spans="1:6" x14ac:dyDescent="0.2">
      <c r="A27" s="113">
        <f>COUNT($A$12:A26)+1</f>
        <v>4</v>
      </c>
      <c r="B27" s="41" t="s">
        <v>62</v>
      </c>
      <c r="C27" s="52"/>
      <c r="D27" s="22"/>
      <c r="E27" s="37"/>
      <c r="F27" s="38"/>
    </row>
    <row r="28" spans="1:6" ht="76.5" x14ac:dyDescent="0.2">
      <c r="A28" s="113"/>
      <c r="B28" s="42" t="s">
        <v>63</v>
      </c>
      <c r="C28" s="52"/>
      <c r="D28" s="22"/>
      <c r="E28" s="37"/>
      <c r="F28" s="38"/>
    </row>
    <row r="29" spans="1:6" x14ac:dyDescent="0.2">
      <c r="A29" s="113"/>
      <c r="B29" s="42"/>
      <c r="C29" s="52">
        <v>1</v>
      </c>
      <c r="D29" s="22" t="s">
        <v>1</v>
      </c>
      <c r="E29" s="47"/>
      <c r="F29" s="37">
        <f>C29*E29</f>
        <v>0</v>
      </c>
    </row>
    <row r="30" spans="1:6" x14ac:dyDescent="0.2">
      <c r="A30" s="115"/>
      <c r="B30" s="72"/>
      <c r="C30" s="53"/>
      <c r="D30" s="54"/>
      <c r="E30" s="55"/>
      <c r="F30" s="55"/>
    </row>
    <row r="31" spans="1:6" x14ac:dyDescent="0.2">
      <c r="A31" s="114"/>
      <c r="B31" s="71"/>
      <c r="C31" s="56"/>
      <c r="D31" s="50"/>
      <c r="E31" s="51"/>
      <c r="F31" s="49"/>
    </row>
    <row r="32" spans="1:6" x14ac:dyDescent="0.2">
      <c r="A32" s="113">
        <f>COUNT($A$12:A31)+1</f>
        <v>5</v>
      </c>
      <c r="B32" s="41" t="s">
        <v>172</v>
      </c>
      <c r="C32" s="52"/>
      <c r="D32" s="22"/>
      <c r="E32" s="37"/>
      <c r="F32" s="38"/>
    </row>
    <row r="33" spans="1:6" ht="51" x14ac:dyDescent="0.2">
      <c r="A33" s="113"/>
      <c r="B33" s="42" t="s">
        <v>173</v>
      </c>
      <c r="C33" s="52"/>
      <c r="D33" s="22"/>
      <c r="E33" s="37"/>
      <c r="F33" s="38"/>
    </row>
    <row r="34" spans="1:6" x14ac:dyDescent="0.2">
      <c r="A34" s="113"/>
      <c r="B34" s="42"/>
      <c r="C34" s="52">
        <v>3</v>
      </c>
      <c r="D34" s="39" t="s">
        <v>1</v>
      </c>
      <c r="E34" s="48"/>
      <c r="F34" s="37">
        <f>C34*E34</f>
        <v>0</v>
      </c>
    </row>
    <row r="35" spans="1:6" x14ac:dyDescent="0.2">
      <c r="A35" s="115"/>
      <c r="B35" s="72"/>
      <c r="C35" s="53"/>
      <c r="D35" s="82"/>
      <c r="E35" s="83"/>
      <c r="F35" s="55"/>
    </row>
    <row r="36" spans="1:6" x14ac:dyDescent="0.2">
      <c r="A36" s="114"/>
      <c r="B36" s="71"/>
      <c r="C36" s="56"/>
      <c r="D36" s="50"/>
      <c r="E36" s="51"/>
      <c r="F36" s="49"/>
    </row>
    <row r="37" spans="1:6" x14ac:dyDescent="0.2">
      <c r="A37" s="113">
        <f>COUNT($A$12:A36)+1</f>
        <v>6</v>
      </c>
      <c r="B37" s="88" t="s">
        <v>68</v>
      </c>
      <c r="C37" s="52"/>
      <c r="D37" s="60"/>
      <c r="E37" s="61"/>
      <c r="F37" s="62"/>
    </row>
    <row r="38" spans="1:6" ht="63.75" x14ac:dyDescent="0.2">
      <c r="A38" s="113"/>
      <c r="B38" s="42" t="s">
        <v>69</v>
      </c>
      <c r="C38" s="52"/>
      <c r="D38" s="60"/>
      <c r="E38" s="61"/>
      <c r="F38" s="61"/>
    </row>
    <row r="39" spans="1:6" ht="14.25" x14ac:dyDescent="0.2">
      <c r="A39" s="113"/>
      <c r="B39" s="42"/>
      <c r="C39" s="52">
        <v>6</v>
      </c>
      <c r="D39" s="22" t="s">
        <v>41</v>
      </c>
      <c r="E39" s="47"/>
      <c r="F39" s="37">
        <f>E39*C39</f>
        <v>0</v>
      </c>
    </row>
    <row r="40" spans="1:6" x14ac:dyDescent="0.2">
      <c r="A40" s="115"/>
      <c r="B40" s="72"/>
      <c r="C40" s="53"/>
      <c r="D40" s="54"/>
      <c r="E40" s="55"/>
      <c r="F40" s="55"/>
    </row>
    <row r="41" spans="1:6" x14ac:dyDescent="0.2">
      <c r="A41" s="114"/>
      <c r="B41" s="71"/>
      <c r="C41" s="56"/>
      <c r="D41" s="50"/>
      <c r="E41" s="51"/>
      <c r="F41" s="49"/>
    </row>
    <row r="42" spans="1:6" x14ac:dyDescent="0.2">
      <c r="A42" s="113">
        <f>COUNT($A$12:A41)+1</f>
        <v>7</v>
      </c>
      <c r="B42" s="90" t="s">
        <v>74</v>
      </c>
      <c r="C42" s="52"/>
      <c r="D42" s="22"/>
      <c r="E42" s="37"/>
      <c r="F42" s="38"/>
    </row>
    <row r="43" spans="1:6" ht="63.75" x14ac:dyDescent="0.2">
      <c r="A43" s="113"/>
      <c r="B43" s="42" t="s">
        <v>75</v>
      </c>
      <c r="C43" s="52"/>
      <c r="D43" s="22"/>
      <c r="E43" s="37"/>
      <c r="F43" s="38"/>
    </row>
    <row r="44" spans="1:6" ht="14.25" x14ac:dyDescent="0.2">
      <c r="A44" s="113"/>
      <c r="B44" s="91"/>
      <c r="C44" s="52">
        <v>6</v>
      </c>
      <c r="D44" s="22" t="s">
        <v>41</v>
      </c>
      <c r="E44" s="47"/>
      <c r="F44" s="37">
        <f>E44*C44</f>
        <v>0</v>
      </c>
    </row>
    <row r="45" spans="1:6" x14ac:dyDescent="0.2">
      <c r="A45" s="115"/>
      <c r="B45" s="92"/>
      <c r="C45" s="53"/>
      <c r="D45" s="54"/>
      <c r="E45" s="55"/>
      <c r="F45" s="55"/>
    </row>
    <row r="46" spans="1:6" x14ac:dyDescent="0.2">
      <c r="A46" s="114"/>
      <c r="B46" s="71"/>
      <c r="C46" s="56"/>
      <c r="D46" s="50"/>
      <c r="E46" s="51"/>
      <c r="F46" s="49"/>
    </row>
    <row r="47" spans="1:6" x14ac:dyDescent="0.2">
      <c r="A47" s="113">
        <f>COUNT($A$12:A46)+1</f>
        <v>8</v>
      </c>
      <c r="B47" s="98" t="s">
        <v>80</v>
      </c>
      <c r="C47" s="52"/>
      <c r="D47" s="22"/>
      <c r="E47" s="37"/>
      <c r="F47" s="38"/>
    </row>
    <row r="48" spans="1:6" ht="51" x14ac:dyDescent="0.2">
      <c r="A48" s="113"/>
      <c r="B48" s="42" t="s">
        <v>81</v>
      </c>
      <c r="C48" s="52"/>
      <c r="D48" s="22"/>
      <c r="E48" s="37"/>
      <c r="F48" s="38"/>
    </row>
    <row r="49" spans="1:6" ht="14.25" x14ac:dyDescent="0.2">
      <c r="A49" s="113"/>
      <c r="B49" s="42"/>
      <c r="C49" s="52">
        <v>12</v>
      </c>
      <c r="D49" s="22" t="s">
        <v>47</v>
      </c>
      <c r="E49" s="47"/>
      <c r="F49" s="37">
        <f>C49*E49</f>
        <v>0</v>
      </c>
    </row>
    <row r="50" spans="1:6" x14ac:dyDescent="0.2">
      <c r="A50" s="115"/>
      <c r="B50" s="72"/>
      <c r="C50" s="53"/>
      <c r="D50" s="54"/>
      <c r="E50" s="55"/>
      <c r="F50" s="55"/>
    </row>
    <row r="51" spans="1:6" x14ac:dyDescent="0.2">
      <c r="A51" s="114"/>
      <c r="B51" s="71"/>
      <c r="C51" s="56"/>
      <c r="D51" s="50"/>
      <c r="E51" s="51"/>
      <c r="F51" s="51"/>
    </row>
    <row r="52" spans="1:6" x14ac:dyDescent="0.2">
      <c r="A52" s="113">
        <f>COUNT($A$12:A51)+1</f>
        <v>9</v>
      </c>
      <c r="B52" s="41" t="s">
        <v>18</v>
      </c>
      <c r="C52" s="52"/>
      <c r="D52" s="22"/>
      <c r="E52" s="37"/>
      <c r="F52" s="37"/>
    </row>
    <row r="53" spans="1:6" ht="63.75" x14ac:dyDescent="0.2">
      <c r="A53" s="113"/>
      <c r="B53" s="42" t="s">
        <v>83</v>
      </c>
      <c r="C53" s="52"/>
      <c r="D53" s="22"/>
      <c r="E53" s="37"/>
      <c r="F53" s="37"/>
    </row>
    <row r="54" spans="1:6" ht="14.25" x14ac:dyDescent="0.2">
      <c r="A54" s="113"/>
      <c r="B54" s="42"/>
      <c r="C54" s="52">
        <v>1</v>
      </c>
      <c r="D54" s="22" t="s">
        <v>47</v>
      </c>
      <c r="E54" s="47"/>
      <c r="F54" s="37">
        <f>C54*E54</f>
        <v>0</v>
      </c>
    </row>
    <row r="55" spans="1:6" x14ac:dyDescent="0.2">
      <c r="A55" s="113"/>
      <c r="B55" s="42"/>
      <c r="C55" s="52"/>
      <c r="D55" s="22"/>
      <c r="E55" s="51"/>
      <c r="F55" s="37"/>
    </row>
    <row r="56" spans="1:6" x14ac:dyDescent="0.2">
      <c r="A56" s="120"/>
      <c r="B56" s="71"/>
      <c r="C56" s="56"/>
      <c r="D56" s="50"/>
      <c r="E56" s="51"/>
      <c r="F56" s="49"/>
    </row>
    <row r="57" spans="1:6" x14ac:dyDescent="0.2">
      <c r="A57" s="113">
        <f>COUNT($A$12:A56)+1</f>
        <v>10</v>
      </c>
      <c r="B57" s="41" t="s">
        <v>13</v>
      </c>
      <c r="C57" s="52"/>
      <c r="D57" s="22"/>
      <c r="E57" s="37"/>
      <c r="F57" s="38"/>
    </row>
    <row r="58" spans="1:6" ht="38.25" x14ac:dyDescent="0.2">
      <c r="A58" s="118"/>
      <c r="B58" s="42" t="s">
        <v>35</v>
      </c>
      <c r="C58" s="52"/>
      <c r="D58" s="22"/>
      <c r="E58" s="37"/>
      <c r="F58" s="38"/>
    </row>
    <row r="59" spans="1:6" ht="14.25" x14ac:dyDescent="0.2">
      <c r="A59" s="118"/>
      <c r="B59" s="42"/>
      <c r="C59" s="52">
        <v>80</v>
      </c>
      <c r="D59" s="22" t="s">
        <v>47</v>
      </c>
      <c r="E59" s="47"/>
      <c r="F59" s="37">
        <f>C59*E59</f>
        <v>0</v>
      </c>
    </row>
    <row r="60" spans="1:6" x14ac:dyDescent="0.2">
      <c r="A60" s="119"/>
      <c r="B60" s="72"/>
      <c r="C60" s="53"/>
      <c r="D60" s="54"/>
      <c r="E60" s="55"/>
      <c r="F60" s="55"/>
    </row>
    <row r="61" spans="1:6" x14ac:dyDescent="0.2">
      <c r="A61" s="120"/>
      <c r="B61" s="71"/>
      <c r="C61" s="56"/>
      <c r="D61" s="50"/>
      <c r="E61" s="51"/>
      <c r="F61" s="49"/>
    </row>
    <row r="62" spans="1:6" x14ac:dyDescent="0.2">
      <c r="A62" s="113">
        <f>COUNT($A$12:A61)+1</f>
        <v>11</v>
      </c>
      <c r="B62" s="41" t="s">
        <v>93</v>
      </c>
      <c r="C62" s="52"/>
      <c r="D62" s="22"/>
      <c r="E62" s="37"/>
      <c r="F62" s="38"/>
    </row>
    <row r="63" spans="1:6" ht="76.5" x14ac:dyDescent="0.2">
      <c r="A63" s="118"/>
      <c r="B63" s="42" t="s">
        <v>119</v>
      </c>
      <c r="C63" s="52"/>
      <c r="D63" s="22"/>
      <c r="E63" s="37"/>
      <c r="F63" s="38"/>
    </row>
    <row r="64" spans="1:6" x14ac:dyDescent="0.2">
      <c r="A64" s="118"/>
      <c r="B64" s="41" t="s">
        <v>94</v>
      </c>
      <c r="C64" s="52"/>
      <c r="D64" s="22"/>
      <c r="E64" s="37"/>
      <c r="F64" s="38"/>
    </row>
    <row r="65" spans="1:6" ht="25.5" x14ac:dyDescent="0.2">
      <c r="A65" s="118"/>
      <c r="B65" s="42" t="s">
        <v>95</v>
      </c>
      <c r="C65" s="52">
        <v>80</v>
      </c>
      <c r="D65" s="39" t="s">
        <v>47</v>
      </c>
      <c r="E65" s="48"/>
      <c r="F65" s="40">
        <f>C65*E65</f>
        <v>0</v>
      </c>
    </row>
    <row r="66" spans="1:6" ht="25.5" x14ac:dyDescent="0.2">
      <c r="A66" s="118"/>
      <c r="B66" s="42" t="s">
        <v>197</v>
      </c>
      <c r="C66" s="52">
        <v>80</v>
      </c>
      <c r="D66" s="39" t="s">
        <v>47</v>
      </c>
      <c r="E66" s="48"/>
      <c r="F66" s="40">
        <f>C66*E66</f>
        <v>0</v>
      </c>
    </row>
    <row r="67" spans="1:6" x14ac:dyDescent="0.2">
      <c r="A67" s="119"/>
      <c r="B67" s="72"/>
      <c r="C67" s="53"/>
      <c r="D67" s="82"/>
      <c r="E67" s="83"/>
      <c r="F67" s="83"/>
    </row>
    <row r="68" spans="1:6" ht="14.25" x14ac:dyDescent="0.2">
      <c r="A68" s="120"/>
      <c r="B68" s="102"/>
      <c r="C68" s="56"/>
      <c r="D68" s="50"/>
      <c r="E68" s="51"/>
      <c r="F68" s="49"/>
    </row>
    <row r="69" spans="1:6" x14ac:dyDescent="0.2">
      <c r="A69" s="113">
        <f>COUNT($A$12:A68)+1</f>
        <v>12</v>
      </c>
      <c r="B69" s="41" t="s">
        <v>100</v>
      </c>
      <c r="C69" s="52"/>
      <c r="D69" s="22"/>
      <c r="E69" s="37"/>
      <c r="F69" s="38"/>
    </row>
    <row r="70" spans="1:6" ht="63.75" x14ac:dyDescent="0.2">
      <c r="A70" s="118"/>
      <c r="B70" s="42" t="s">
        <v>153</v>
      </c>
      <c r="C70" s="52"/>
      <c r="D70" s="22"/>
      <c r="E70" s="37"/>
      <c r="F70" s="38"/>
    </row>
    <row r="71" spans="1:6" ht="14.25" x14ac:dyDescent="0.2">
      <c r="A71" s="118"/>
      <c r="B71" s="73"/>
      <c r="C71" s="52">
        <v>80</v>
      </c>
      <c r="D71" s="39" t="s">
        <v>47</v>
      </c>
      <c r="E71" s="47"/>
      <c r="F71" s="40">
        <f>+E71*C71</f>
        <v>0</v>
      </c>
    </row>
    <row r="72" spans="1:6" ht="14.25" x14ac:dyDescent="0.2">
      <c r="A72" s="119"/>
      <c r="B72" s="103"/>
      <c r="C72" s="53"/>
      <c r="D72" s="82"/>
      <c r="E72" s="55"/>
      <c r="F72" s="83"/>
    </row>
    <row r="73" spans="1:6" x14ac:dyDescent="0.2">
      <c r="A73" s="120"/>
      <c r="B73" s="71"/>
      <c r="C73" s="56"/>
      <c r="D73" s="50"/>
      <c r="E73" s="51"/>
      <c r="F73" s="49"/>
    </row>
    <row r="74" spans="1:6" x14ac:dyDescent="0.2">
      <c r="A74" s="113">
        <f>COUNT($A$12:A73)+1</f>
        <v>13</v>
      </c>
      <c r="B74" s="41" t="s">
        <v>101</v>
      </c>
      <c r="C74" s="52"/>
      <c r="D74" s="22"/>
      <c r="E74" s="37"/>
      <c r="F74" s="37"/>
    </row>
    <row r="75" spans="1:6" ht="51" x14ac:dyDescent="0.2">
      <c r="A75" s="118"/>
      <c r="B75" s="42" t="s">
        <v>102</v>
      </c>
      <c r="C75" s="52"/>
      <c r="D75" s="22"/>
      <c r="E75" s="37"/>
      <c r="F75" s="38"/>
    </row>
    <row r="76" spans="1:6" ht="14.25" x14ac:dyDescent="0.2">
      <c r="A76" s="118"/>
      <c r="B76" s="42"/>
      <c r="C76" s="52">
        <v>8</v>
      </c>
      <c r="D76" s="22" t="s">
        <v>41</v>
      </c>
      <c r="E76" s="47"/>
      <c r="F76" s="37">
        <f>C76*E76</f>
        <v>0</v>
      </c>
    </row>
    <row r="77" spans="1:6" x14ac:dyDescent="0.2">
      <c r="A77" s="119"/>
      <c r="B77" s="72"/>
      <c r="C77" s="53"/>
      <c r="D77" s="54"/>
      <c r="E77" s="55"/>
      <c r="F77" s="55"/>
    </row>
    <row r="78" spans="1:6" x14ac:dyDescent="0.2">
      <c r="A78" s="120"/>
      <c r="B78" s="71"/>
      <c r="C78" s="56"/>
      <c r="D78" s="50"/>
      <c r="E78" s="51"/>
      <c r="F78" s="51"/>
    </row>
    <row r="79" spans="1:6" x14ac:dyDescent="0.2">
      <c r="A79" s="113">
        <f>COUNT($A$12:A78)+1</f>
        <v>14</v>
      </c>
      <c r="B79" s="41" t="s">
        <v>103</v>
      </c>
      <c r="C79" s="52"/>
      <c r="D79" s="22"/>
      <c r="E79" s="37"/>
      <c r="F79" s="37"/>
    </row>
    <row r="80" spans="1:6" ht="63.75" x14ac:dyDescent="0.2">
      <c r="A80" s="118"/>
      <c r="B80" s="42" t="s">
        <v>104</v>
      </c>
      <c r="C80" s="52"/>
      <c r="D80" s="22"/>
      <c r="E80" s="37"/>
      <c r="F80" s="38"/>
    </row>
    <row r="81" spans="1:6" ht="14.25" x14ac:dyDescent="0.2">
      <c r="A81" s="118"/>
      <c r="B81" s="42"/>
      <c r="C81" s="52">
        <v>2</v>
      </c>
      <c r="D81" s="22" t="s">
        <v>41</v>
      </c>
      <c r="E81" s="47"/>
      <c r="F81" s="37">
        <f>C81*E81</f>
        <v>0</v>
      </c>
    </row>
    <row r="82" spans="1:6" x14ac:dyDescent="0.2">
      <c r="A82" s="119"/>
      <c r="B82" s="72"/>
      <c r="C82" s="53"/>
      <c r="D82" s="54"/>
      <c r="E82" s="55"/>
      <c r="F82" s="55"/>
    </row>
    <row r="83" spans="1:6" x14ac:dyDescent="0.2">
      <c r="A83" s="120"/>
      <c r="B83" s="77"/>
      <c r="C83" s="56"/>
      <c r="D83" s="50"/>
      <c r="E83" s="51"/>
      <c r="F83" s="51"/>
    </row>
    <row r="84" spans="1:6" x14ac:dyDescent="0.2">
      <c r="A84" s="113">
        <f>COUNT($A$12:A83)+1</f>
        <v>15</v>
      </c>
      <c r="B84" s="104" t="s">
        <v>105</v>
      </c>
      <c r="C84" s="52"/>
      <c r="D84" s="22"/>
      <c r="E84" s="37"/>
      <c r="F84" s="37"/>
    </row>
    <row r="85" spans="1:6" ht="38.25" x14ac:dyDescent="0.2">
      <c r="A85" s="118"/>
      <c r="B85" s="42" t="s">
        <v>106</v>
      </c>
      <c r="C85" s="52"/>
      <c r="D85" s="22"/>
      <c r="E85" s="37"/>
      <c r="F85" s="37"/>
    </row>
    <row r="86" spans="1:6" x14ac:dyDescent="0.2">
      <c r="A86" s="118"/>
      <c r="B86" s="74"/>
      <c r="C86" s="52">
        <v>3</v>
      </c>
      <c r="D86" s="22" t="s">
        <v>1</v>
      </c>
      <c r="E86" s="47"/>
      <c r="F86" s="37">
        <f>C86*E86</f>
        <v>0</v>
      </c>
    </row>
    <row r="87" spans="1:6" x14ac:dyDescent="0.2">
      <c r="A87" s="119"/>
      <c r="B87" s="105"/>
      <c r="C87" s="53"/>
      <c r="D87" s="54"/>
      <c r="E87" s="55"/>
      <c r="F87" s="55"/>
    </row>
    <row r="88" spans="1:6" x14ac:dyDescent="0.2">
      <c r="A88" s="120"/>
      <c r="B88" s="77"/>
      <c r="C88" s="56"/>
      <c r="D88" s="50"/>
      <c r="E88" s="51"/>
      <c r="F88" s="51"/>
    </row>
    <row r="89" spans="1:6" x14ac:dyDescent="0.2">
      <c r="A89" s="113">
        <f>COUNT($A$12:A88)+1</f>
        <v>16</v>
      </c>
      <c r="B89" s="98" t="s">
        <v>107</v>
      </c>
      <c r="C89" s="52"/>
      <c r="D89" s="22"/>
      <c r="E89" s="37"/>
      <c r="F89" s="37"/>
    </row>
    <row r="90" spans="1:6" ht="38.25" x14ac:dyDescent="0.2">
      <c r="A90" s="118"/>
      <c r="B90" s="63" t="s">
        <v>108</v>
      </c>
      <c r="C90" s="52"/>
      <c r="D90" s="22"/>
      <c r="E90" s="37"/>
      <c r="F90" s="37"/>
    </row>
    <row r="91" spans="1:6" x14ac:dyDescent="0.2">
      <c r="A91" s="118"/>
      <c r="B91" s="74"/>
      <c r="C91" s="52">
        <v>1</v>
      </c>
      <c r="D91" s="22" t="s">
        <v>1</v>
      </c>
      <c r="E91" s="47"/>
      <c r="F91" s="37">
        <f t="shared" ref="F91" si="0">C91*E91</f>
        <v>0</v>
      </c>
    </row>
    <row r="92" spans="1:6" x14ac:dyDescent="0.2">
      <c r="A92" s="119"/>
      <c r="B92" s="105"/>
      <c r="C92" s="53"/>
      <c r="D92" s="54"/>
      <c r="E92" s="55"/>
      <c r="F92" s="55"/>
    </row>
    <row r="93" spans="1:6" x14ac:dyDescent="0.2">
      <c r="A93" s="120"/>
      <c r="B93" s="77"/>
      <c r="C93" s="56"/>
      <c r="D93" s="50"/>
      <c r="E93" s="51"/>
      <c r="F93" s="51"/>
    </row>
    <row r="94" spans="1:6" x14ac:dyDescent="0.2">
      <c r="A94" s="113">
        <f>COUNT($A$12:A93)+1</f>
        <v>17</v>
      </c>
      <c r="B94" s="41" t="s">
        <v>21</v>
      </c>
      <c r="C94" s="52"/>
      <c r="D94" s="22"/>
      <c r="E94" s="37"/>
      <c r="F94" s="37"/>
    </row>
    <row r="95" spans="1:6" x14ac:dyDescent="0.2">
      <c r="A95" s="118"/>
      <c r="B95" s="42" t="s">
        <v>20</v>
      </c>
      <c r="C95" s="52"/>
      <c r="D95" s="22"/>
      <c r="E95" s="37"/>
      <c r="F95" s="38"/>
    </row>
    <row r="96" spans="1:6" ht="14.25" x14ac:dyDescent="0.2">
      <c r="A96" s="118"/>
      <c r="B96" s="42"/>
      <c r="C96" s="52">
        <v>30</v>
      </c>
      <c r="D96" s="22" t="s">
        <v>47</v>
      </c>
      <c r="E96" s="47"/>
      <c r="F96" s="37">
        <f>C96*E96</f>
        <v>0</v>
      </c>
    </row>
    <row r="97" spans="1:6" x14ac:dyDescent="0.2">
      <c r="A97" s="119"/>
      <c r="B97" s="72"/>
      <c r="C97" s="53"/>
      <c r="D97" s="54"/>
      <c r="E97" s="55"/>
      <c r="F97" s="55"/>
    </row>
    <row r="98" spans="1:6" x14ac:dyDescent="0.2">
      <c r="A98" s="120"/>
      <c r="B98" s="71"/>
      <c r="C98" s="56"/>
      <c r="D98" s="50"/>
      <c r="E98" s="51"/>
      <c r="F98" s="51"/>
    </row>
    <row r="99" spans="1:6" x14ac:dyDescent="0.2">
      <c r="A99" s="113">
        <f>COUNT($A$12:A98)+1</f>
        <v>18</v>
      </c>
      <c r="B99" s="41" t="s">
        <v>109</v>
      </c>
      <c r="C99" s="52"/>
      <c r="D99" s="22"/>
      <c r="E99" s="37"/>
      <c r="F99" s="38"/>
    </row>
    <row r="100" spans="1:6" ht="38.25" x14ac:dyDescent="0.2">
      <c r="A100" s="118"/>
      <c r="B100" s="42" t="s">
        <v>127</v>
      </c>
      <c r="C100" s="52"/>
      <c r="D100" s="22"/>
      <c r="E100" s="37"/>
      <c r="F100" s="38"/>
    </row>
    <row r="101" spans="1:6" ht="14.25" x14ac:dyDescent="0.2">
      <c r="A101" s="118"/>
      <c r="B101" s="42" t="s">
        <v>36</v>
      </c>
      <c r="C101" s="52">
        <v>75</v>
      </c>
      <c r="D101" s="22" t="s">
        <v>46</v>
      </c>
      <c r="E101" s="47"/>
      <c r="F101" s="37">
        <f>C101*E101</f>
        <v>0</v>
      </c>
    </row>
    <row r="102" spans="1:6" ht="14.25" x14ac:dyDescent="0.2">
      <c r="A102" s="118"/>
      <c r="B102" s="42" t="s">
        <v>37</v>
      </c>
      <c r="C102" s="52">
        <v>30</v>
      </c>
      <c r="D102" s="22" t="s">
        <v>46</v>
      </c>
      <c r="E102" s="47"/>
      <c r="F102" s="37">
        <f>C102*E102</f>
        <v>0</v>
      </c>
    </row>
    <row r="103" spans="1:6" x14ac:dyDescent="0.2">
      <c r="A103" s="119"/>
      <c r="B103" s="72"/>
      <c r="C103" s="53"/>
      <c r="D103" s="54"/>
      <c r="E103" s="55"/>
      <c r="F103" s="55"/>
    </row>
    <row r="104" spans="1:6" x14ac:dyDescent="0.2">
      <c r="A104" s="120"/>
      <c r="B104" s="71"/>
      <c r="C104" s="56"/>
      <c r="D104" s="50"/>
      <c r="E104" s="51"/>
      <c r="F104" s="51"/>
    </row>
    <row r="105" spans="1:6" x14ac:dyDescent="0.2">
      <c r="A105" s="113">
        <f>COUNT($A$12:A104)+1</f>
        <v>19</v>
      </c>
      <c r="B105" s="41" t="s">
        <v>130</v>
      </c>
      <c r="C105" s="52"/>
      <c r="D105" s="22"/>
      <c r="E105" s="37"/>
      <c r="F105" s="38"/>
    </row>
    <row r="106" spans="1:6" ht="38.25" x14ac:dyDescent="0.2">
      <c r="A106" s="118"/>
      <c r="B106" s="42" t="s">
        <v>154</v>
      </c>
      <c r="C106" s="52"/>
      <c r="D106" s="22"/>
      <c r="E106" s="37"/>
      <c r="F106" s="38"/>
    </row>
    <row r="107" spans="1:6" ht="14.25" x14ac:dyDescent="0.2">
      <c r="A107" s="118"/>
      <c r="B107" s="42"/>
      <c r="C107" s="52">
        <v>4</v>
      </c>
      <c r="D107" s="22" t="s">
        <v>46</v>
      </c>
      <c r="E107" s="47"/>
      <c r="F107" s="37">
        <f>C107*E107</f>
        <v>0</v>
      </c>
    </row>
    <row r="108" spans="1:6" x14ac:dyDescent="0.2">
      <c r="A108" s="119"/>
      <c r="B108" s="72"/>
      <c r="C108" s="53"/>
      <c r="D108" s="54"/>
      <c r="E108" s="55"/>
      <c r="F108" s="55"/>
    </row>
    <row r="109" spans="1:6" x14ac:dyDescent="0.2">
      <c r="A109" s="120"/>
      <c r="B109" s="71"/>
      <c r="C109" s="56"/>
      <c r="D109" s="50"/>
      <c r="E109" s="51"/>
      <c r="F109" s="51"/>
    </row>
    <row r="110" spans="1:6" x14ac:dyDescent="0.2">
      <c r="A110" s="113">
        <f>COUNT($A$12:A109)+1</f>
        <v>20</v>
      </c>
      <c r="B110" s="41" t="s">
        <v>155</v>
      </c>
      <c r="C110" s="52"/>
      <c r="D110" s="22"/>
      <c r="E110" s="37"/>
      <c r="F110" s="37"/>
    </row>
    <row r="111" spans="1:6" ht="38.25" x14ac:dyDescent="0.2">
      <c r="A111" s="118"/>
      <c r="B111" s="42" t="s">
        <v>156</v>
      </c>
      <c r="C111" s="52"/>
      <c r="D111" s="22"/>
      <c r="E111" s="37"/>
      <c r="F111" s="37"/>
    </row>
    <row r="112" spans="1:6" ht="14.25" x14ac:dyDescent="0.2">
      <c r="A112" s="118"/>
      <c r="B112" s="42"/>
      <c r="C112" s="52">
        <v>19</v>
      </c>
      <c r="D112" s="22" t="s">
        <v>46</v>
      </c>
      <c r="E112" s="47"/>
      <c r="F112" s="37">
        <f>C112*E112</f>
        <v>0</v>
      </c>
    </row>
    <row r="113" spans="1:6" x14ac:dyDescent="0.2">
      <c r="A113" s="119"/>
      <c r="B113" s="72"/>
      <c r="C113" s="53"/>
      <c r="D113" s="54"/>
      <c r="E113" s="55"/>
      <c r="F113" s="55"/>
    </row>
    <row r="114" spans="1:6" x14ac:dyDescent="0.2">
      <c r="A114" s="120"/>
      <c r="B114" s="71"/>
      <c r="C114" s="56"/>
      <c r="D114" s="50"/>
      <c r="E114" s="51"/>
      <c r="F114" s="51"/>
    </row>
    <row r="115" spans="1:6" x14ac:dyDescent="0.2">
      <c r="A115" s="113">
        <f>COUNT($A$12:A114)+1</f>
        <v>21</v>
      </c>
      <c r="B115" s="41" t="s">
        <v>28</v>
      </c>
      <c r="C115" s="52"/>
      <c r="D115" s="22"/>
      <c r="E115" s="37"/>
      <c r="F115" s="37"/>
    </row>
    <row r="116" spans="1:6" ht="51" x14ac:dyDescent="0.2">
      <c r="A116" s="118"/>
      <c r="B116" s="42" t="s">
        <v>168</v>
      </c>
      <c r="C116" s="52"/>
      <c r="D116" s="22"/>
      <c r="E116" s="37"/>
      <c r="F116" s="37"/>
    </row>
    <row r="117" spans="1:6" ht="14.25" x14ac:dyDescent="0.2">
      <c r="A117" s="118"/>
      <c r="B117" s="42"/>
      <c r="C117" s="52">
        <v>15</v>
      </c>
      <c r="D117" s="22" t="s">
        <v>46</v>
      </c>
      <c r="E117" s="47"/>
      <c r="F117" s="37">
        <f>C117*E117</f>
        <v>0</v>
      </c>
    </row>
    <row r="118" spans="1:6" x14ac:dyDescent="0.2">
      <c r="A118" s="119"/>
      <c r="B118" s="72"/>
      <c r="C118" s="53"/>
      <c r="D118" s="54"/>
      <c r="E118" s="55"/>
      <c r="F118" s="55"/>
    </row>
    <row r="119" spans="1:6" x14ac:dyDescent="0.2">
      <c r="A119" s="120"/>
      <c r="B119" s="71"/>
      <c r="C119" s="56"/>
      <c r="D119" s="50"/>
      <c r="E119" s="51"/>
      <c r="F119" s="51"/>
    </row>
    <row r="120" spans="1:6" x14ac:dyDescent="0.2">
      <c r="A120" s="113">
        <f>COUNT($A$12:A119)+1</f>
        <v>22</v>
      </c>
      <c r="B120" s="41" t="s">
        <v>111</v>
      </c>
      <c r="C120" s="52"/>
      <c r="D120" s="22"/>
      <c r="E120" s="37"/>
      <c r="F120" s="37"/>
    </row>
    <row r="121" spans="1:6" ht="63.75" x14ac:dyDescent="0.2">
      <c r="A121" s="118"/>
      <c r="B121" s="42" t="s">
        <v>140</v>
      </c>
      <c r="C121" s="52"/>
      <c r="D121" s="22"/>
      <c r="E121" s="37"/>
      <c r="F121" s="37"/>
    </row>
    <row r="122" spans="1:6" ht="14.25" x14ac:dyDescent="0.2">
      <c r="A122" s="118"/>
      <c r="B122" s="42"/>
      <c r="C122" s="52">
        <v>30</v>
      </c>
      <c r="D122" s="22" t="s">
        <v>46</v>
      </c>
      <c r="E122" s="47"/>
      <c r="F122" s="37">
        <f>C122*E122</f>
        <v>0</v>
      </c>
    </row>
    <row r="123" spans="1:6" x14ac:dyDescent="0.2">
      <c r="A123" s="119"/>
      <c r="B123" s="72"/>
      <c r="C123" s="53"/>
      <c r="D123" s="54"/>
      <c r="E123" s="55"/>
      <c r="F123" s="55"/>
    </row>
    <row r="124" spans="1:6" x14ac:dyDescent="0.2">
      <c r="A124" s="120"/>
      <c r="B124" s="71"/>
      <c r="C124" s="56"/>
      <c r="D124" s="50"/>
      <c r="E124" s="51"/>
      <c r="F124" s="51"/>
    </row>
    <row r="125" spans="1:6" x14ac:dyDescent="0.2">
      <c r="A125" s="113">
        <f>COUNT($A$12:A124)+1</f>
        <v>23</v>
      </c>
      <c r="B125" s="41" t="s">
        <v>112</v>
      </c>
      <c r="C125" s="52"/>
      <c r="D125" s="22"/>
      <c r="E125" s="37"/>
      <c r="F125" s="38"/>
    </row>
    <row r="126" spans="1:6" ht="51" x14ac:dyDescent="0.2">
      <c r="A126" s="118"/>
      <c r="B126" s="42" t="s">
        <v>141</v>
      </c>
      <c r="C126" s="52"/>
      <c r="D126" s="22"/>
      <c r="E126" s="37"/>
      <c r="F126" s="38"/>
    </row>
    <row r="127" spans="1:6" ht="14.25" x14ac:dyDescent="0.2">
      <c r="A127" s="118"/>
      <c r="B127" s="42"/>
      <c r="C127" s="52">
        <f>105-C122-C117-C112</f>
        <v>41</v>
      </c>
      <c r="D127" s="22" t="s">
        <v>46</v>
      </c>
      <c r="E127" s="47"/>
      <c r="F127" s="37">
        <f>C127*E127</f>
        <v>0</v>
      </c>
    </row>
    <row r="128" spans="1:6" x14ac:dyDescent="0.2">
      <c r="A128" s="119"/>
      <c r="B128" s="72"/>
      <c r="C128" s="53"/>
      <c r="D128" s="54"/>
      <c r="E128" s="55"/>
      <c r="F128" s="55"/>
    </row>
    <row r="129" spans="1:6" x14ac:dyDescent="0.2">
      <c r="A129" s="120"/>
      <c r="B129" s="71"/>
      <c r="C129" s="56"/>
      <c r="D129" s="50"/>
      <c r="E129" s="51"/>
      <c r="F129" s="51"/>
    </row>
    <row r="130" spans="1:6" x14ac:dyDescent="0.2">
      <c r="A130" s="113">
        <f>COUNT($A$12:A129)+1</f>
        <v>24</v>
      </c>
      <c r="B130" s="41" t="s">
        <v>22</v>
      </c>
      <c r="C130" s="52"/>
      <c r="D130" s="22"/>
      <c r="E130" s="37"/>
      <c r="F130" s="38"/>
    </row>
    <row r="131" spans="1:6" ht="38.25" x14ac:dyDescent="0.2">
      <c r="A131" s="118"/>
      <c r="B131" s="42" t="s">
        <v>113</v>
      </c>
      <c r="C131" s="52"/>
      <c r="D131" s="22"/>
      <c r="E131" s="37"/>
      <c r="F131" s="38"/>
    </row>
    <row r="132" spans="1:6" ht="14.25" x14ac:dyDescent="0.2">
      <c r="A132" s="118"/>
      <c r="B132" s="42"/>
      <c r="C132" s="52">
        <v>19</v>
      </c>
      <c r="D132" s="22" t="s">
        <v>46</v>
      </c>
      <c r="E132" s="47"/>
      <c r="F132" s="37">
        <f>C132*E132</f>
        <v>0</v>
      </c>
    </row>
    <row r="133" spans="1:6" x14ac:dyDescent="0.2">
      <c r="A133" s="119"/>
      <c r="B133" s="72"/>
      <c r="C133" s="53"/>
      <c r="D133" s="54"/>
      <c r="E133" s="55"/>
      <c r="F133" s="55"/>
    </row>
    <row r="134" spans="1:6" x14ac:dyDescent="0.2">
      <c r="A134" s="120"/>
      <c r="B134" s="77"/>
      <c r="C134" s="56"/>
      <c r="D134" s="106"/>
      <c r="E134" s="78"/>
      <c r="F134" s="78"/>
    </row>
    <row r="135" spans="1:6" x14ac:dyDescent="0.2">
      <c r="A135" s="113">
        <f>COUNT($A$12:A134)+1</f>
        <v>25</v>
      </c>
      <c r="B135" s="41" t="s">
        <v>24</v>
      </c>
      <c r="C135" s="52"/>
      <c r="D135" s="22"/>
      <c r="E135" s="37"/>
      <c r="F135" s="37"/>
    </row>
    <row r="136" spans="1:6" ht="38.25" x14ac:dyDescent="0.2">
      <c r="A136" s="118"/>
      <c r="B136" s="42" t="s">
        <v>23</v>
      </c>
      <c r="C136" s="52"/>
      <c r="D136" s="22"/>
      <c r="E136" s="37"/>
      <c r="F136" s="38"/>
    </row>
    <row r="137" spans="1:6" ht="14.25" x14ac:dyDescent="0.2">
      <c r="A137" s="118"/>
      <c r="B137" s="42"/>
      <c r="C137" s="52">
        <v>113</v>
      </c>
      <c r="D137" s="22" t="s">
        <v>46</v>
      </c>
      <c r="E137" s="47"/>
      <c r="F137" s="37">
        <f>C137*E137</f>
        <v>0</v>
      </c>
    </row>
    <row r="138" spans="1:6" x14ac:dyDescent="0.2">
      <c r="A138" s="119"/>
      <c r="B138" s="72"/>
      <c r="C138" s="53"/>
      <c r="D138" s="54"/>
      <c r="E138" s="55"/>
      <c r="F138" s="55"/>
    </row>
    <row r="139" spans="1:6" x14ac:dyDescent="0.2">
      <c r="A139" s="120"/>
      <c r="B139" s="71"/>
      <c r="C139" s="56"/>
      <c r="D139" s="50"/>
      <c r="E139" s="51"/>
      <c r="F139" s="51"/>
    </row>
    <row r="140" spans="1:6" x14ac:dyDescent="0.2">
      <c r="A140" s="113">
        <f>COUNT($A$12:A139)+1</f>
        <v>26</v>
      </c>
      <c r="B140" s="41" t="s">
        <v>25</v>
      </c>
      <c r="C140" s="52"/>
      <c r="D140" s="22"/>
      <c r="E140" s="37"/>
      <c r="F140" s="37"/>
    </row>
    <row r="141" spans="1:6" x14ac:dyDescent="0.2">
      <c r="A141" s="118"/>
      <c r="B141" s="42" t="s">
        <v>157</v>
      </c>
      <c r="C141" s="52"/>
      <c r="D141" s="22"/>
      <c r="E141" s="37"/>
      <c r="F141" s="38"/>
    </row>
    <row r="142" spans="1:6" ht="14.25" x14ac:dyDescent="0.2">
      <c r="A142" s="118"/>
      <c r="B142" s="42"/>
      <c r="C142" s="52">
        <v>66</v>
      </c>
      <c r="D142" s="22" t="s">
        <v>41</v>
      </c>
      <c r="E142" s="47"/>
      <c r="F142" s="37">
        <f>C142*E142</f>
        <v>0</v>
      </c>
    </row>
    <row r="143" spans="1:6" x14ac:dyDescent="0.2">
      <c r="A143" s="119"/>
      <c r="B143" s="72"/>
      <c r="C143" s="53"/>
      <c r="D143" s="54"/>
      <c r="E143" s="55"/>
      <c r="F143" s="55"/>
    </row>
    <row r="144" spans="1:6" x14ac:dyDescent="0.2">
      <c r="A144" s="120"/>
      <c r="B144" s="71"/>
      <c r="C144" s="56"/>
      <c r="D144" s="50"/>
      <c r="E144" s="51"/>
      <c r="F144" s="51"/>
    </row>
    <row r="145" spans="1:6" x14ac:dyDescent="0.2">
      <c r="A145" s="113">
        <f>COUNT($A$10:A143)+1</f>
        <v>27</v>
      </c>
      <c r="B145" s="41" t="s">
        <v>159</v>
      </c>
      <c r="C145" s="52"/>
      <c r="D145" s="22"/>
      <c r="E145" s="37"/>
      <c r="F145" s="37"/>
    </row>
    <row r="146" spans="1:6" ht="38.25" x14ac:dyDescent="0.2">
      <c r="A146" s="118"/>
      <c r="B146" s="42" t="s">
        <v>160</v>
      </c>
      <c r="C146" s="52"/>
      <c r="D146" s="22"/>
      <c r="E146" s="37"/>
      <c r="F146" s="37"/>
    </row>
    <row r="147" spans="1:6" x14ac:dyDescent="0.2">
      <c r="A147" s="118"/>
      <c r="B147" s="41"/>
      <c r="C147" s="52">
        <v>11</v>
      </c>
      <c r="D147" s="22" t="s">
        <v>1</v>
      </c>
      <c r="E147" s="47"/>
      <c r="F147" s="37">
        <f>C147*E147</f>
        <v>0</v>
      </c>
    </row>
    <row r="148" spans="1:6" x14ac:dyDescent="0.2">
      <c r="A148" s="119"/>
      <c r="B148" s="72"/>
      <c r="C148" s="53"/>
      <c r="D148" s="54"/>
      <c r="E148" s="55"/>
      <c r="F148" s="55"/>
    </row>
    <row r="149" spans="1:6" x14ac:dyDescent="0.2">
      <c r="A149" s="120"/>
      <c r="B149" s="71"/>
      <c r="C149" s="56"/>
      <c r="D149" s="50"/>
      <c r="E149" s="51"/>
      <c r="F149" s="49"/>
    </row>
    <row r="150" spans="1:6" x14ac:dyDescent="0.2">
      <c r="A150" s="113">
        <f>COUNT($A$12:A149)+1</f>
        <v>28</v>
      </c>
      <c r="B150" s="41" t="s">
        <v>27</v>
      </c>
      <c r="C150" s="52"/>
      <c r="D150" s="22"/>
      <c r="E150" s="37"/>
      <c r="F150" s="38"/>
    </row>
    <row r="151" spans="1:6" ht="76.5" x14ac:dyDescent="0.2">
      <c r="A151" s="118"/>
      <c r="B151" s="42" t="s">
        <v>123</v>
      </c>
      <c r="C151" s="52"/>
      <c r="D151" s="22"/>
      <c r="E151" s="37"/>
      <c r="F151" s="38"/>
    </row>
    <row r="152" spans="1:6" x14ac:dyDescent="0.2">
      <c r="A152" s="118"/>
      <c r="B152" s="42"/>
      <c r="C152" s="52">
        <v>1</v>
      </c>
      <c r="D152" s="22" t="s">
        <v>1</v>
      </c>
      <c r="E152" s="47"/>
      <c r="F152" s="37">
        <f>C152*E152</f>
        <v>0</v>
      </c>
    </row>
    <row r="153" spans="1:6" x14ac:dyDescent="0.2">
      <c r="A153" s="119"/>
      <c r="B153" s="72"/>
      <c r="C153" s="53"/>
      <c r="D153" s="54"/>
      <c r="E153" s="55"/>
      <c r="F153" s="55"/>
    </row>
    <row r="154" spans="1:6" x14ac:dyDescent="0.2">
      <c r="A154" s="120"/>
      <c r="B154" s="71"/>
      <c r="C154" s="56"/>
      <c r="D154" s="50"/>
      <c r="E154" s="51"/>
      <c r="F154" s="49"/>
    </row>
    <row r="155" spans="1:6" x14ac:dyDescent="0.2">
      <c r="A155" s="113">
        <f>COUNT($A$12:A154)+1</f>
        <v>29</v>
      </c>
      <c r="B155" s="41" t="s">
        <v>29</v>
      </c>
      <c r="C155" s="52"/>
      <c r="D155" s="22"/>
      <c r="E155" s="37"/>
      <c r="F155" s="38"/>
    </row>
    <row r="156" spans="1:6" ht="63.75" x14ac:dyDescent="0.2">
      <c r="A156" s="118"/>
      <c r="B156" s="42" t="s">
        <v>115</v>
      </c>
      <c r="C156" s="52"/>
      <c r="D156" s="22"/>
      <c r="E156" s="37"/>
      <c r="F156" s="38"/>
    </row>
    <row r="157" spans="1:6" ht="14.25" x14ac:dyDescent="0.2">
      <c r="A157" s="118"/>
      <c r="B157" s="42"/>
      <c r="C157" s="52">
        <v>12</v>
      </c>
      <c r="D157" s="22" t="s">
        <v>46</v>
      </c>
      <c r="E157" s="47"/>
      <c r="F157" s="37">
        <f>C157*E157</f>
        <v>0</v>
      </c>
    </row>
    <row r="158" spans="1:6" x14ac:dyDescent="0.2">
      <c r="A158" s="120"/>
      <c r="B158" s="71"/>
      <c r="C158" s="56"/>
      <c r="D158" s="50"/>
      <c r="E158" s="51"/>
      <c r="F158" s="49"/>
    </row>
    <row r="159" spans="1:6" x14ac:dyDescent="0.2">
      <c r="A159" s="113">
        <f>COUNT($A$12:A158)+1</f>
        <v>30</v>
      </c>
      <c r="B159" s="41" t="s">
        <v>31</v>
      </c>
      <c r="C159" s="52"/>
      <c r="D159" s="22"/>
      <c r="E159" s="37"/>
      <c r="F159" s="38"/>
    </row>
    <row r="160" spans="1:6" ht="38.25" x14ac:dyDescent="0.2">
      <c r="A160" s="118"/>
      <c r="B160" s="42" t="s">
        <v>30</v>
      </c>
      <c r="C160" s="52"/>
      <c r="D160" s="22"/>
      <c r="E160" s="37"/>
      <c r="F160" s="38"/>
    </row>
    <row r="161" spans="1:6" ht="14.25" x14ac:dyDescent="0.2">
      <c r="A161" s="118"/>
      <c r="B161" s="42"/>
      <c r="C161" s="52">
        <v>2</v>
      </c>
      <c r="D161" s="22" t="s">
        <v>46</v>
      </c>
      <c r="E161" s="47"/>
      <c r="F161" s="37">
        <f>C161*E161</f>
        <v>0</v>
      </c>
    </row>
    <row r="162" spans="1:6" x14ac:dyDescent="0.2">
      <c r="A162" s="119"/>
      <c r="B162" s="72"/>
      <c r="C162" s="53"/>
      <c r="D162" s="54"/>
      <c r="E162" s="55"/>
      <c r="F162" s="55"/>
    </row>
    <row r="163" spans="1:6" x14ac:dyDescent="0.2">
      <c r="A163" s="120"/>
      <c r="B163" s="77"/>
      <c r="C163" s="33"/>
      <c r="D163" s="34"/>
      <c r="E163" s="35"/>
      <c r="F163" s="33"/>
    </row>
    <row r="164" spans="1:6" x14ac:dyDescent="0.2">
      <c r="A164" s="113">
        <f>COUNT($A$12:A163)+1</f>
        <v>31</v>
      </c>
      <c r="B164" s="41" t="s">
        <v>32</v>
      </c>
      <c r="C164" s="38"/>
      <c r="D164" s="22"/>
      <c r="E164" s="65"/>
      <c r="F164" s="38"/>
    </row>
    <row r="165" spans="1:6" ht="76.5" x14ac:dyDescent="0.2">
      <c r="A165" s="116"/>
      <c r="B165" s="42" t="s">
        <v>116</v>
      </c>
      <c r="C165" s="38"/>
      <c r="D165" s="22"/>
      <c r="E165" s="37"/>
      <c r="F165" s="38"/>
    </row>
    <row r="166" spans="1:6" x14ac:dyDescent="0.2">
      <c r="A166" s="113"/>
      <c r="B166" s="107"/>
      <c r="C166" s="66"/>
      <c r="D166" s="67">
        <v>0.04</v>
      </c>
      <c r="E166" s="38"/>
      <c r="F166" s="37">
        <f>SUM(F14:F164)*D166</f>
        <v>0</v>
      </c>
    </row>
    <row r="167" spans="1:6" x14ac:dyDescent="0.2">
      <c r="A167" s="115"/>
      <c r="B167" s="108"/>
      <c r="C167" s="109"/>
      <c r="D167" s="110"/>
      <c r="E167" s="68"/>
      <c r="F167" s="55"/>
    </row>
    <row r="168" spans="1:6" x14ac:dyDescent="0.2">
      <c r="A168" s="117"/>
      <c r="B168" s="71"/>
      <c r="C168" s="49"/>
      <c r="D168" s="50"/>
      <c r="E168" s="111"/>
      <c r="F168" s="51"/>
    </row>
    <row r="169" spans="1:6" x14ac:dyDescent="0.2">
      <c r="A169" s="113">
        <f>COUNT($A$12:A168)+1</f>
        <v>32</v>
      </c>
      <c r="B169" s="41" t="s">
        <v>170</v>
      </c>
      <c r="C169" s="38"/>
      <c r="D169" s="22"/>
      <c r="E169" s="65"/>
      <c r="F169" s="37"/>
    </row>
    <row r="170" spans="1:6" ht="38.25" x14ac:dyDescent="0.2">
      <c r="A170" s="116"/>
      <c r="B170" s="42" t="s">
        <v>33</v>
      </c>
      <c r="C170" s="38"/>
      <c r="D170" s="22"/>
      <c r="E170" s="38"/>
      <c r="F170" s="37"/>
    </row>
    <row r="171" spans="1:6" x14ac:dyDescent="0.2">
      <c r="A171" s="116"/>
      <c r="B171" s="42"/>
      <c r="C171" s="66"/>
      <c r="D171" s="67">
        <v>0.05</v>
      </c>
      <c r="E171" s="38"/>
      <c r="F171" s="37">
        <f>SUM(F14:F164)*D171</f>
        <v>0</v>
      </c>
    </row>
    <row r="172" spans="1:6" x14ac:dyDescent="0.2">
      <c r="A172" s="121"/>
      <c r="B172" s="72"/>
      <c r="C172" s="68"/>
      <c r="D172" s="54"/>
      <c r="E172" s="68"/>
      <c r="F172" s="68"/>
    </row>
    <row r="173" spans="1:6" x14ac:dyDescent="0.2">
      <c r="A173" s="116"/>
      <c r="B173" s="42"/>
      <c r="C173" s="38"/>
      <c r="D173" s="22"/>
      <c r="E173" s="38"/>
      <c r="F173" s="38"/>
    </row>
    <row r="174" spans="1:6" x14ac:dyDescent="0.2">
      <c r="A174" s="113">
        <f>COUNT($A$12:A172)+1</f>
        <v>33</v>
      </c>
      <c r="B174" s="41" t="s">
        <v>117</v>
      </c>
      <c r="C174" s="38"/>
      <c r="D174" s="22"/>
      <c r="E174" s="38"/>
      <c r="F174" s="38"/>
    </row>
    <row r="175" spans="1:6" ht="38.25" x14ac:dyDescent="0.2">
      <c r="A175" s="116"/>
      <c r="B175" s="42" t="s">
        <v>34</v>
      </c>
      <c r="C175" s="66"/>
      <c r="D175" s="67">
        <v>0.1</v>
      </c>
      <c r="E175" s="38"/>
      <c r="F175" s="37">
        <f>SUM(F14:F164)*D175</f>
        <v>0</v>
      </c>
    </row>
    <row r="176" spans="1:6" x14ac:dyDescent="0.2">
      <c r="A176" s="121"/>
      <c r="B176" s="74"/>
      <c r="C176" s="38"/>
      <c r="D176" s="22"/>
      <c r="E176" s="65"/>
      <c r="F176" s="38"/>
    </row>
    <row r="177" spans="1:6" x14ac:dyDescent="0.2">
      <c r="A177" s="43"/>
      <c r="B177" s="75" t="s">
        <v>2</v>
      </c>
      <c r="C177" s="44"/>
      <c r="D177" s="45"/>
      <c r="E177" s="46" t="s">
        <v>45</v>
      </c>
      <c r="F177" s="46">
        <f>SUM(F14:F176)</f>
        <v>0</v>
      </c>
    </row>
  </sheetData>
  <sheetProtection password="CFA5"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
št. projekta: 35/C-3400&amp;RJPE-SIR-121/20</oddHeader>
    <oddFooter>&amp;C&amp;"Arial,Navadno"&amp;P / &amp;N</oddFooter>
  </headerFooter>
  <rowBreaks count="4" manualBreakCount="4">
    <brk id="35" max="5" man="1"/>
    <brk id="60" max="5" man="1"/>
    <brk id="87" max="5" man="1"/>
    <brk id="123"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3"/>
  <sheetViews>
    <sheetView showGridLines="0" zoomScaleNormal="100" zoomScaleSheetLayoutView="100" workbookViewId="0">
      <selection activeCell="F31" sqref="F31"/>
    </sheetView>
  </sheetViews>
  <sheetFormatPr defaultColWidth="8.85546875" defaultRowHeight="12.75" x14ac:dyDescent="0.2"/>
  <cols>
    <col min="1" max="1" width="6.140625" style="1" customWidth="1"/>
    <col min="2" max="2" width="5.5703125" style="1" customWidth="1"/>
    <col min="3" max="3" width="34.42578125" style="1" customWidth="1"/>
    <col min="4" max="4" width="10" style="1" customWidth="1"/>
    <col min="5" max="5" width="9" style="1" customWidth="1"/>
    <col min="6" max="6" width="10.85546875" style="1" bestFit="1" customWidth="1"/>
    <col min="7" max="7" width="16.42578125" style="19" bestFit="1" customWidth="1"/>
    <col min="8" max="16384" width="8.85546875" style="1"/>
  </cols>
  <sheetData>
    <row r="1" spans="1:7" ht="27" customHeight="1" x14ac:dyDescent="0.2">
      <c r="A1" s="26" t="s">
        <v>3</v>
      </c>
      <c r="B1" s="26"/>
      <c r="C1" s="26"/>
      <c r="D1" s="26"/>
      <c r="E1" s="26"/>
      <c r="F1" s="26"/>
      <c r="G1" s="26"/>
    </row>
    <row r="2" spans="1:7" ht="15" customHeight="1" x14ac:dyDescent="0.2">
      <c r="A2" s="239" t="s">
        <v>142</v>
      </c>
      <c r="B2" s="239"/>
      <c r="C2" s="239"/>
      <c r="D2" s="239"/>
      <c r="E2" s="239"/>
      <c r="F2" s="239"/>
      <c r="G2" s="239"/>
    </row>
    <row r="3" spans="1:7" ht="15" customHeight="1" x14ac:dyDescent="0.2">
      <c r="A3" s="240" t="s">
        <v>227</v>
      </c>
      <c r="B3" s="239"/>
      <c r="C3" s="239"/>
      <c r="D3" s="239"/>
      <c r="E3" s="239"/>
      <c r="F3" s="239"/>
      <c r="G3" s="239"/>
    </row>
    <row r="4" spans="1:7" ht="15" customHeight="1" thickBot="1" x14ac:dyDescent="0.25">
      <c r="A4" s="239"/>
      <c r="B4" s="239"/>
      <c r="C4" s="239"/>
      <c r="D4" s="239"/>
      <c r="E4" s="239"/>
      <c r="F4" s="239"/>
      <c r="G4" s="239"/>
    </row>
    <row r="5" spans="1:7" x14ac:dyDescent="0.2">
      <c r="A5" s="18"/>
      <c r="B5" s="18"/>
      <c r="C5" s="18"/>
      <c r="D5" s="18"/>
      <c r="E5" s="18"/>
      <c r="F5" s="18"/>
      <c r="G5" s="18"/>
    </row>
    <row r="6" spans="1:7" ht="15.75" x14ac:dyDescent="0.25">
      <c r="A6" s="25" t="s">
        <v>228</v>
      </c>
      <c r="B6" s="23"/>
      <c r="C6" s="24"/>
      <c r="D6" s="24"/>
      <c r="E6" s="23"/>
      <c r="F6" s="23"/>
      <c r="G6" s="22"/>
    </row>
    <row r="7" spans="1:7" x14ac:dyDescent="0.2">
      <c r="A7" s="234" t="s">
        <v>279</v>
      </c>
      <c r="B7" s="235"/>
      <c r="C7" s="235"/>
      <c r="D7" s="235"/>
      <c r="E7" s="235"/>
      <c r="F7" s="235"/>
      <c r="G7" s="236"/>
    </row>
    <row r="8" spans="1:7" ht="25.5" customHeight="1" x14ac:dyDescent="0.2">
      <c r="A8" s="237" t="s">
        <v>48</v>
      </c>
      <c r="B8" s="226" t="s">
        <v>146</v>
      </c>
      <c r="C8" s="227"/>
      <c r="D8" s="226" t="s">
        <v>147</v>
      </c>
      <c r="E8" s="227"/>
      <c r="F8" s="152" t="s">
        <v>148</v>
      </c>
      <c r="G8" s="152" t="s">
        <v>4</v>
      </c>
    </row>
    <row r="9" spans="1:7" x14ac:dyDescent="0.2">
      <c r="A9" s="238"/>
      <c r="B9" s="228"/>
      <c r="C9" s="229"/>
      <c r="D9" s="228"/>
      <c r="E9" s="229"/>
      <c r="F9" s="2" t="s">
        <v>5</v>
      </c>
      <c r="G9" s="2" t="s">
        <v>44</v>
      </c>
    </row>
    <row r="10" spans="1:7" x14ac:dyDescent="0.2">
      <c r="A10" s="3" t="s">
        <v>280</v>
      </c>
      <c r="B10" s="230" t="str">
        <f>'Vrocevod_P-691_1-7_GD'!B4</f>
        <v>MATJAŽEVA ULICA</v>
      </c>
      <c r="C10" s="231"/>
      <c r="D10" s="232" t="s">
        <v>281</v>
      </c>
      <c r="E10" s="233"/>
      <c r="F10" s="20">
        <v>46</v>
      </c>
      <c r="G10" s="4">
        <f>'Vrocevod_P-691_1-7_GD'!F335</f>
        <v>0</v>
      </c>
    </row>
    <row r="11" spans="1:7" x14ac:dyDescent="0.2">
      <c r="A11" s="3" t="s">
        <v>282</v>
      </c>
      <c r="B11" s="230" t="str">
        <f>'Vroc-priklj_P-691_6-65_GD'!B3</f>
        <v>MATJAŽEVA ULICA</v>
      </c>
      <c r="C11" s="231"/>
      <c r="D11" s="232" t="s">
        <v>283</v>
      </c>
      <c r="E11" s="233"/>
      <c r="F11" s="20">
        <v>34</v>
      </c>
      <c r="G11" s="4">
        <f>'Vroc-priklj_P-691_6-65_GD'!F300</f>
        <v>0</v>
      </c>
    </row>
    <row r="12" spans="1:7" x14ac:dyDescent="0.2">
      <c r="A12" s="3"/>
      <c r="B12" s="230"/>
      <c r="C12" s="231"/>
      <c r="D12" s="232"/>
      <c r="E12" s="233"/>
      <c r="F12" s="20"/>
      <c r="G12" s="4"/>
    </row>
    <row r="13" spans="1:7" x14ac:dyDescent="0.2">
      <c r="A13" s="225" t="s">
        <v>232</v>
      </c>
      <c r="B13" s="225"/>
      <c r="C13" s="225"/>
      <c r="D13" s="225"/>
      <c r="E13" s="225"/>
      <c r="F13" s="225"/>
      <c r="G13" s="5">
        <f>SUM(G10:G12)</f>
        <v>0</v>
      </c>
    </row>
  </sheetData>
  <sheetProtection password="CFA5" sheet="1" objects="1" scenarios="1"/>
  <mergeCells count="13">
    <mergeCell ref="A13:F13"/>
    <mergeCell ref="B10:C10"/>
    <mergeCell ref="D10:E10"/>
    <mergeCell ref="B11:C11"/>
    <mergeCell ref="D11:E11"/>
    <mergeCell ref="B12:C12"/>
    <mergeCell ref="D12:E12"/>
    <mergeCell ref="A2:G2"/>
    <mergeCell ref="A3:G4"/>
    <mergeCell ref="A7:G7"/>
    <mergeCell ref="A8:A9"/>
    <mergeCell ref="B8:C9"/>
    <mergeCell ref="D8:E9"/>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PROJEKTIRANJE&amp;RJPE-SIR-121/20</oddHeader>
    <oddFooter>&amp;C&amp;"Arial,Navadno"&amp;P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35"/>
  <sheetViews>
    <sheetView topLeftCell="A14" zoomScaleNormal="100" zoomScaleSheetLayoutView="100" workbookViewId="0">
      <selection activeCell="E19" sqref="E19"/>
    </sheetView>
  </sheetViews>
  <sheetFormatPr defaultColWidth="9.140625" defaultRowHeight="12.75" x14ac:dyDescent="0.2"/>
  <cols>
    <col min="1" max="1" width="5.7109375" style="28" customWidth="1"/>
    <col min="2" max="2" width="50.7109375" style="76" customWidth="1"/>
    <col min="3" max="3" width="7.7109375" style="31" customWidth="1"/>
    <col min="4" max="4" width="4.7109375" style="32" customWidth="1"/>
    <col min="5" max="5" width="11.7109375" style="30" customWidth="1"/>
    <col min="6" max="6" width="12.7109375" style="31" customWidth="1"/>
    <col min="7" max="16384" width="9.140625" style="32"/>
  </cols>
  <sheetData>
    <row r="1" spans="1:6" x14ac:dyDescent="0.2">
      <c r="A1" s="27" t="s">
        <v>436</v>
      </c>
      <c r="B1" s="69" t="s">
        <v>6</v>
      </c>
      <c r="C1" s="28"/>
      <c r="D1" s="29"/>
    </row>
    <row r="2" spans="1:6" x14ac:dyDescent="0.2">
      <c r="A2" s="27" t="s">
        <v>437</v>
      </c>
      <c r="B2" s="69" t="s">
        <v>7</v>
      </c>
      <c r="C2" s="28"/>
      <c r="D2" s="29"/>
    </row>
    <row r="3" spans="1:6" x14ac:dyDescent="0.2">
      <c r="A3" s="27" t="s">
        <v>438</v>
      </c>
      <c r="B3" s="69" t="s">
        <v>284</v>
      </c>
      <c r="C3" s="28"/>
      <c r="D3" s="29"/>
    </row>
    <row r="4" spans="1:6" x14ac:dyDescent="0.2">
      <c r="A4" s="27"/>
      <c r="B4" s="69" t="s">
        <v>235</v>
      </c>
      <c r="C4" s="28"/>
      <c r="D4" s="29"/>
    </row>
    <row r="5" spans="1:6" ht="76.5" x14ac:dyDescent="0.2">
      <c r="A5" s="130" t="s">
        <v>0</v>
      </c>
      <c r="B5" s="131" t="s">
        <v>38</v>
      </c>
      <c r="C5" s="132" t="s">
        <v>8</v>
      </c>
      <c r="D5" s="132" t="s">
        <v>9</v>
      </c>
      <c r="E5" s="133" t="s">
        <v>42</v>
      </c>
      <c r="F5" s="133" t="s">
        <v>43</v>
      </c>
    </row>
    <row r="6" spans="1:6" x14ac:dyDescent="0.2">
      <c r="A6" s="112">
        <v>1</v>
      </c>
      <c r="B6" s="70"/>
      <c r="C6" s="33"/>
      <c r="D6" s="34"/>
      <c r="E6" s="35"/>
      <c r="F6" s="33"/>
    </row>
    <row r="7" spans="1:6" x14ac:dyDescent="0.2">
      <c r="A7" s="122"/>
      <c r="B7" s="124" t="s">
        <v>150</v>
      </c>
      <c r="C7" s="59"/>
      <c r="D7" s="57"/>
      <c r="E7" s="58"/>
      <c r="F7" s="59"/>
    </row>
    <row r="8" spans="1:6" x14ac:dyDescent="0.2">
      <c r="A8" s="122"/>
      <c r="B8" s="246" t="s">
        <v>149</v>
      </c>
      <c r="C8" s="246"/>
      <c r="D8" s="246"/>
      <c r="E8" s="246"/>
      <c r="F8" s="246"/>
    </row>
    <row r="9" spans="1:6" x14ac:dyDescent="0.2">
      <c r="A9" s="122"/>
      <c r="B9" s="246"/>
      <c r="C9" s="246"/>
      <c r="D9" s="246"/>
      <c r="E9" s="246"/>
      <c r="F9" s="246"/>
    </row>
    <row r="10" spans="1:6" x14ac:dyDescent="0.2">
      <c r="A10" s="122"/>
      <c r="B10" s="123"/>
      <c r="C10" s="59"/>
      <c r="D10" s="57"/>
      <c r="E10" s="58"/>
      <c r="F10" s="59"/>
    </row>
    <row r="11" spans="1:6" x14ac:dyDescent="0.2">
      <c r="A11" s="112"/>
      <c r="B11" s="70"/>
      <c r="C11" s="33"/>
      <c r="D11" s="34"/>
      <c r="E11" s="35"/>
      <c r="F11" s="33"/>
    </row>
    <row r="12" spans="1:6" x14ac:dyDescent="0.2">
      <c r="A12" s="113">
        <f>COUNT(A6+1)</f>
        <v>1</v>
      </c>
      <c r="B12" s="41" t="s">
        <v>10</v>
      </c>
      <c r="C12" s="38"/>
      <c r="D12" s="22"/>
      <c r="E12" s="37"/>
      <c r="F12" s="37"/>
    </row>
    <row r="13" spans="1:6" ht="38.25" x14ac:dyDescent="0.2">
      <c r="A13" s="113"/>
      <c r="B13" s="42" t="s">
        <v>49</v>
      </c>
      <c r="C13" s="38"/>
      <c r="D13" s="22"/>
      <c r="E13" s="37"/>
      <c r="F13" s="37"/>
    </row>
    <row r="14" spans="1:6" ht="14.25" x14ac:dyDescent="0.2">
      <c r="A14" s="113"/>
      <c r="B14" s="42"/>
      <c r="C14" s="52">
        <v>46</v>
      </c>
      <c r="D14" s="22" t="s">
        <v>41</v>
      </c>
      <c r="E14" s="47"/>
      <c r="F14" s="37">
        <f>C14*E14</f>
        <v>0</v>
      </c>
    </row>
    <row r="15" spans="1:6" x14ac:dyDescent="0.2">
      <c r="A15" s="115"/>
      <c r="B15" s="72"/>
      <c r="C15" s="53"/>
      <c r="D15" s="54"/>
      <c r="E15" s="55"/>
      <c r="F15" s="55"/>
    </row>
    <row r="16" spans="1:6" x14ac:dyDescent="0.2">
      <c r="A16" s="114"/>
      <c r="B16" s="71"/>
      <c r="C16" s="56"/>
      <c r="D16" s="50"/>
      <c r="E16" s="51"/>
      <c r="F16" s="49"/>
    </row>
    <row r="17" spans="1:6" x14ac:dyDescent="0.2">
      <c r="A17" s="113">
        <f>COUNT($A$12:A16)+1</f>
        <v>2</v>
      </c>
      <c r="B17" s="41" t="s">
        <v>285</v>
      </c>
      <c r="C17" s="52"/>
      <c r="D17" s="22"/>
      <c r="E17" s="37"/>
      <c r="F17" s="38"/>
    </row>
    <row r="18" spans="1:6" ht="63.75" x14ac:dyDescent="0.2">
      <c r="A18" s="113"/>
      <c r="B18" s="42" t="s">
        <v>286</v>
      </c>
      <c r="C18" s="52"/>
      <c r="D18" s="22"/>
      <c r="E18" s="37"/>
      <c r="F18" s="38"/>
    </row>
    <row r="19" spans="1:6" ht="14.25" x14ac:dyDescent="0.2">
      <c r="A19" s="113"/>
      <c r="B19" s="41" t="s">
        <v>287</v>
      </c>
      <c r="C19" s="52">
        <v>40</v>
      </c>
      <c r="D19" s="22" t="s">
        <v>41</v>
      </c>
      <c r="E19" s="47"/>
      <c r="F19" s="37">
        <f>C19*E19</f>
        <v>0</v>
      </c>
    </row>
    <row r="20" spans="1:6" x14ac:dyDescent="0.2">
      <c r="A20" s="115"/>
      <c r="B20" s="72"/>
      <c r="C20" s="53"/>
      <c r="D20" s="54"/>
      <c r="E20" s="55"/>
      <c r="F20" s="55"/>
    </row>
    <row r="21" spans="1:6" x14ac:dyDescent="0.2">
      <c r="A21" s="114"/>
      <c r="B21" s="71"/>
      <c r="C21" s="56"/>
      <c r="D21" s="50"/>
      <c r="E21" s="51"/>
      <c r="F21" s="49"/>
    </row>
    <row r="22" spans="1:6" ht="25.5" x14ac:dyDescent="0.2">
      <c r="A22" s="113">
        <f>COUNT($A$12:A21)+1</f>
        <v>3</v>
      </c>
      <c r="B22" s="41" t="s">
        <v>57</v>
      </c>
      <c r="C22" s="52"/>
      <c r="D22" s="22"/>
      <c r="E22" s="37"/>
      <c r="F22" s="38"/>
    </row>
    <row r="23" spans="1:6" ht="51" x14ac:dyDescent="0.2">
      <c r="A23" s="113"/>
      <c r="B23" s="42" t="s">
        <v>58</v>
      </c>
      <c r="C23" s="52"/>
      <c r="D23" s="22"/>
      <c r="E23" s="37"/>
      <c r="F23" s="38"/>
    </row>
    <row r="24" spans="1:6" ht="14.25" x14ac:dyDescent="0.2">
      <c r="A24" s="113"/>
      <c r="B24" s="84"/>
      <c r="C24" s="52">
        <v>2</v>
      </c>
      <c r="D24" s="22" t="s">
        <v>47</v>
      </c>
      <c r="E24" s="47"/>
      <c r="F24" s="37">
        <f>C24*E24</f>
        <v>0</v>
      </c>
    </row>
    <row r="25" spans="1:6" x14ac:dyDescent="0.2">
      <c r="A25" s="115"/>
      <c r="B25" s="85"/>
      <c r="C25" s="53"/>
      <c r="D25" s="54"/>
      <c r="E25" s="55"/>
      <c r="F25" s="55"/>
    </row>
    <row r="26" spans="1:6" x14ac:dyDescent="0.2">
      <c r="A26" s="114"/>
      <c r="B26" s="86"/>
      <c r="C26" s="56"/>
      <c r="D26" s="50"/>
      <c r="E26" s="51"/>
      <c r="F26" s="51"/>
    </row>
    <row r="27" spans="1:6" x14ac:dyDescent="0.2">
      <c r="A27" s="113">
        <f>COUNT($A$12:A26)+1</f>
        <v>4</v>
      </c>
      <c r="B27" s="41" t="s">
        <v>17</v>
      </c>
      <c r="C27" s="52"/>
      <c r="D27" s="22"/>
      <c r="E27" s="37"/>
      <c r="F27" s="38"/>
    </row>
    <row r="28" spans="1:6" ht="63.75" x14ac:dyDescent="0.2">
      <c r="A28" s="113"/>
      <c r="B28" s="42" t="s">
        <v>59</v>
      </c>
      <c r="C28" s="52"/>
      <c r="D28" s="22"/>
      <c r="E28" s="37"/>
      <c r="F28" s="38"/>
    </row>
    <row r="29" spans="1:6" ht="14.25" x14ac:dyDescent="0.2">
      <c r="A29" s="113"/>
      <c r="B29" s="41"/>
      <c r="C29" s="52">
        <v>2</v>
      </c>
      <c r="D29" s="22" t="s">
        <v>47</v>
      </c>
      <c r="E29" s="47"/>
      <c r="F29" s="37">
        <f>C29*E29</f>
        <v>0</v>
      </c>
    </row>
    <row r="30" spans="1:6" x14ac:dyDescent="0.2">
      <c r="A30" s="115"/>
      <c r="B30" s="87"/>
      <c r="C30" s="53"/>
      <c r="D30" s="54"/>
      <c r="E30" s="55"/>
      <c r="F30" s="55"/>
    </row>
    <row r="31" spans="1:6" x14ac:dyDescent="0.2">
      <c r="A31" s="114"/>
      <c r="B31" s="77"/>
      <c r="C31" s="56"/>
      <c r="D31" s="34"/>
      <c r="E31" s="35"/>
      <c r="F31" s="33"/>
    </row>
    <row r="32" spans="1:6" x14ac:dyDescent="0.2">
      <c r="A32" s="113">
        <f>COUNT($A$12:A31)+1</f>
        <v>5</v>
      </c>
      <c r="B32" s="41" t="s">
        <v>288</v>
      </c>
      <c r="C32" s="52"/>
      <c r="D32" s="22"/>
      <c r="E32" s="37"/>
      <c r="F32" s="38"/>
    </row>
    <row r="33" spans="1:6" ht="63.75" x14ac:dyDescent="0.2">
      <c r="A33" s="113"/>
      <c r="B33" s="42" t="s">
        <v>289</v>
      </c>
      <c r="C33" s="52"/>
      <c r="D33" s="22"/>
      <c r="E33" s="37"/>
      <c r="F33" s="38"/>
    </row>
    <row r="34" spans="1:6" ht="14.25" x14ac:dyDescent="0.2">
      <c r="A34" s="113"/>
      <c r="B34" s="42"/>
      <c r="C34" s="52">
        <v>1</v>
      </c>
      <c r="D34" s="22" t="s">
        <v>47</v>
      </c>
      <c r="E34" s="47"/>
      <c r="F34" s="37">
        <f>C34*E34</f>
        <v>0</v>
      </c>
    </row>
    <row r="35" spans="1:6" x14ac:dyDescent="0.2">
      <c r="A35" s="115"/>
      <c r="B35" s="72"/>
      <c r="C35" s="53"/>
      <c r="D35" s="54"/>
      <c r="E35" s="55"/>
      <c r="F35" s="55"/>
    </row>
    <row r="36" spans="1:6" x14ac:dyDescent="0.2">
      <c r="A36" s="114"/>
      <c r="B36" s="71"/>
      <c r="C36" s="56"/>
      <c r="D36" s="50"/>
      <c r="E36" s="51"/>
      <c r="F36" s="49"/>
    </row>
    <row r="37" spans="1:6" x14ac:dyDescent="0.2">
      <c r="A37" s="113">
        <f>COUNT($A$12:A36)+1</f>
        <v>6</v>
      </c>
      <c r="B37" s="41" t="s">
        <v>19</v>
      </c>
      <c r="C37" s="52"/>
      <c r="D37" s="22"/>
      <c r="E37" s="37"/>
      <c r="F37" s="38"/>
    </row>
    <row r="38" spans="1:6" ht="38.25" x14ac:dyDescent="0.2">
      <c r="A38" s="113"/>
      <c r="B38" s="42" t="s">
        <v>40</v>
      </c>
      <c r="C38" s="52"/>
      <c r="D38" s="22"/>
      <c r="E38" s="37"/>
      <c r="F38" s="38"/>
    </row>
    <row r="39" spans="1:6" ht="14.25" x14ac:dyDescent="0.2">
      <c r="A39" s="113"/>
      <c r="B39" s="42"/>
      <c r="C39" s="52">
        <v>8</v>
      </c>
      <c r="D39" s="22" t="s">
        <v>41</v>
      </c>
      <c r="E39" s="47"/>
      <c r="F39" s="37">
        <f>C39*E39</f>
        <v>0</v>
      </c>
    </row>
    <row r="40" spans="1:6" x14ac:dyDescent="0.2">
      <c r="A40" s="115"/>
      <c r="B40" s="72"/>
      <c r="C40" s="53"/>
      <c r="D40" s="54"/>
      <c r="E40" s="55"/>
      <c r="F40" s="55"/>
    </row>
    <row r="41" spans="1:6" x14ac:dyDescent="0.2">
      <c r="A41" s="114"/>
      <c r="B41" s="71"/>
      <c r="C41" s="56"/>
      <c r="D41" s="50"/>
      <c r="E41" s="51"/>
      <c r="F41" s="49"/>
    </row>
    <row r="42" spans="1:6" x14ac:dyDescent="0.2">
      <c r="A42" s="113">
        <f>COUNT($A$12:A41)+1</f>
        <v>7</v>
      </c>
      <c r="B42" s="41" t="s">
        <v>64</v>
      </c>
      <c r="C42" s="52"/>
      <c r="D42" s="39"/>
      <c r="E42" s="40"/>
      <c r="F42" s="38"/>
    </row>
    <row r="43" spans="1:6" ht="51" x14ac:dyDescent="0.2">
      <c r="A43" s="113"/>
      <c r="B43" s="42" t="s">
        <v>65</v>
      </c>
      <c r="C43" s="52"/>
      <c r="D43" s="39"/>
      <c r="E43" s="40"/>
      <c r="F43" s="38"/>
    </row>
    <row r="44" spans="1:6" ht="14.25" x14ac:dyDescent="0.2">
      <c r="A44" s="113"/>
      <c r="B44" s="42"/>
      <c r="C44" s="52">
        <v>190</v>
      </c>
      <c r="D44" s="39" t="s">
        <v>47</v>
      </c>
      <c r="E44" s="48"/>
      <c r="F44" s="37">
        <f>C44*E44</f>
        <v>0</v>
      </c>
    </row>
    <row r="45" spans="1:6" x14ac:dyDescent="0.2">
      <c r="A45" s="115"/>
      <c r="B45" s="72"/>
      <c r="C45" s="53"/>
      <c r="D45" s="82"/>
      <c r="E45" s="83"/>
      <c r="F45" s="55"/>
    </row>
    <row r="46" spans="1:6" x14ac:dyDescent="0.2">
      <c r="A46" s="114"/>
      <c r="B46" s="71"/>
      <c r="C46" s="56"/>
      <c r="D46" s="50"/>
      <c r="E46" s="51"/>
      <c r="F46" s="49"/>
    </row>
    <row r="47" spans="1:6" ht="25.5" x14ac:dyDescent="0.2">
      <c r="A47" s="113">
        <f>COUNT($A$12:A46)+1</f>
        <v>8</v>
      </c>
      <c r="B47" s="41" t="s">
        <v>66</v>
      </c>
      <c r="C47" s="52"/>
      <c r="D47" s="22"/>
      <c r="E47" s="37"/>
      <c r="F47" s="38"/>
    </row>
    <row r="48" spans="1:6" ht="51" x14ac:dyDescent="0.2">
      <c r="A48" s="113"/>
      <c r="B48" s="42" t="s">
        <v>67</v>
      </c>
      <c r="C48" s="52"/>
      <c r="D48" s="22"/>
      <c r="E48" s="37"/>
      <c r="F48" s="38"/>
    </row>
    <row r="49" spans="1:6" ht="14.25" x14ac:dyDescent="0.2">
      <c r="A49" s="113"/>
      <c r="B49" s="42"/>
      <c r="C49" s="52">
        <v>30</v>
      </c>
      <c r="D49" s="39" t="s">
        <v>47</v>
      </c>
      <c r="E49" s="48"/>
      <c r="F49" s="37">
        <f>C49*E49</f>
        <v>0</v>
      </c>
    </row>
    <row r="50" spans="1:6" x14ac:dyDescent="0.2">
      <c r="A50" s="115"/>
      <c r="B50" s="72"/>
      <c r="C50" s="53"/>
      <c r="D50" s="82"/>
      <c r="E50" s="83"/>
      <c r="F50" s="55"/>
    </row>
    <row r="51" spans="1:6" x14ac:dyDescent="0.2">
      <c r="A51" s="114"/>
      <c r="B51" s="71"/>
      <c r="C51" s="56"/>
      <c r="D51" s="50"/>
      <c r="E51" s="51"/>
      <c r="F51" s="49"/>
    </row>
    <row r="52" spans="1:6" x14ac:dyDescent="0.2">
      <c r="A52" s="113">
        <f>COUNT($A$12:A51)+1</f>
        <v>9</v>
      </c>
      <c r="B52" s="88" t="s">
        <v>68</v>
      </c>
      <c r="C52" s="52"/>
      <c r="D52" s="60"/>
      <c r="E52" s="61"/>
      <c r="F52" s="62"/>
    </row>
    <row r="53" spans="1:6" ht="51" x14ac:dyDescent="0.2">
      <c r="A53" s="113"/>
      <c r="B53" s="42" t="s">
        <v>69</v>
      </c>
      <c r="C53" s="52"/>
      <c r="D53" s="60"/>
      <c r="E53" s="61"/>
      <c r="F53" s="61"/>
    </row>
    <row r="54" spans="1:6" ht="14.25" x14ac:dyDescent="0.2">
      <c r="A54" s="113"/>
      <c r="B54" s="42"/>
      <c r="C54" s="52">
        <v>5</v>
      </c>
      <c r="D54" s="22" t="s">
        <v>41</v>
      </c>
      <c r="E54" s="47"/>
      <c r="F54" s="37">
        <f>E54*C54</f>
        <v>0</v>
      </c>
    </row>
    <row r="55" spans="1:6" x14ac:dyDescent="0.2">
      <c r="A55" s="115"/>
      <c r="B55" s="72"/>
      <c r="C55" s="53"/>
      <c r="D55" s="54"/>
      <c r="E55" s="55"/>
      <c r="F55" s="55"/>
    </row>
    <row r="56" spans="1:6" x14ac:dyDescent="0.2">
      <c r="A56" s="114"/>
      <c r="B56" s="71"/>
      <c r="C56" s="56"/>
      <c r="D56" s="50"/>
      <c r="E56" s="51"/>
      <c r="F56" s="49"/>
    </row>
    <row r="57" spans="1:6" x14ac:dyDescent="0.2">
      <c r="A57" s="113">
        <f>COUNT($A$12:A56)+1</f>
        <v>10</v>
      </c>
      <c r="B57" s="89" t="s">
        <v>70</v>
      </c>
      <c r="C57" s="52"/>
      <c r="D57" s="22"/>
      <c r="E57" s="37"/>
      <c r="F57" s="38"/>
    </row>
    <row r="58" spans="1:6" ht="63.75" x14ac:dyDescent="0.2">
      <c r="A58" s="113"/>
      <c r="B58" s="42" t="s">
        <v>71</v>
      </c>
      <c r="C58" s="52"/>
      <c r="D58" s="22"/>
      <c r="E58" s="37"/>
      <c r="F58" s="38"/>
    </row>
    <row r="59" spans="1:6" ht="14.25" x14ac:dyDescent="0.2">
      <c r="A59" s="113"/>
      <c r="B59" s="42"/>
      <c r="C59" s="52">
        <v>5</v>
      </c>
      <c r="D59" s="22" t="s">
        <v>41</v>
      </c>
      <c r="E59" s="47"/>
      <c r="F59" s="37">
        <f>E59*C59</f>
        <v>0</v>
      </c>
    </row>
    <row r="60" spans="1:6" x14ac:dyDescent="0.2">
      <c r="A60" s="115"/>
      <c r="B60" s="72"/>
      <c r="C60" s="53"/>
      <c r="D60" s="54"/>
      <c r="E60" s="55"/>
      <c r="F60" s="55"/>
    </row>
    <row r="61" spans="1:6" x14ac:dyDescent="0.2">
      <c r="A61" s="114"/>
      <c r="B61" s="71"/>
      <c r="C61" s="56"/>
      <c r="D61" s="50"/>
      <c r="E61" s="51"/>
      <c r="F61" s="51"/>
    </row>
    <row r="62" spans="1:6" x14ac:dyDescent="0.2">
      <c r="A62" s="113">
        <f>COUNT($A$12:A59)+1</f>
        <v>11</v>
      </c>
      <c r="B62" s="64" t="s">
        <v>72</v>
      </c>
      <c r="C62" s="52"/>
      <c r="D62" s="22"/>
      <c r="E62" s="37"/>
      <c r="F62" s="38"/>
    </row>
    <row r="63" spans="1:6" ht="38.25" x14ac:dyDescent="0.2">
      <c r="A63" s="113"/>
      <c r="B63" s="42" t="s">
        <v>73</v>
      </c>
      <c r="C63" s="52"/>
      <c r="D63" s="22"/>
      <c r="E63" s="37"/>
      <c r="F63" s="38"/>
    </row>
    <row r="64" spans="1:6" ht="14.25" x14ac:dyDescent="0.2">
      <c r="A64" s="113"/>
      <c r="B64" s="42"/>
      <c r="C64" s="52">
        <v>8</v>
      </c>
      <c r="D64" s="22" t="s">
        <v>41</v>
      </c>
      <c r="E64" s="47"/>
      <c r="F64" s="37">
        <f>E64*C64</f>
        <v>0</v>
      </c>
    </row>
    <row r="65" spans="1:6" x14ac:dyDescent="0.2">
      <c r="A65" s="115"/>
      <c r="B65" s="72"/>
      <c r="C65" s="53"/>
      <c r="D65" s="54"/>
      <c r="E65" s="55"/>
      <c r="F65" s="55"/>
    </row>
    <row r="66" spans="1:6" x14ac:dyDescent="0.2">
      <c r="A66" s="114"/>
      <c r="B66" s="71"/>
      <c r="C66" s="56"/>
      <c r="D66" s="50"/>
      <c r="E66" s="51"/>
      <c r="F66" s="49"/>
    </row>
    <row r="67" spans="1:6" x14ac:dyDescent="0.2">
      <c r="A67" s="113">
        <f>COUNT($A$12:A66)+1</f>
        <v>12</v>
      </c>
      <c r="B67" s="90" t="s">
        <v>74</v>
      </c>
      <c r="C67" s="52"/>
      <c r="D67" s="22"/>
      <c r="E67" s="37"/>
      <c r="F67" s="38"/>
    </row>
    <row r="68" spans="1:6" ht="63.75" x14ac:dyDescent="0.2">
      <c r="A68" s="113"/>
      <c r="B68" s="42" t="s">
        <v>75</v>
      </c>
      <c r="C68" s="52"/>
      <c r="D68" s="22"/>
      <c r="E68" s="37"/>
      <c r="F68" s="38"/>
    </row>
    <row r="69" spans="1:6" ht="14.25" x14ac:dyDescent="0.2">
      <c r="A69" s="113"/>
      <c r="B69" s="91"/>
      <c r="C69" s="52">
        <v>6</v>
      </c>
      <c r="D69" s="22" t="s">
        <v>41</v>
      </c>
      <c r="E69" s="47"/>
      <c r="F69" s="37">
        <f>E69*C69</f>
        <v>0</v>
      </c>
    </row>
    <row r="70" spans="1:6" x14ac:dyDescent="0.2">
      <c r="A70" s="115"/>
      <c r="B70" s="92"/>
      <c r="C70" s="53"/>
      <c r="D70" s="54"/>
      <c r="E70" s="55"/>
      <c r="F70" s="55"/>
    </row>
    <row r="71" spans="1:6" x14ac:dyDescent="0.2">
      <c r="A71" s="114"/>
      <c r="B71" s="93"/>
      <c r="C71" s="56"/>
      <c r="D71" s="50"/>
      <c r="E71" s="51"/>
      <c r="F71" s="51"/>
    </row>
    <row r="72" spans="1:6" x14ac:dyDescent="0.2">
      <c r="A72" s="113">
        <f>COUNT($A$12:A71)+1</f>
        <v>13</v>
      </c>
      <c r="B72" s="94" t="s">
        <v>76</v>
      </c>
      <c r="C72" s="52"/>
      <c r="D72" s="22"/>
      <c r="E72" s="37"/>
      <c r="F72" s="37"/>
    </row>
    <row r="73" spans="1:6" ht="63.75" x14ac:dyDescent="0.2">
      <c r="A73" s="113"/>
      <c r="B73" s="42" t="s">
        <v>77</v>
      </c>
      <c r="C73" s="52"/>
      <c r="D73" s="22"/>
      <c r="E73" s="37"/>
      <c r="F73" s="37"/>
    </row>
    <row r="74" spans="1:6" ht="14.25" x14ac:dyDescent="0.2">
      <c r="A74" s="113"/>
      <c r="B74" s="91"/>
      <c r="C74" s="52">
        <v>3</v>
      </c>
      <c r="D74" s="22" t="s">
        <v>41</v>
      </c>
      <c r="E74" s="47"/>
      <c r="F74" s="37">
        <f>E74*C74</f>
        <v>0</v>
      </c>
    </row>
    <row r="75" spans="1:6" x14ac:dyDescent="0.2">
      <c r="A75" s="115"/>
      <c r="B75" s="92"/>
      <c r="C75" s="53"/>
      <c r="D75" s="54"/>
      <c r="E75" s="55"/>
      <c r="F75" s="55"/>
    </row>
    <row r="76" spans="1:6" x14ac:dyDescent="0.2">
      <c r="A76" s="114"/>
      <c r="B76" s="71"/>
      <c r="C76" s="56"/>
      <c r="D76" s="50"/>
      <c r="E76" s="51"/>
      <c r="F76" s="49"/>
    </row>
    <row r="77" spans="1:6" x14ac:dyDescent="0.2">
      <c r="A77" s="113">
        <f>COUNT($A$12:A76)+1</f>
        <v>14</v>
      </c>
      <c r="B77" s="95" t="s">
        <v>78</v>
      </c>
      <c r="C77" s="52"/>
      <c r="D77" s="22"/>
      <c r="E77" s="37"/>
      <c r="F77" s="38"/>
    </row>
    <row r="78" spans="1:6" ht="25.5" x14ac:dyDescent="0.2">
      <c r="A78" s="113"/>
      <c r="B78" s="96" t="s">
        <v>79</v>
      </c>
      <c r="C78" s="52"/>
      <c r="D78" s="22"/>
      <c r="E78" s="37"/>
      <c r="F78" s="38"/>
    </row>
    <row r="79" spans="1:6" ht="14.25" x14ac:dyDescent="0.2">
      <c r="A79" s="113"/>
      <c r="B79" s="96"/>
      <c r="C79" s="52">
        <v>5</v>
      </c>
      <c r="D79" s="22" t="s">
        <v>47</v>
      </c>
      <c r="E79" s="47"/>
      <c r="F79" s="37">
        <f>E79*C79</f>
        <v>0</v>
      </c>
    </row>
    <row r="80" spans="1:6" x14ac:dyDescent="0.2">
      <c r="A80" s="115"/>
      <c r="B80" s="97"/>
      <c r="C80" s="53"/>
      <c r="D80" s="54"/>
      <c r="E80" s="55"/>
      <c r="F80" s="55"/>
    </row>
    <row r="81" spans="1:6" x14ac:dyDescent="0.2">
      <c r="A81" s="114"/>
      <c r="B81" s="71"/>
      <c r="C81" s="56"/>
      <c r="D81" s="50"/>
      <c r="E81" s="51"/>
      <c r="F81" s="49"/>
    </row>
    <row r="82" spans="1:6" x14ac:dyDescent="0.2">
      <c r="A82" s="113">
        <f>COUNT($A$12:A81)+1</f>
        <v>15</v>
      </c>
      <c r="B82" s="98" t="s">
        <v>80</v>
      </c>
      <c r="C82" s="52"/>
      <c r="D82" s="22"/>
      <c r="E82" s="37"/>
      <c r="F82" s="38"/>
    </row>
    <row r="83" spans="1:6" ht="51" x14ac:dyDescent="0.2">
      <c r="A83" s="113"/>
      <c r="B83" s="42" t="s">
        <v>81</v>
      </c>
      <c r="C83" s="52"/>
      <c r="D83" s="22"/>
      <c r="E83" s="37"/>
      <c r="F83" s="38"/>
    </row>
    <row r="84" spans="1:6" ht="14.25" x14ac:dyDescent="0.2">
      <c r="A84" s="113"/>
      <c r="B84" s="42"/>
      <c r="C84" s="52">
        <v>25</v>
      </c>
      <c r="D84" s="22" t="s">
        <v>47</v>
      </c>
      <c r="E84" s="47"/>
      <c r="F84" s="37">
        <f>C84*E84</f>
        <v>0</v>
      </c>
    </row>
    <row r="85" spans="1:6" x14ac:dyDescent="0.2">
      <c r="A85" s="115"/>
      <c r="B85" s="72"/>
      <c r="C85" s="53"/>
      <c r="D85" s="54"/>
      <c r="E85" s="55"/>
      <c r="F85" s="55"/>
    </row>
    <row r="86" spans="1:6" x14ac:dyDescent="0.2">
      <c r="A86" s="114"/>
      <c r="B86" s="71"/>
      <c r="C86" s="56"/>
      <c r="D86" s="50"/>
      <c r="E86" s="51"/>
      <c r="F86" s="51"/>
    </row>
    <row r="87" spans="1:6" x14ac:dyDescent="0.2">
      <c r="A87" s="113">
        <f>COUNT($A$12:A86)+1</f>
        <v>16</v>
      </c>
      <c r="B87" s="98" t="s">
        <v>118</v>
      </c>
      <c r="C87" s="52"/>
      <c r="D87" s="22"/>
      <c r="E87" s="37"/>
      <c r="F87" s="37"/>
    </row>
    <row r="88" spans="1:6" ht="63.75" x14ac:dyDescent="0.2">
      <c r="A88" s="113"/>
      <c r="B88" s="42" t="s">
        <v>82</v>
      </c>
      <c r="C88" s="52"/>
      <c r="D88" s="22"/>
      <c r="E88" s="37"/>
      <c r="F88" s="37"/>
    </row>
    <row r="89" spans="1:6" ht="14.25" x14ac:dyDescent="0.2">
      <c r="A89" s="113"/>
      <c r="B89" s="42"/>
      <c r="C89" s="52">
        <v>10</v>
      </c>
      <c r="D89" s="22" t="s">
        <v>47</v>
      </c>
      <c r="E89" s="47"/>
      <c r="F89" s="37">
        <f>C89*E89</f>
        <v>0</v>
      </c>
    </row>
    <row r="90" spans="1:6" x14ac:dyDescent="0.2">
      <c r="A90" s="115"/>
      <c r="B90" s="72"/>
      <c r="C90" s="53"/>
      <c r="D90" s="54"/>
      <c r="E90" s="55"/>
      <c r="F90" s="55"/>
    </row>
    <row r="91" spans="1:6" x14ac:dyDescent="0.2">
      <c r="A91" s="114"/>
      <c r="B91" s="71"/>
      <c r="C91" s="56"/>
      <c r="D91" s="50"/>
      <c r="E91" s="51"/>
      <c r="F91" s="51"/>
    </row>
    <row r="92" spans="1:6" x14ac:dyDescent="0.2">
      <c r="A92" s="113">
        <f>COUNT($A$12:A91)+1</f>
        <v>17</v>
      </c>
      <c r="B92" s="41" t="s">
        <v>18</v>
      </c>
      <c r="C92" s="52"/>
      <c r="D92" s="22"/>
      <c r="E92" s="37"/>
      <c r="F92" s="37"/>
    </row>
    <row r="93" spans="1:6" ht="63.75" x14ac:dyDescent="0.2">
      <c r="A93" s="113"/>
      <c r="B93" s="42" t="s">
        <v>83</v>
      </c>
      <c r="C93" s="52"/>
      <c r="D93" s="22"/>
      <c r="E93" s="37"/>
      <c r="F93" s="37"/>
    </row>
    <row r="94" spans="1:6" ht="14.25" x14ac:dyDescent="0.2">
      <c r="A94" s="113"/>
      <c r="B94" s="42"/>
      <c r="C94" s="52">
        <v>5</v>
      </c>
      <c r="D94" s="22" t="s">
        <v>47</v>
      </c>
      <c r="E94" s="47"/>
      <c r="F94" s="37">
        <f>C94*E94</f>
        <v>0</v>
      </c>
    </row>
    <row r="95" spans="1:6" x14ac:dyDescent="0.2">
      <c r="A95" s="115"/>
      <c r="B95" s="72"/>
      <c r="C95" s="53"/>
      <c r="D95" s="54"/>
      <c r="E95" s="55"/>
      <c r="F95" s="55"/>
    </row>
    <row r="96" spans="1:6" x14ac:dyDescent="0.2">
      <c r="A96" s="120"/>
      <c r="B96" s="71"/>
      <c r="C96" s="56"/>
      <c r="D96" s="50"/>
      <c r="E96" s="51"/>
      <c r="F96" s="49"/>
    </row>
    <row r="97" spans="1:6" x14ac:dyDescent="0.2">
      <c r="A97" s="113">
        <f>COUNT($A$12:A96)+1</f>
        <v>18</v>
      </c>
      <c r="B97" s="41" t="s">
        <v>84</v>
      </c>
      <c r="C97" s="52"/>
      <c r="D97" s="22"/>
      <c r="E97" s="37"/>
      <c r="F97" s="38"/>
    </row>
    <row r="98" spans="1:6" ht="38.25" x14ac:dyDescent="0.2">
      <c r="A98" s="118"/>
      <c r="B98" s="42" t="s">
        <v>85</v>
      </c>
      <c r="C98" s="52"/>
      <c r="D98" s="22"/>
      <c r="E98" s="37"/>
      <c r="F98" s="38"/>
    </row>
    <row r="99" spans="1:6" ht="14.25" x14ac:dyDescent="0.2">
      <c r="A99" s="118"/>
      <c r="B99" s="42"/>
      <c r="C99" s="52">
        <v>5</v>
      </c>
      <c r="D99" s="22" t="s">
        <v>47</v>
      </c>
      <c r="E99" s="47"/>
      <c r="F99" s="37">
        <f>C99*E99</f>
        <v>0</v>
      </c>
    </row>
    <row r="100" spans="1:6" x14ac:dyDescent="0.2">
      <c r="A100" s="119"/>
      <c r="B100" s="72"/>
      <c r="C100" s="53"/>
      <c r="D100" s="54"/>
      <c r="E100" s="55"/>
      <c r="F100" s="55"/>
    </row>
    <row r="101" spans="1:6" x14ac:dyDescent="0.2">
      <c r="A101" s="120"/>
      <c r="B101" s="71"/>
      <c r="C101" s="56"/>
      <c r="D101" s="50"/>
      <c r="E101" s="51"/>
      <c r="F101" s="51"/>
    </row>
    <row r="102" spans="1:6" x14ac:dyDescent="0.2">
      <c r="A102" s="113">
        <f>COUNT($A$12:A101)+1</f>
        <v>19</v>
      </c>
      <c r="B102" s="99" t="s">
        <v>86</v>
      </c>
      <c r="C102" s="52"/>
      <c r="D102" s="22"/>
      <c r="E102" s="37"/>
      <c r="F102" s="37"/>
    </row>
    <row r="103" spans="1:6" ht="25.5" x14ac:dyDescent="0.2">
      <c r="A103" s="118"/>
      <c r="B103" s="42" t="s">
        <v>87</v>
      </c>
      <c r="C103" s="52"/>
      <c r="D103" s="22"/>
      <c r="E103" s="37"/>
      <c r="F103" s="37"/>
    </row>
    <row r="104" spans="1:6" x14ac:dyDescent="0.2">
      <c r="A104" s="118"/>
      <c r="B104" s="100"/>
      <c r="C104" s="52">
        <v>2</v>
      </c>
      <c r="D104" s="22" t="s">
        <v>1</v>
      </c>
      <c r="E104" s="47"/>
      <c r="F104" s="37">
        <f>+E104*C104</f>
        <v>0</v>
      </c>
    </row>
    <row r="105" spans="1:6" x14ac:dyDescent="0.2">
      <c r="A105" s="119"/>
      <c r="B105" s="101"/>
      <c r="C105" s="53"/>
      <c r="D105" s="54"/>
      <c r="E105" s="55"/>
      <c r="F105" s="55"/>
    </row>
    <row r="106" spans="1:6" x14ac:dyDescent="0.2">
      <c r="A106" s="120"/>
      <c r="B106" s="71"/>
      <c r="C106" s="56"/>
      <c r="D106" s="50"/>
      <c r="E106" s="51"/>
      <c r="F106" s="49"/>
    </row>
    <row r="107" spans="1:6" x14ac:dyDescent="0.2">
      <c r="A107" s="113">
        <f>COUNT($A$12:A106)+1</f>
        <v>20</v>
      </c>
      <c r="B107" s="41" t="s">
        <v>12</v>
      </c>
      <c r="C107" s="52"/>
      <c r="D107" s="22"/>
      <c r="E107" s="37"/>
      <c r="F107" s="38"/>
    </row>
    <row r="108" spans="1:6" ht="38.25" x14ac:dyDescent="0.2">
      <c r="A108" s="118"/>
      <c r="B108" s="42" t="s">
        <v>14</v>
      </c>
      <c r="C108" s="52"/>
      <c r="D108" s="22"/>
      <c r="E108" s="37"/>
      <c r="F108" s="38"/>
    </row>
    <row r="109" spans="1:6" ht="14.25" x14ac:dyDescent="0.2">
      <c r="A109" s="118"/>
      <c r="B109" s="42"/>
      <c r="C109" s="52">
        <v>52</v>
      </c>
      <c r="D109" s="22" t="s">
        <v>47</v>
      </c>
      <c r="E109" s="47"/>
      <c r="F109" s="37">
        <f>C109*E109</f>
        <v>0</v>
      </c>
    </row>
    <row r="110" spans="1:6" x14ac:dyDescent="0.2">
      <c r="A110" s="119"/>
      <c r="B110" s="72"/>
      <c r="C110" s="53"/>
      <c r="D110" s="54"/>
      <c r="E110" s="55"/>
      <c r="F110" s="55"/>
    </row>
    <row r="111" spans="1:6" x14ac:dyDescent="0.2">
      <c r="A111" s="120"/>
      <c r="B111" s="71"/>
      <c r="C111" s="56"/>
      <c r="D111" s="50"/>
      <c r="E111" s="51"/>
      <c r="F111" s="49"/>
    </row>
    <row r="112" spans="1:6" x14ac:dyDescent="0.2">
      <c r="A112" s="113">
        <f>COUNT($A$12:A111)+1</f>
        <v>21</v>
      </c>
      <c r="B112" s="41" t="s">
        <v>13</v>
      </c>
      <c r="C112" s="52"/>
      <c r="D112" s="22"/>
      <c r="E112" s="37"/>
      <c r="F112" s="38"/>
    </row>
    <row r="113" spans="1:6" ht="38.25" x14ac:dyDescent="0.2">
      <c r="A113" s="118"/>
      <c r="B113" s="42" t="s">
        <v>35</v>
      </c>
      <c r="C113" s="52"/>
      <c r="D113" s="22"/>
      <c r="E113" s="37"/>
      <c r="F113" s="38"/>
    </row>
    <row r="114" spans="1:6" ht="14.25" x14ac:dyDescent="0.2">
      <c r="A114" s="118"/>
      <c r="B114" s="42"/>
      <c r="C114" s="52">
        <v>152</v>
      </c>
      <c r="D114" s="22" t="s">
        <v>47</v>
      </c>
      <c r="E114" s="47"/>
      <c r="F114" s="37">
        <f>C114*E114</f>
        <v>0</v>
      </c>
    </row>
    <row r="115" spans="1:6" x14ac:dyDescent="0.2">
      <c r="A115" s="119"/>
      <c r="B115" s="72"/>
      <c r="C115" s="53"/>
      <c r="D115" s="54"/>
      <c r="E115" s="55"/>
      <c r="F115" s="55"/>
    </row>
    <row r="116" spans="1:6" x14ac:dyDescent="0.2">
      <c r="A116" s="120"/>
      <c r="B116" s="71"/>
      <c r="C116" s="56"/>
      <c r="D116" s="50"/>
      <c r="E116" s="51"/>
      <c r="F116" s="49"/>
    </row>
    <row r="117" spans="1:6" x14ac:dyDescent="0.2">
      <c r="A117" s="113">
        <f>COUNT($A$12:A116)+1</f>
        <v>22</v>
      </c>
      <c r="B117" s="41" t="s">
        <v>15</v>
      </c>
      <c r="C117" s="52"/>
      <c r="D117" s="22"/>
      <c r="E117" s="37"/>
      <c r="F117" s="38"/>
    </row>
    <row r="118" spans="1:6" ht="63.75" x14ac:dyDescent="0.2">
      <c r="A118" s="118"/>
      <c r="B118" s="42" t="s">
        <v>171</v>
      </c>
      <c r="C118" s="52"/>
      <c r="D118" s="22"/>
      <c r="E118" s="37"/>
      <c r="F118" s="38"/>
    </row>
    <row r="119" spans="1:6" ht="14.25" x14ac:dyDescent="0.2">
      <c r="A119" s="118"/>
      <c r="B119" s="42" t="s">
        <v>88</v>
      </c>
      <c r="C119" s="52">
        <v>6</v>
      </c>
      <c r="D119" s="22" t="s">
        <v>47</v>
      </c>
      <c r="E119" s="47"/>
      <c r="F119" s="37">
        <f>C119*E119</f>
        <v>0</v>
      </c>
    </row>
    <row r="120" spans="1:6" x14ac:dyDescent="0.2">
      <c r="A120" s="119"/>
      <c r="B120" s="72"/>
      <c r="C120" s="53"/>
      <c r="D120" s="54"/>
      <c r="E120" s="55"/>
      <c r="F120" s="55"/>
    </row>
    <row r="121" spans="1:6" x14ac:dyDescent="0.2">
      <c r="A121" s="120"/>
      <c r="B121" s="71"/>
      <c r="C121" s="56"/>
      <c r="D121" s="50"/>
      <c r="E121" s="51"/>
      <c r="F121" s="49"/>
    </row>
    <row r="122" spans="1:6" x14ac:dyDescent="0.2">
      <c r="A122" s="113">
        <f>COUNT($A$12:A121)+1</f>
        <v>23</v>
      </c>
      <c r="B122" s="41" t="s">
        <v>89</v>
      </c>
      <c r="C122" s="52"/>
      <c r="D122" s="22"/>
      <c r="E122" s="37"/>
      <c r="F122" s="37"/>
    </row>
    <row r="123" spans="1:6" ht="38.25" x14ac:dyDescent="0.2">
      <c r="A123" s="118"/>
      <c r="B123" s="42" t="s">
        <v>90</v>
      </c>
      <c r="C123" s="52"/>
      <c r="D123" s="22"/>
      <c r="E123" s="37"/>
      <c r="F123" s="37"/>
    </row>
    <row r="124" spans="1:6" x14ac:dyDescent="0.2">
      <c r="A124" s="118"/>
      <c r="B124" s="42"/>
      <c r="C124" s="52">
        <v>3</v>
      </c>
      <c r="D124" s="22" t="s">
        <v>39</v>
      </c>
      <c r="E124" s="47"/>
      <c r="F124" s="37">
        <f>C124*E124</f>
        <v>0</v>
      </c>
    </row>
    <row r="125" spans="1:6" x14ac:dyDescent="0.2">
      <c r="A125" s="119"/>
      <c r="B125" s="72"/>
      <c r="C125" s="53"/>
      <c r="D125" s="54"/>
      <c r="E125" s="55"/>
      <c r="F125" s="55"/>
    </row>
    <row r="126" spans="1:6" x14ac:dyDescent="0.2">
      <c r="A126" s="120"/>
      <c r="B126" s="71"/>
      <c r="C126" s="56"/>
      <c r="D126" s="50"/>
      <c r="E126" s="51"/>
      <c r="F126" s="51"/>
    </row>
    <row r="127" spans="1:6" x14ac:dyDescent="0.2">
      <c r="A127" s="113">
        <f>COUNT($A$12:A126)+1</f>
        <v>24</v>
      </c>
      <c r="B127" s="41" t="s">
        <v>91</v>
      </c>
      <c r="C127" s="52"/>
      <c r="D127" s="22"/>
      <c r="E127" s="37"/>
      <c r="F127" s="37"/>
    </row>
    <row r="128" spans="1:6" ht="25.5" x14ac:dyDescent="0.2">
      <c r="A128" s="118"/>
      <c r="B128" s="42" t="s">
        <v>92</v>
      </c>
      <c r="C128" s="52"/>
      <c r="D128" s="22"/>
      <c r="E128" s="37"/>
      <c r="F128" s="37"/>
    </row>
    <row r="129" spans="1:6" ht="14.25" x14ac:dyDescent="0.2">
      <c r="A129" s="118"/>
      <c r="B129" s="42"/>
      <c r="C129" s="52">
        <v>30</v>
      </c>
      <c r="D129" s="22" t="s">
        <v>41</v>
      </c>
      <c r="E129" s="47"/>
      <c r="F129" s="37">
        <f>C129*E129</f>
        <v>0</v>
      </c>
    </row>
    <row r="130" spans="1:6" x14ac:dyDescent="0.2">
      <c r="A130" s="119"/>
      <c r="B130" s="72"/>
      <c r="C130" s="53"/>
      <c r="D130" s="54"/>
      <c r="E130" s="55"/>
      <c r="F130" s="55"/>
    </row>
    <row r="131" spans="1:6" x14ac:dyDescent="0.2">
      <c r="A131" s="120"/>
      <c r="B131" s="71"/>
      <c r="C131" s="56"/>
      <c r="D131" s="50"/>
      <c r="E131" s="51"/>
      <c r="F131" s="49"/>
    </row>
    <row r="132" spans="1:6" x14ac:dyDescent="0.2">
      <c r="A132" s="113">
        <f>COUNT($A$12:A131)+1</f>
        <v>25</v>
      </c>
      <c r="B132" s="41" t="s">
        <v>16</v>
      </c>
      <c r="C132" s="52"/>
      <c r="D132" s="22"/>
      <c r="E132" s="37"/>
      <c r="F132" s="38"/>
    </row>
    <row r="133" spans="1:6" ht="25.5" x14ac:dyDescent="0.2">
      <c r="A133" s="118"/>
      <c r="B133" s="42" t="s">
        <v>139</v>
      </c>
      <c r="C133" s="52"/>
      <c r="D133" s="22"/>
      <c r="E133" s="37"/>
      <c r="F133" s="38"/>
    </row>
    <row r="134" spans="1:6" ht="14.25" x14ac:dyDescent="0.2">
      <c r="A134" s="118"/>
      <c r="B134" s="42"/>
      <c r="C134" s="52">
        <v>12</v>
      </c>
      <c r="D134" s="22" t="s">
        <v>41</v>
      </c>
      <c r="E134" s="47"/>
      <c r="F134" s="37">
        <f>C134*E134</f>
        <v>0</v>
      </c>
    </row>
    <row r="135" spans="1:6" x14ac:dyDescent="0.2">
      <c r="A135" s="119"/>
      <c r="B135" s="72"/>
      <c r="C135" s="53"/>
      <c r="D135" s="54"/>
      <c r="E135" s="55"/>
      <c r="F135" s="55"/>
    </row>
    <row r="136" spans="1:6" x14ac:dyDescent="0.2">
      <c r="A136" s="120"/>
      <c r="B136" s="71"/>
      <c r="C136" s="56"/>
      <c r="D136" s="50"/>
      <c r="E136" s="51"/>
      <c r="F136" s="49"/>
    </row>
    <row r="137" spans="1:6" x14ac:dyDescent="0.2">
      <c r="A137" s="113">
        <f>COUNT($A$12:A136)+1</f>
        <v>26</v>
      </c>
      <c r="B137" s="41" t="s">
        <v>93</v>
      </c>
      <c r="C137" s="52"/>
      <c r="D137" s="22"/>
      <c r="E137" s="37"/>
      <c r="F137" s="38"/>
    </row>
    <row r="138" spans="1:6" ht="63.75" x14ac:dyDescent="0.2">
      <c r="A138" s="118"/>
      <c r="B138" s="42" t="s">
        <v>119</v>
      </c>
      <c r="C138" s="52"/>
      <c r="D138" s="22"/>
      <c r="E138" s="37"/>
      <c r="F138" s="38"/>
    </row>
    <row r="139" spans="1:6" x14ac:dyDescent="0.2">
      <c r="A139" s="118"/>
      <c r="B139" s="41" t="s">
        <v>94</v>
      </c>
      <c r="C139" s="52"/>
      <c r="D139" s="22"/>
      <c r="E139" s="37"/>
      <c r="F139" s="38"/>
    </row>
    <row r="140" spans="1:6" ht="25.5" x14ac:dyDescent="0.2">
      <c r="A140" s="118"/>
      <c r="B140" s="42" t="s">
        <v>95</v>
      </c>
      <c r="C140" s="52">
        <v>152</v>
      </c>
      <c r="D140" s="39" t="s">
        <v>47</v>
      </c>
      <c r="E140" s="48"/>
      <c r="F140" s="40">
        <f>C140*E140</f>
        <v>0</v>
      </c>
    </row>
    <row r="141" spans="1:6" ht="25.5" x14ac:dyDescent="0.2">
      <c r="A141" s="118"/>
      <c r="B141" s="42" t="s">
        <v>120</v>
      </c>
      <c r="C141" s="52">
        <v>158</v>
      </c>
      <c r="D141" s="39" t="s">
        <v>47</v>
      </c>
      <c r="E141" s="48"/>
      <c r="F141" s="40">
        <f>C141*E141</f>
        <v>0</v>
      </c>
    </row>
    <row r="142" spans="1:6" x14ac:dyDescent="0.2">
      <c r="A142" s="119"/>
      <c r="B142" s="72"/>
      <c r="C142" s="53"/>
      <c r="D142" s="82"/>
      <c r="E142" s="83"/>
      <c r="F142" s="83"/>
    </row>
    <row r="143" spans="1:6" x14ac:dyDescent="0.2">
      <c r="A143" s="120"/>
      <c r="B143" s="71"/>
      <c r="C143" s="56"/>
      <c r="D143" s="80"/>
      <c r="E143" s="81"/>
      <c r="F143" s="81"/>
    </row>
    <row r="144" spans="1:6" x14ac:dyDescent="0.2">
      <c r="A144" s="113">
        <f>COUNT($A$12:A143)+1</f>
        <v>27</v>
      </c>
      <c r="B144" s="41" t="s">
        <v>99</v>
      </c>
      <c r="C144" s="52"/>
      <c r="D144" s="39"/>
      <c r="E144" s="40"/>
      <c r="F144" s="40"/>
    </row>
    <row r="145" spans="1:6" ht="63.75" x14ac:dyDescent="0.2">
      <c r="A145" s="118"/>
      <c r="B145" s="42" t="s">
        <v>129</v>
      </c>
      <c r="C145" s="52"/>
      <c r="D145" s="6"/>
      <c r="E145" s="7"/>
      <c r="F145" s="7"/>
    </row>
    <row r="146" spans="1:6" x14ac:dyDescent="0.2">
      <c r="A146" s="118"/>
      <c r="B146" s="41" t="s">
        <v>97</v>
      </c>
      <c r="C146" s="52"/>
      <c r="D146" s="22"/>
      <c r="E146" s="37"/>
      <c r="F146" s="38"/>
    </row>
    <row r="147" spans="1:6" ht="25.5" x14ac:dyDescent="0.2">
      <c r="A147" s="118"/>
      <c r="B147" s="42" t="s">
        <v>121</v>
      </c>
      <c r="C147" s="52">
        <v>52</v>
      </c>
      <c r="D147" s="39" t="s">
        <v>47</v>
      </c>
      <c r="E147" s="48"/>
      <c r="F147" s="40">
        <f>C147*E147</f>
        <v>0</v>
      </c>
    </row>
    <row r="148" spans="1:6" x14ac:dyDescent="0.2">
      <c r="A148" s="119"/>
      <c r="B148" s="72"/>
      <c r="C148" s="53"/>
      <c r="D148" s="82"/>
      <c r="E148" s="83"/>
      <c r="F148" s="83"/>
    </row>
    <row r="149" spans="1:6" ht="14.25" x14ac:dyDescent="0.2">
      <c r="A149" s="120"/>
      <c r="B149" s="102"/>
      <c r="C149" s="56"/>
      <c r="D149" s="50"/>
      <c r="E149" s="51"/>
      <c r="F149" s="49"/>
    </row>
    <row r="150" spans="1:6" x14ac:dyDescent="0.2">
      <c r="A150" s="113">
        <f>COUNT($A$12:A149)+1</f>
        <v>28</v>
      </c>
      <c r="B150" s="41" t="s">
        <v>100</v>
      </c>
      <c r="C150" s="52"/>
      <c r="D150" s="22"/>
      <c r="E150" s="37"/>
      <c r="F150" s="38"/>
    </row>
    <row r="151" spans="1:6" ht="63.75" x14ac:dyDescent="0.2">
      <c r="A151" s="118"/>
      <c r="B151" s="42" t="s">
        <v>153</v>
      </c>
      <c r="C151" s="52"/>
      <c r="D151" s="22"/>
      <c r="E151" s="37"/>
      <c r="F151" s="38"/>
    </row>
    <row r="152" spans="1:6" ht="14.25" x14ac:dyDescent="0.2">
      <c r="A152" s="118"/>
      <c r="B152" s="73"/>
      <c r="C152" s="52">
        <v>160</v>
      </c>
      <c r="D152" s="39" t="s">
        <v>47</v>
      </c>
      <c r="E152" s="47"/>
      <c r="F152" s="40">
        <f>+E152*C152</f>
        <v>0</v>
      </c>
    </row>
    <row r="153" spans="1:6" ht="14.25" x14ac:dyDescent="0.2">
      <c r="A153" s="119"/>
      <c r="B153" s="103"/>
      <c r="C153" s="53"/>
      <c r="D153" s="82"/>
      <c r="E153" s="55"/>
      <c r="F153" s="83"/>
    </row>
    <row r="154" spans="1:6" x14ac:dyDescent="0.2">
      <c r="A154" s="120"/>
      <c r="B154" s="71"/>
      <c r="C154" s="56"/>
      <c r="D154" s="50"/>
      <c r="E154" s="51"/>
      <c r="F154" s="49"/>
    </row>
    <row r="155" spans="1:6" x14ac:dyDescent="0.2">
      <c r="A155" s="113">
        <f>COUNT($A$12:A154)+1</f>
        <v>29</v>
      </c>
      <c r="B155" s="41" t="s">
        <v>290</v>
      </c>
      <c r="C155" s="52"/>
      <c r="D155" s="22"/>
      <c r="E155" s="37"/>
      <c r="F155" s="38"/>
    </row>
    <row r="156" spans="1:6" ht="38.25" x14ac:dyDescent="0.2">
      <c r="A156" s="118"/>
      <c r="B156" s="42" t="s">
        <v>291</v>
      </c>
      <c r="C156" s="52"/>
      <c r="D156" s="22"/>
      <c r="E156" s="37"/>
      <c r="F156" s="38"/>
    </row>
    <row r="157" spans="1:6" ht="14.25" x14ac:dyDescent="0.2">
      <c r="A157" s="118"/>
      <c r="B157" s="42"/>
      <c r="C157" s="52">
        <v>40</v>
      </c>
      <c r="D157" s="22" t="s">
        <v>41</v>
      </c>
      <c r="E157" s="47"/>
      <c r="F157" s="37">
        <f>C157*E157</f>
        <v>0</v>
      </c>
    </row>
    <row r="158" spans="1:6" x14ac:dyDescent="0.2">
      <c r="A158" s="119"/>
      <c r="B158" s="72"/>
      <c r="C158" s="53"/>
      <c r="D158" s="54"/>
      <c r="E158" s="55"/>
      <c r="F158" s="55"/>
    </row>
    <row r="159" spans="1:6" x14ac:dyDescent="0.2">
      <c r="A159" s="120"/>
      <c r="B159" s="71"/>
      <c r="C159" s="56"/>
      <c r="D159" s="50"/>
      <c r="E159" s="51"/>
      <c r="F159" s="49"/>
    </row>
    <row r="160" spans="1:6" x14ac:dyDescent="0.2">
      <c r="A160" s="120"/>
      <c r="B160" s="71"/>
      <c r="C160" s="56"/>
      <c r="D160" s="50"/>
      <c r="E160" s="51"/>
      <c r="F160" s="51"/>
    </row>
    <row r="161" spans="1:6" x14ac:dyDescent="0.2">
      <c r="A161" s="113">
        <f>COUNT($A$12:A160)+1</f>
        <v>30</v>
      </c>
      <c r="B161" s="41" t="s">
        <v>292</v>
      </c>
      <c r="C161" s="52"/>
      <c r="D161" s="22"/>
      <c r="E161" s="37"/>
      <c r="F161" s="37"/>
    </row>
    <row r="162" spans="1:6" ht="51" x14ac:dyDescent="0.2">
      <c r="A162" s="118"/>
      <c r="B162" s="42" t="s">
        <v>293</v>
      </c>
      <c r="C162" s="52"/>
      <c r="D162" s="22"/>
      <c r="E162" s="37"/>
      <c r="F162" s="37"/>
    </row>
    <row r="163" spans="1:6" ht="14.25" x14ac:dyDescent="0.2">
      <c r="A163" s="118"/>
      <c r="B163" s="42"/>
      <c r="C163" s="52">
        <v>60</v>
      </c>
      <c r="D163" s="22" t="s">
        <v>41</v>
      </c>
      <c r="E163" s="47"/>
      <c r="F163" s="37">
        <f>C163*E163</f>
        <v>0</v>
      </c>
    </row>
    <row r="164" spans="1:6" x14ac:dyDescent="0.2">
      <c r="A164" s="119"/>
      <c r="B164" s="72"/>
      <c r="C164" s="53"/>
      <c r="D164" s="54"/>
      <c r="E164" s="55"/>
      <c r="F164" s="55"/>
    </row>
    <row r="165" spans="1:6" x14ac:dyDescent="0.2">
      <c r="A165" s="120"/>
      <c r="B165" s="77"/>
      <c r="C165" s="56"/>
      <c r="D165" s="50"/>
      <c r="E165" s="51"/>
      <c r="F165" s="51"/>
    </row>
    <row r="166" spans="1:6" x14ac:dyDescent="0.2">
      <c r="A166" s="113">
        <f>COUNT($A$12:A165)+1</f>
        <v>31</v>
      </c>
      <c r="B166" s="104" t="s">
        <v>105</v>
      </c>
      <c r="C166" s="52"/>
      <c r="D166" s="22"/>
      <c r="E166" s="37"/>
      <c r="F166" s="37"/>
    </row>
    <row r="167" spans="1:6" ht="38.25" x14ac:dyDescent="0.2">
      <c r="A167" s="118"/>
      <c r="B167" s="42" t="s">
        <v>106</v>
      </c>
      <c r="C167" s="52"/>
      <c r="D167" s="22"/>
      <c r="E167" s="37"/>
      <c r="F167" s="37"/>
    </row>
    <row r="168" spans="1:6" x14ac:dyDescent="0.2">
      <c r="A168" s="118"/>
      <c r="B168" s="74"/>
      <c r="C168" s="52">
        <v>1</v>
      </c>
      <c r="D168" s="22" t="s">
        <v>1</v>
      </c>
      <c r="E168" s="47"/>
      <c r="F168" s="37">
        <f>C168*E168</f>
        <v>0</v>
      </c>
    </row>
    <row r="169" spans="1:6" x14ac:dyDescent="0.2">
      <c r="A169" s="119"/>
      <c r="B169" s="105"/>
      <c r="C169" s="53"/>
      <c r="D169" s="54"/>
      <c r="E169" s="55"/>
      <c r="F169" s="55"/>
    </row>
    <row r="170" spans="1:6" x14ac:dyDescent="0.2">
      <c r="A170" s="120"/>
      <c r="B170" s="77"/>
      <c r="C170" s="56"/>
      <c r="D170" s="50"/>
      <c r="E170" s="51"/>
      <c r="F170" s="51"/>
    </row>
    <row r="171" spans="1:6" x14ac:dyDescent="0.2">
      <c r="A171" s="113">
        <f>COUNT($A$12:A170)+1</f>
        <v>32</v>
      </c>
      <c r="B171" s="41" t="s">
        <v>21</v>
      </c>
      <c r="C171" s="52"/>
      <c r="D171" s="22"/>
      <c r="E171" s="37"/>
      <c r="F171" s="37"/>
    </row>
    <row r="172" spans="1:6" x14ac:dyDescent="0.2">
      <c r="A172" s="118"/>
      <c r="B172" s="42" t="s">
        <v>20</v>
      </c>
      <c r="C172" s="52"/>
      <c r="D172" s="22"/>
      <c r="E172" s="37"/>
      <c r="F172" s="38"/>
    </row>
    <row r="173" spans="1:6" ht="14.25" x14ac:dyDescent="0.2">
      <c r="A173" s="118"/>
      <c r="B173" s="42"/>
      <c r="C173" s="52">
        <v>55</v>
      </c>
      <c r="D173" s="22" t="s">
        <v>47</v>
      </c>
      <c r="E173" s="47"/>
      <c r="F173" s="37">
        <f>C173*E173</f>
        <v>0</v>
      </c>
    </row>
    <row r="174" spans="1:6" x14ac:dyDescent="0.2">
      <c r="A174" s="119"/>
      <c r="B174" s="72"/>
      <c r="C174" s="53"/>
      <c r="D174" s="54"/>
      <c r="E174" s="55"/>
      <c r="F174" s="55"/>
    </row>
    <row r="175" spans="1:6" s="36" customFormat="1" x14ac:dyDescent="0.2">
      <c r="A175" s="117"/>
      <c r="B175" s="71"/>
      <c r="C175" s="56"/>
      <c r="D175" s="50"/>
      <c r="E175" s="51"/>
      <c r="F175" s="51"/>
    </row>
    <row r="176" spans="1:6" x14ac:dyDescent="0.2">
      <c r="A176" s="113">
        <f>COUNT($A$12:A175)+1</f>
        <v>33</v>
      </c>
      <c r="B176" s="41" t="s">
        <v>109</v>
      </c>
      <c r="C176" s="52"/>
      <c r="D176" s="22"/>
      <c r="E176" s="37"/>
      <c r="F176" s="38"/>
    </row>
    <row r="177" spans="1:6" ht="38.25" x14ac:dyDescent="0.2">
      <c r="A177" s="118"/>
      <c r="B177" s="42" t="s">
        <v>127</v>
      </c>
      <c r="C177" s="52"/>
      <c r="D177" s="22"/>
      <c r="E177" s="37"/>
      <c r="F177" s="38"/>
    </row>
    <row r="178" spans="1:6" ht="14.25" x14ac:dyDescent="0.2">
      <c r="A178" s="118"/>
      <c r="B178" s="42" t="s">
        <v>36</v>
      </c>
      <c r="C178" s="52">
        <v>180</v>
      </c>
      <c r="D178" s="22" t="s">
        <v>46</v>
      </c>
      <c r="E178" s="47"/>
      <c r="F178" s="37">
        <f>C178*E178</f>
        <v>0</v>
      </c>
    </row>
    <row r="179" spans="1:6" ht="14.25" x14ac:dyDescent="0.2">
      <c r="A179" s="118"/>
      <c r="B179" s="42" t="s">
        <v>37</v>
      </c>
      <c r="C179" s="52">
        <v>20</v>
      </c>
      <c r="D179" s="22" t="s">
        <v>46</v>
      </c>
      <c r="E179" s="47"/>
      <c r="F179" s="37">
        <f>C179*E179</f>
        <v>0</v>
      </c>
    </row>
    <row r="180" spans="1:6" x14ac:dyDescent="0.2">
      <c r="A180" s="119"/>
      <c r="B180" s="72"/>
      <c r="C180" s="53"/>
      <c r="D180" s="54"/>
      <c r="E180" s="55"/>
      <c r="F180" s="55"/>
    </row>
    <row r="181" spans="1:6" x14ac:dyDescent="0.2">
      <c r="A181" s="120"/>
      <c r="B181" s="71"/>
      <c r="C181" s="56"/>
      <c r="D181" s="50"/>
      <c r="E181" s="51"/>
      <c r="F181" s="51"/>
    </row>
    <row r="182" spans="1:6" x14ac:dyDescent="0.2">
      <c r="A182" s="113">
        <f>COUNT($A$12:A181)+1</f>
        <v>34</v>
      </c>
      <c r="B182" s="41" t="s">
        <v>110</v>
      </c>
      <c r="C182" s="52"/>
      <c r="D182" s="22"/>
      <c r="E182" s="37"/>
      <c r="F182" s="37"/>
    </row>
    <row r="183" spans="1:6" ht="38.25" x14ac:dyDescent="0.2">
      <c r="A183" s="118"/>
      <c r="B183" s="42" t="s">
        <v>128</v>
      </c>
      <c r="C183" s="52"/>
      <c r="D183" s="22"/>
      <c r="E183" s="37"/>
      <c r="F183" s="37"/>
    </row>
    <row r="184" spans="1:6" ht="14.25" x14ac:dyDescent="0.2">
      <c r="A184" s="118"/>
      <c r="B184" s="42" t="s">
        <v>36</v>
      </c>
      <c r="C184" s="52">
        <v>16</v>
      </c>
      <c r="D184" s="22" t="s">
        <v>46</v>
      </c>
      <c r="E184" s="47"/>
      <c r="F184" s="37">
        <f>C184*E184</f>
        <v>0</v>
      </c>
    </row>
    <row r="185" spans="1:6" ht="14.25" x14ac:dyDescent="0.2">
      <c r="A185" s="118"/>
      <c r="B185" s="42" t="s">
        <v>37</v>
      </c>
      <c r="C185" s="52">
        <v>2</v>
      </c>
      <c r="D185" s="22" t="s">
        <v>46</v>
      </c>
      <c r="E185" s="47"/>
      <c r="F185" s="37">
        <f>C185*E185</f>
        <v>0</v>
      </c>
    </row>
    <row r="186" spans="1:6" x14ac:dyDescent="0.2">
      <c r="A186" s="119"/>
      <c r="B186" s="72"/>
      <c r="C186" s="53"/>
      <c r="D186" s="54"/>
      <c r="E186" s="55"/>
      <c r="F186" s="55"/>
    </row>
    <row r="187" spans="1:6" x14ac:dyDescent="0.2">
      <c r="A187" s="120"/>
      <c r="B187" s="71"/>
      <c r="C187" s="56"/>
      <c r="D187" s="50"/>
      <c r="E187" s="51"/>
      <c r="F187" s="51"/>
    </row>
    <row r="188" spans="1:6" x14ac:dyDescent="0.2">
      <c r="A188" s="113">
        <f>COUNT($A$12:A187)+1</f>
        <v>35</v>
      </c>
      <c r="B188" s="41" t="s">
        <v>130</v>
      </c>
      <c r="C188" s="52"/>
      <c r="D188" s="22"/>
      <c r="E188" s="37"/>
      <c r="F188" s="38"/>
    </row>
    <row r="189" spans="1:6" ht="38.25" x14ac:dyDescent="0.2">
      <c r="A189" s="118"/>
      <c r="B189" s="42" t="s">
        <v>154</v>
      </c>
      <c r="C189" s="52"/>
      <c r="D189" s="22"/>
      <c r="E189" s="37"/>
      <c r="F189" s="38"/>
    </row>
    <row r="190" spans="1:6" ht="14.25" x14ac:dyDescent="0.2">
      <c r="A190" s="118"/>
      <c r="B190" s="42"/>
      <c r="C190" s="52">
        <v>3</v>
      </c>
      <c r="D190" s="22" t="s">
        <v>46</v>
      </c>
      <c r="E190" s="47"/>
      <c r="F190" s="37">
        <f>C190*E190</f>
        <v>0</v>
      </c>
    </row>
    <row r="191" spans="1:6" x14ac:dyDescent="0.2">
      <c r="A191" s="119"/>
      <c r="B191" s="72"/>
      <c r="C191" s="53"/>
      <c r="D191" s="54"/>
      <c r="E191" s="55"/>
      <c r="F191" s="55"/>
    </row>
    <row r="192" spans="1:6" x14ac:dyDescent="0.2">
      <c r="A192" s="120"/>
      <c r="B192" s="71"/>
      <c r="C192" s="56"/>
      <c r="D192" s="50"/>
      <c r="E192" s="51"/>
      <c r="F192" s="51"/>
    </row>
    <row r="193" spans="1:6" x14ac:dyDescent="0.2">
      <c r="A193" s="113">
        <f>COUNT($A$12:A192)+1</f>
        <v>36</v>
      </c>
      <c r="B193" s="41" t="s">
        <v>294</v>
      </c>
      <c r="C193" s="52"/>
      <c r="D193" s="22"/>
      <c r="E193" s="37"/>
      <c r="F193" s="37"/>
    </row>
    <row r="194" spans="1:6" ht="38.25" x14ac:dyDescent="0.2">
      <c r="A194" s="118"/>
      <c r="B194" s="42" t="s">
        <v>156</v>
      </c>
      <c r="C194" s="52"/>
      <c r="D194" s="22"/>
      <c r="E194" s="37"/>
      <c r="F194" s="37"/>
    </row>
    <row r="195" spans="1:6" ht="14.25" x14ac:dyDescent="0.2">
      <c r="A195" s="118"/>
      <c r="B195" s="42"/>
      <c r="C195" s="52">
        <v>30</v>
      </c>
      <c r="D195" s="22" t="s">
        <v>46</v>
      </c>
      <c r="E195" s="47"/>
      <c r="F195" s="37">
        <f>C195*E195</f>
        <v>0</v>
      </c>
    </row>
    <row r="196" spans="1:6" x14ac:dyDescent="0.2">
      <c r="A196" s="119"/>
      <c r="B196" s="72"/>
      <c r="C196" s="53"/>
      <c r="D196" s="54"/>
      <c r="E196" s="55"/>
      <c r="F196" s="55"/>
    </row>
    <row r="197" spans="1:6" x14ac:dyDescent="0.2">
      <c r="A197" s="120"/>
      <c r="B197" s="71"/>
      <c r="C197" s="56"/>
      <c r="D197" s="50"/>
      <c r="E197" s="51"/>
      <c r="F197" s="51"/>
    </row>
    <row r="198" spans="1:6" x14ac:dyDescent="0.2">
      <c r="A198" s="113">
        <f>COUNT($A$12:A197)+1</f>
        <v>37</v>
      </c>
      <c r="B198" s="41" t="s">
        <v>28</v>
      </c>
      <c r="C198" s="52"/>
      <c r="D198" s="22"/>
      <c r="E198" s="37"/>
      <c r="F198" s="37"/>
    </row>
    <row r="199" spans="1:6" ht="51" x14ac:dyDescent="0.2">
      <c r="A199" s="118"/>
      <c r="B199" s="42" t="s">
        <v>168</v>
      </c>
      <c r="C199" s="52"/>
      <c r="D199" s="22"/>
      <c r="E199" s="37"/>
      <c r="F199" s="37"/>
    </row>
    <row r="200" spans="1:6" ht="14.25" x14ac:dyDescent="0.2">
      <c r="A200" s="118"/>
      <c r="B200" s="42"/>
      <c r="C200" s="52">
        <v>35</v>
      </c>
      <c r="D200" s="22" t="s">
        <v>46</v>
      </c>
      <c r="E200" s="47"/>
      <c r="F200" s="37">
        <f>C200*E200</f>
        <v>0</v>
      </c>
    </row>
    <row r="201" spans="1:6" x14ac:dyDescent="0.2">
      <c r="A201" s="119"/>
      <c r="B201" s="72"/>
      <c r="C201" s="53"/>
      <c r="D201" s="54"/>
      <c r="E201" s="55"/>
      <c r="F201" s="55"/>
    </row>
    <row r="202" spans="1:6" x14ac:dyDescent="0.2">
      <c r="A202" s="120"/>
      <c r="B202" s="71"/>
      <c r="C202" s="56"/>
      <c r="D202" s="50"/>
      <c r="E202" s="51"/>
      <c r="F202" s="51"/>
    </row>
    <row r="203" spans="1:6" x14ac:dyDescent="0.2">
      <c r="A203" s="113">
        <f>COUNT($A$12:A202)+1</f>
        <v>38</v>
      </c>
      <c r="B203" s="41" t="s">
        <v>111</v>
      </c>
      <c r="C203" s="52"/>
      <c r="D203" s="22"/>
      <c r="E203" s="37"/>
      <c r="F203" s="37"/>
    </row>
    <row r="204" spans="1:6" ht="63.75" x14ac:dyDescent="0.2">
      <c r="A204" s="118"/>
      <c r="B204" s="42" t="s">
        <v>140</v>
      </c>
      <c r="C204" s="52"/>
      <c r="D204" s="22"/>
      <c r="E204" s="37"/>
      <c r="F204" s="37"/>
    </row>
    <row r="205" spans="1:6" ht="14.25" x14ac:dyDescent="0.2">
      <c r="A205" s="118"/>
      <c r="B205" s="42"/>
      <c r="C205" s="52">
        <v>70</v>
      </c>
      <c r="D205" s="22" t="s">
        <v>46</v>
      </c>
      <c r="E205" s="47"/>
      <c r="F205" s="37">
        <f>C205*E205</f>
        <v>0</v>
      </c>
    </row>
    <row r="206" spans="1:6" x14ac:dyDescent="0.2">
      <c r="A206" s="119"/>
      <c r="B206" s="72"/>
      <c r="C206" s="53"/>
      <c r="D206" s="54"/>
      <c r="E206" s="55"/>
      <c r="F206" s="55"/>
    </row>
    <row r="207" spans="1:6" x14ac:dyDescent="0.2">
      <c r="A207" s="120"/>
      <c r="B207" s="71"/>
      <c r="C207" s="56"/>
      <c r="D207" s="50"/>
      <c r="E207" s="51"/>
      <c r="F207" s="51"/>
    </row>
    <row r="208" spans="1:6" x14ac:dyDescent="0.2">
      <c r="A208" s="113">
        <f>COUNT($A$12:A207)+1</f>
        <v>39</v>
      </c>
      <c r="B208" s="41" t="s">
        <v>112</v>
      </c>
      <c r="C208" s="52"/>
      <c r="D208" s="22"/>
      <c r="E208" s="37"/>
      <c r="F208" s="38"/>
    </row>
    <row r="209" spans="1:6" ht="51" x14ac:dyDescent="0.2">
      <c r="A209" s="118"/>
      <c r="B209" s="42" t="s">
        <v>141</v>
      </c>
      <c r="C209" s="52"/>
      <c r="D209" s="22"/>
      <c r="E209" s="37"/>
      <c r="F209" s="38"/>
    </row>
    <row r="210" spans="1:6" ht="14.25" x14ac:dyDescent="0.2">
      <c r="A210" s="118"/>
      <c r="B210" s="42"/>
      <c r="C210" s="52">
        <v>80</v>
      </c>
      <c r="D210" s="22" t="s">
        <v>46</v>
      </c>
      <c r="E210" s="47"/>
      <c r="F210" s="37">
        <f>C210*E210</f>
        <v>0</v>
      </c>
    </row>
    <row r="211" spans="1:6" x14ac:dyDescent="0.2">
      <c r="A211" s="119"/>
      <c r="B211" s="72"/>
      <c r="C211" s="53"/>
      <c r="D211" s="54"/>
      <c r="E211" s="55"/>
      <c r="F211" s="55"/>
    </row>
    <row r="212" spans="1:6" x14ac:dyDescent="0.2">
      <c r="A212" s="120"/>
      <c r="B212" s="71"/>
      <c r="C212" s="56"/>
      <c r="D212" s="50"/>
      <c r="E212" s="51"/>
      <c r="F212" s="51"/>
    </row>
    <row r="213" spans="1:6" x14ac:dyDescent="0.2">
      <c r="A213" s="113">
        <f>COUNT($A$12:A212)+1</f>
        <v>40</v>
      </c>
      <c r="B213" s="41" t="s">
        <v>22</v>
      </c>
      <c r="C213" s="52"/>
      <c r="D213" s="22"/>
      <c r="E213" s="37"/>
      <c r="F213" s="38"/>
    </row>
    <row r="214" spans="1:6" ht="38.25" x14ac:dyDescent="0.2">
      <c r="A214" s="118"/>
      <c r="B214" s="42" t="s">
        <v>113</v>
      </c>
      <c r="C214" s="52"/>
      <c r="D214" s="22"/>
      <c r="E214" s="37"/>
      <c r="F214" s="38"/>
    </row>
    <row r="215" spans="1:6" ht="14.25" x14ac:dyDescent="0.2">
      <c r="A215" s="118"/>
      <c r="B215" s="42"/>
      <c r="C215" s="52">
        <v>18</v>
      </c>
      <c r="D215" s="22" t="s">
        <v>46</v>
      </c>
      <c r="E215" s="47"/>
      <c r="F215" s="37">
        <f>C215*E215</f>
        <v>0</v>
      </c>
    </row>
    <row r="216" spans="1:6" x14ac:dyDescent="0.2">
      <c r="A216" s="119"/>
      <c r="B216" s="72"/>
      <c r="C216" s="53"/>
      <c r="D216" s="54"/>
      <c r="E216" s="55"/>
      <c r="F216" s="55"/>
    </row>
    <row r="217" spans="1:6" x14ac:dyDescent="0.2">
      <c r="A217" s="120"/>
      <c r="B217" s="77"/>
      <c r="C217" s="56"/>
      <c r="D217" s="106"/>
      <c r="E217" s="78"/>
      <c r="F217" s="78"/>
    </row>
    <row r="218" spans="1:6" x14ac:dyDescent="0.2">
      <c r="A218" s="113">
        <f>COUNT($A$12:A217)+1</f>
        <v>41</v>
      </c>
      <c r="B218" s="41" t="s">
        <v>24</v>
      </c>
      <c r="C218" s="52"/>
      <c r="D218" s="22"/>
      <c r="E218" s="37"/>
      <c r="F218" s="37"/>
    </row>
    <row r="219" spans="1:6" ht="25.5" x14ac:dyDescent="0.2">
      <c r="A219" s="118"/>
      <c r="B219" s="42" t="s">
        <v>23</v>
      </c>
      <c r="C219" s="52"/>
      <c r="D219" s="22"/>
      <c r="E219" s="37"/>
      <c r="F219" s="38"/>
    </row>
    <row r="220" spans="1:6" ht="14.25" x14ac:dyDescent="0.2">
      <c r="A220" s="118"/>
      <c r="B220" s="42"/>
      <c r="C220" s="52">
        <v>230</v>
      </c>
      <c r="D220" s="22" t="s">
        <v>46</v>
      </c>
      <c r="E220" s="47"/>
      <c r="F220" s="37">
        <f>C220*E220</f>
        <v>0</v>
      </c>
    </row>
    <row r="221" spans="1:6" x14ac:dyDescent="0.2">
      <c r="A221" s="119"/>
      <c r="B221" s="72"/>
      <c r="C221" s="53"/>
      <c r="D221" s="54"/>
      <c r="E221" s="55"/>
      <c r="F221" s="55"/>
    </row>
    <row r="222" spans="1:6" x14ac:dyDescent="0.2">
      <c r="A222" s="120"/>
      <c r="B222" s="71"/>
      <c r="C222" s="56"/>
      <c r="D222" s="50"/>
      <c r="E222" s="51"/>
      <c r="F222" s="51"/>
    </row>
    <row r="223" spans="1:6" x14ac:dyDescent="0.2">
      <c r="A223" s="113">
        <f>COUNT($A$12:A222)+1</f>
        <v>42</v>
      </c>
      <c r="B223" s="41" t="s">
        <v>25</v>
      </c>
      <c r="C223" s="52"/>
      <c r="D223" s="22"/>
      <c r="E223" s="37"/>
      <c r="F223" s="37"/>
    </row>
    <row r="224" spans="1:6" x14ac:dyDescent="0.2">
      <c r="A224" s="118"/>
      <c r="B224" s="42" t="s">
        <v>157</v>
      </c>
      <c r="C224" s="52"/>
      <c r="D224" s="22"/>
      <c r="E224" s="37"/>
      <c r="F224" s="38"/>
    </row>
    <row r="225" spans="1:6" ht="14.25" x14ac:dyDescent="0.2">
      <c r="A225" s="118"/>
      <c r="B225" s="42"/>
      <c r="C225" s="52">
        <v>92</v>
      </c>
      <c r="D225" s="22" t="s">
        <v>41</v>
      </c>
      <c r="E225" s="47"/>
      <c r="F225" s="37">
        <f>C225*E225</f>
        <v>0</v>
      </c>
    </row>
    <row r="226" spans="1:6" x14ac:dyDescent="0.2">
      <c r="A226" s="119"/>
      <c r="B226" s="72"/>
      <c r="C226" s="53"/>
      <c r="D226" s="54"/>
      <c r="E226" s="55"/>
      <c r="F226" s="55"/>
    </row>
    <row r="227" spans="1:6" x14ac:dyDescent="0.2">
      <c r="A227" s="117"/>
      <c r="B227" s="71"/>
      <c r="C227" s="56"/>
      <c r="D227" s="50"/>
      <c r="E227" s="51"/>
      <c r="F227" s="51"/>
    </row>
    <row r="228" spans="1:6" x14ac:dyDescent="0.2">
      <c r="A228" s="113">
        <f>COUNT($A$12:A227)+1</f>
        <v>43</v>
      </c>
      <c r="B228" s="41" t="s">
        <v>295</v>
      </c>
      <c r="C228" s="52"/>
      <c r="D228" s="22"/>
      <c r="E228" s="37"/>
      <c r="F228" s="37"/>
    </row>
    <row r="229" spans="1:6" ht="191.25" x14ac:dyDescent="0.2">
      <c r="A229" s="116"/>
      <c r="B229" s="42" t="s">
        <v>296</v>
      </c>
      <c r="C229" s="52"/>
      <c r="D229" s="22"/>
      <c r="E229" s="37"/>
      <c r="F229" s="37"/>
    </row>
    <row r="230" spans="1:6" x14ac:dyDescent="0.2">
      <c r="A230" s="116"/>
      <c r="B230" s="42" t="s">
        <v>297</v>
      </c>
      <c r="C230" s="52"/>
      <c r="D230" s="22"/>
      <c r="E230" s="37"/>
      <c r="F230" s="37"/>
    </row>
    <row r="231" spans="1:6" ht="14.25" x14ac:dyDescent="0.2">
      <c r="A231" s="116"/>
      <c r="B231" s="42" t="s">
        <v>298</v>
      </c>
      <c r="C231" s="52">
        <v>1</v>
      </c>
      <c r="D231" s="22" t="s">
        <v>41</v>
      </c>
      <c r="E231" s="47"/>
      <c r="F231" s="37">
        <f>+E231*C231</f>
        <v>0</v>
      </c>
    </row>
    <row r="232" spans="1:6" x14ac:dyDescent="0.2">
      <c r="A232" s="116"/>
      <c r="B232" s="41" t="s">
        <v>299</v>
      </c>
      <c r="C232" s="52"/>
      <c r="D232" s="22"/>
      <c r="E232" s="37"/>
      <c r="F232" s="37"/>
    </row>
    <row r="233" spans="1:6" x14ac:dyDescent="0.2">
      <c r="A233" s="121"/>
      <c r="B233" s="72"/>
      <c r="C233" s="53"/>
      <c r="D233" s="54"/>
      <c r="E233" s="55"/>
      <c r="F233" s="55"/>
    </row>
    <row r="234" spans="1:6" x14ac:dyDescent="0.2">
      <c r="A234" s="117"/>
      <c r="B234" s="71"/>
      <c r="C234" s="56"/>
      <c r="D234" s="50"/>
      <c r="E234" s="51"/>
      <c r="F234" s="51"/>
    </row>
    <row r="235" spans="1:6" x14ac:dyDescent="0.2">
      <c r="A235" s="113">
        <f>COUNT($A$12:A234)+1</f>
        <v>44</v>
      </c>
      <c r="B235" s="41" t="s">
        <v>300</v>
      </c>
      <c r="C235" s="52"/>
      <c r="D235" s="22"/>
      <c r="E235" s="37"/>
      <c r="F235" s="37"/>
    </row>
    <row r="236" spans="1:6" ht="38.25" x14ac:dyDescent="0.2">
      <c r="A236" s="116"/>
      <c r="B236" s="42" t="s">
        <v>301</v>
      </c>
      <c r="C236" s="52"/>
      <c r="D236" s="22"/>
      <c r="E236" s="37"/>
      <c r="F236" s="37"/>
    </row>
    <row r="237" spans="1:6" x14ac:dyDescent="0.2">
      <c r="A237" s="116"/>
      <c r="B237" s="42" t="s">
        <v>298</v>
      </c>
      <c r="C237" s="52">
        <v>4</v>
      </c>
      <c r="D237" s="22" t="s">
        <v>1</v>
      </c>
      <c r="E237" s="47"/>
      <c r="F237" s="37">
        <f>+E237*C237</f>
        <v>0</v>
      </c>
    </row>
    <row r="238" spans="1:6" x14ac:dyDescent="0.2">
      <c r="A238" s="116"/>
      <c r="B238" s="41" t="s">
        <v>299</v>
      </c>
      <c r="C238" s="52"/>
      <c r="D238" s="22"/>
      <c r="E238" s="37"/>
      <c r="F238" s="37"/>
    </row>
    <row r="239" spans="1:6" x14ac:dyDescent="0.2">
      <c r="A239" s="121"/>
      <c r="B239" s="72"/>
      <c r="C239" s="53"/>
      <c r="D239" s="54"/>
      <c r="E239" s="55"/>
      <c r="F239" s="55"/>
    </row>
    <row r="240" spans="1:6" x14ac:dyDescent="0.2">
      <c r="A240" s="117"/>
      <c r="B240" s="71"/>
      <c r="C240" s="56"/>
      <c r="D240" s="50"/>
      <c r="E240" s="51"/>
      <c r="F240" s="51"/>
    </row>
    <row r="241" spans="1:6" x14ac:dyDescent="0.2">
      <c r="A241" s="113">
        <f>COUNT($A$12:A240)+1</f>
        <v>45</v>
      </c>
      <c r="B241" s="41" t="s">
        <v>302</v>
      </c>
      <c r="C241" s="52"/>
      <c r="D241" s="22"/>
      <c r="E241" s="37"/>
      <c r="F241" s="37"/>
    </row>
    <row r="242" spans="1:6" ht="140.25" x14ac:dyDescent="0.2">
      <c r="A242" s="116"/>
      <c r="B242" s="42" t="s">
        <v>303</v>
      </c>
      <c r="C242" s="52"/>
      <c r="D242" s="22"/>
      <c r="E242" s="37"/>
      <c r="F242" s="37"/>
    </row>
    <row r="243" spans="1:6" x14ac:dyDescent="0.2">
      <c r="A243" s="116"/>
      <c r="B243" s="42" t="s">
        <v>298</v>
      </c>
      <c r="C243" s="52">
        <v>4</v>
      </c>
      <c r="D243" s="22" t="s">
        <v>1</v>
      </c>
      <c r="E243" s="47"/>
      <c r="F243" s="37">
        <f>+E243*C243</f>
        <v>0</v>
      </c>
    </row>
    <row r="244" spans="1:6" x14ac:dyDescent="0.2">
      <c r="A244" s="116"/>
      <c r="B244" s="41" t="s">
        <v>299</v>
      </c>
      <c r="C244" s="52"/>
      <c r="D244" s="22"/>
      <c r="E244" s="37"/>
      <c r="F244" s="37"/>
    </row>
    <row r="245" spans="1:6" x14ac:dyDescent="0.2">
      <c r="A245" s="121"/>
      <c r="B245" s="72"/>
      <c r="C245" s="53"/>
      <c r="D245" s="54"/>
      <c r="E245" s="55"/>
      <c r="F245" s="55"/>
    </row>
    <row r="246" spans="1:6" x14ac:dyDescent="0.2">
      <c r="A246" s="117"/>
      <c r="B246" s="71"/>
      <c r="C246" s="56"/>
      <c r="D246" s="50"/>
      <c r="E246" s="51"/>
      <c r="F246" s="51"/>
    </row>
    <row r="247" spans="1:6" x14ac:dyDescent="0.2">
      <c r="A247" s="113">
        <f>COUNT($A$12:A246)+1</f>
        <v>46</v>
      </c>
      <c r="B247" s="41" t="s">
        <v>304</v>
      </c>
      <c r="C247" s="52"/>
      <c r="D247" s="22"/>
      <c r="E247" s="37"/>
      <c r="F247" s="37"/>
    </row>
    <row r="248" spans="1:6" ht="89.25" x14ac:dyDescent="0.2">
      <c r="A248" s="116"/>
      <c r="B248" s="42" t="s">
        <v>305</v>
      </c>
      <c r="C248" s="52"/>
      <c r="D248" s="22"/>
      <c r="E248" s="37"/>
      <c r="F248" s="37"/>
    </row>
    <row r="249" spans="1:6" x14ac:dyDescent="0.2">
      <c r="A249" s="116"/>
      <c r="B249" s="41" t="s">
        <v>299</v>
      </c>
      <c r="C249" s="52">
        <v>7</v>
      </c>
      <c r="D249" s="22" t="s">
        <v>1</v>
      </c>
      <c r="E249" s="47"/>
      <c r="F249" s="37">
        <f>+E249*C249</f>
        <v>0</v>
      </c>
    </row>
    <row r="250" spans="1:6" x14ac:dyDescent="0.2">
      <c r="A250" s="121"/>
      <c r="B250" s="72"/>
      <c r="C250" s="53"/>
      <c r="D250" s="54"/>
      <c r="E250" s="55"/>
      <c r="F250" s="55"/>
    </row>
    <row r="251" spans="1:6" x14ac:dyDescent="0.2">
      <c r="A251" s="117"/>
      <c r="B251" s="71"/>
      <c r="C251" s="56"/>
      <c r="D251" s="50"/>
      <c r="E251" s="51"/>
      <c r="F251" s="51"/>
    </row>
    <row r="252" spans="1:6" ht="38.25" x14ac:dyDescent="0.2">
      <c r="A252" s="113">
        <f>COUNT($A$10:A251)+1</f>
        <v>47</v>
      </c>
      <c r="B252" s="41" t="s">
        <v>306</v>
      </c>
      <c r="C252" s="52"/>
      <c r="D252" s="22"/>
      <c r="E252" s="37"/>
      <c r="F252" s="37"/>
    </row>
    <row r="253" spans="1:6" ht="38.25" x14ac:dyDescent="0.2">
      <c r="A253" s="116"/>
      <c r="B253" s="42" t="s">
        <v>307</v>
      </c>
      <c r="C253" s="52"/>
      <c r="D253" s="22"/>
      <c r="E253" s="37"/>
      <c r="F253" s="37"/>
    </row>
    <row r="254" spans="1:6" ht="14.25" x14ac:dyDescent="0.2">
      <c r="A254" s="116"/>
      <c r="B254" s="41" t="s">
        <v>299</v>
      </c>
      <c r="C254" s="52">
        <v>0.5</v>
      </c>
      <c r="D254" s="22" t="s">
        <v>46</v>
      </c>
      <c r="E254" s="47"/>
      <c r="F254" s="37">
        <f>C254*E254</f>
        <v>0</v>
      </c>
    </row>
    <row r="255" spans="1:6" x14ac:dyDescent="0.2">
      <c r="A255" s="121"/>
      <c r="B255" s="72"/>
      <c r="C255" s="53"/>
      <c r="D255" s="54"/>
      <c r="E255" s="55"/>
      <c r="F255" s="55"/>
    </row>
    <row r="256" spans="1:6" x14ac:dyDescent="0.2">
      <c r="A256" s="117"/>
      <c r="B256" s="71"/>
      <c r="C256" s="56"/>
      <c r="D256" s="50"/>
      <c r="E256" s="51"/>
      <c r="F256" s="51"/>
    </row>
    <row r="257" spans="1:6" ht="38.25" x14ac:dyDescent="0.2">
      <c r="A257" s="113">
        <f>COUNT($A$10:A256)+1</f>
        <v>48</v>
      </c>
      <c r="B257" s="41" t="s">
        <v>308</v>
      </c>
      <c r="C257" s="52"/>
      <c r="D257" s="22"/>
      <c r="E257" s="37"/>
      <c r="F257" s="37"/>
    </row>
    <row r="258" spans="1:6" ht="38.25" x14ac:dyDescent="0.2">
      <c r="A258" s="116"/>
      <c r="B258" s="42" t="s">
        <v>309</v>
      </c>
      <c r="C258" s="52"/>
      <c r="D258" s="22"/>
      <c r="E258" s="37"/>
      <c r="F258" s="37"/>
    </row>
    <row r="259" spans="1:6" ht="14.25" x14ac:dyDescent="0.2">
      <c r="A259" s="116"/>
      <c r="B259" s="41" t="s">
        <v>299</v>
      </c>
      <c r="C259" s="52">
        <v>0.5</v>
      </c>
      <c r="D259" s="22" t="s">
        <v>46</v>
      </c>
      <c r="E259" s="47"/>
      <c r="F259" s="37">
        <f>C259*E259</f>
        <v>0</v>
      </c>
    </row>
    <row r="260" spans="1:6" x14ac:dyDescent="0.2">
      <c r="A260" s="121"/>
      <c r="B260" s="72"/>
      <c r="C260" s="53"/>
      <c r="D260" s="54"/>
      <c r="E260" s="55"/>
      <c r="F260" s="55"/>
    </row>
    <row r="261" spans="1:6" x14ac:dyDescent="0.2">
      <c r="A261" s="117"/>
      <c r="B261" s="71"/>
      <c r="C261" s="56"/>
      <c r="D261" s="50"/>
      <c r="E261" s="51"/>
      <c r="F261" s="51"/>
    </row>
    <row r="262" spans="1:6" x14ac:dyDescent="0.2">
      <c r="A262" s="113">
        <f>COUNT($A$10:A261)+1</f>
        <v>49</v>
      </c>
      <c r="B262" s="41" t="s">
        <v>310</v>
      </c>
      <c r="C262" s="52"/>
      <c r="D262" s="22"/>
      <c r="E262" s="37"/>
      <c r="F262" s="37"/>
    </row>
    <row r="263" spans="1:6" ht="89.25" x14ac:dyDescent="0.2">
      <c r="A263" s="116"/>
      <c r="B263" s="42" t="s">
        <v>311</v>
      </c>
      <c r="C263" s="52"/>
      <c r="D263" s="22"/>
      <c r="E263" s="37"/>
      <c r="F263" s="37"/>
    </row>
    <row r="264" spans="1:6" ht="14.25" x14ac:dyDescent="0.2">
      <c r="A264" s="116"/>
      <c r="B264" s="41" t="s">
        <v>299</v>
      </c>
      <c r="C264" s="52">
        <v>1</v>
      </c>
      <c r="D264" s="22" t="s">
        <v>41</v>
      </c>
      <c r="E264" s="47"/>
      <c r="F264" s="37">
        <f>C264*E264</f>
        <v>0</v>
      </c>
    </row>
    <row r="265" spans="1:6" x14ac:dyDescent="0.2">
      <c r="A265" s="121"/>
      <c r="B265" s="72"/>
      <c r="C265" s="53"/>
      <c r="D265" s="54"/>
      <c r="E265" s="55"/>
      <c r="F265" s="55"/>
    </row>
    <row r="266" spans="1:6" x14ac:dyDescent="0.2">
      <c r="A266" s="117"/>
      <c r="B266" s="71"/>
      <c r="C266" s="56"/>
      <c r="D266" s="50"/>
      <c r="E266" s="51"/>
      <c r="F266" s="51"/>
    </row>
    <row r="267" spans="1:6" x14ac:dyDescent="0.2">
      <c r="A267" s="113">
        <f>COUNT($A$10:A266)+1</f>
        <v>50</v>
      </c>
      <c r="B267" s="41" t="s">
        <v>312</v>
      </c>
      <c r="C267" s="52"/>
      <c r="D267" s="22"/>
      <c r="E267" s="37"/>
      <c r="F267" s="37"/>
    </row>
    <row r="268" spans="1:6" ht="89.25" x14ac:dyDescent="0.2">
      <c r="A268" s="116"/>
      <c r="B268" s="42" t="s">
        <v>313</v>
      </c>
      <c r="C268" s="52"/>
      <c r="D268" s="22"/>
      <c r="E268" s="37"/>
      <c r="F268" s="37"/>
    </row>
    <row r="269" spans="1:6" ht="14.25" x14ac:dyDescent="0.2">
      <c r="A269" s="116"/>
      <c r="B269" s="41" t="s">
        <v>299</v>
      </c>
      <c r="C269" s="52">
        <v>1</v>
      </c>
      <c r="D269" s="22" t="s">
        <v>41</v>
      </c>
      <c r="E269" s="47"/>
      <c r="F269" s="37">
        <f>C269*E269</f>
        <v>0</v>
      </c>
    </row>
    <row r="270" spans="1:6" x14ac:dyDescent="0.2">
      <c r="A270" s="121"/>
      <c r="B270" s="72"/>
      <c r="C270" s="53"/>
      <c r="D270" s="54"/>
      <c r="E270" s="55"/>
      <c r="F270" s="55"/>
    </row>
    <row r="271" spans="1:6" x14ac:dyDescent="0.2">
      <c r="A271" s="120"/>
      <c r="B271" s="71"/>
      <c r="C271" s="56"/>
      <c r="D271" s="50"/>
      <c r="E271" s="51"/>
      <c r="F271" s="51"/>
    </row>
    <row r="272" spans="1:6" x14ac:dyDescent="0.2">
      <c r="A272" s="113">
        <f>COUNT($A$10:A271)+1</f>
        <v>51</v>
      </c>
      <c r="B272" s="41" t="s">
        <v>314</v>
      </c>
      <c r="C272" s="52"/>
      <c r="D272" s="22"/>
      <c r="E272" s="37"/>
      <c r="F272" s="37"/>
    </row>
    <row r="273" spans="1:6" ht="156" x14ac:dyDescent="0.2">
      <c r="A273" s="118"/>
      <c r="B273" s="42" t="s">
        <v>315</v>
      </c>
      <c r="C273" s="52"/>
      <c r="D273" s="22"/>
      <c r="E273" s="37"/>
      <c r="F273" s="37"/>
    </row>
    <row r="274" spans="1:6" ht="14.25" x14ac:dyDescent="0.2">
      <c r="A274" s="118"/>
      <c r="B274" s="41"/>
      <c r="C274" s="52">
        <v>5</v>
      </c>
      <c r="D274" s="22" t="s">
        <v>41</v>
      </c>
      <c r="E274" s="47"/>
      <c r="F274" s="37">
        <f>C274*E274</f>
        <v>0</v>
      </c>
    </row>
    <row r="275" spans="1:6" x14ac:dyDescent="0.2">
      <c r="A275" s="119"/>
      <c r="B275" s="72"/>
      <c r="C275" s="53"/>
      <c r="D275" s="54"/>
      <c r="E275" s="55"/>
      <c r="F275" s="55"/>
    </row>
    <row r="276" spans="1:6" x14ac:dyDescent="0.2">
      <c r="A276" s="120"/>
      <c r="B276" s="71"/>
      <c r="C276" s="56"/>
      <c r="D276" s="50"/>
      <c r="E276" s="51"/>
      <c r="F276" s="51"/>
    </row>
    <row r="277" spans="1:6" x14ac:dyDescent="0.2">
      <c r="A277" s="113">
        <f>COUNT($A$10:A276)+1</f>
        <v>52</v>
      </c>
      <c r="B277" s="41" t="s">
        <v>316</v>
      </c>
      <c r="C277" s="52"/>
      <c r="D277" s="22"/>
      <c r="E277" s="37"/>
      <c r="F277" s="37"/>
    </row>
    <row r="278" spans="1:6" ht="102" x14ac:dyDescent="0.2">
      <c r="A278" s="118"/>
      <c r="B278" s="42" t="s">
        <v>317</v>
      </c>
      <c r="C278" s="52"/>
      <c r="D278" s="22"/>
      <c r="E278" s="37"/>
      <c r="F278" s="37"/>
    </row>
    <row r="279" spans="1:6" ht="14.25" x14ac:dyDescent="0.2">
      <c r="A279" s="118"/>
      <c r="B279" s="41"/>
      <c r="C279" s="52">
        <v>1.5</v>
      </c>
      <c r="D279" s="22" t="s">
        <v>41</v>
      </c>
      <c r="E279" s="47"/>
      <c r="F279" s="37">
        <f>C279*E279</f>
        <v>0</v>
      </c>
    </row>
    <row r="280" spans="1:6" x14ac:dyDescent="0.2">
      <c r="A280" s="119"/>
      <c r="B280" s="72"/>
      <c r="C280" s="53"/>
      <c r="D280" s="54"/>
      <c r="E280" s="55"/>
      <c r="F280" s="55"/>
    </row>
    <row r="281" spans="1:6" x14ac:dyDescent="0.2">
      <c r="A281" s="120"/>
      <c r="B281" s="71"/>
      <c r="C281" s="56"/>
      <c r="D281" s="50"/>
      <c r="E281" s="51"/>
      <c r="F281" s="51"/>
    </row>
    <row r="282" spans="1:6" x14ac:dyDescent="0.2">
      <c r="A282" s="113">
        <f>COUNT($A$10:A280)+1</f>
        <v>53</v>
      </c>
      <c r="B282" s="41" t="s">
        <v>159</v>
      </c>
      <c r="C282" s="52"/>
      <c r="D282" s="22"/>
      <c r="E282" s="37"/>
      <c r="F282" s="37"/>
    </row>
    <row r="283" spans="1:6" ht="25.5" x14ac:dyDescent="0.2">
      <c r="A283" s="118"/>
      <c r="B283" s="42" t="s">
        <v>160</v>
      </c>
      <c r="C283" s="52"/>
      <c r="D283" s="22"/>
      <c r="E283" s="37"/>
      <c r="F283" s="37"/>
    </row>
    <row r="284" spans="1:6" x14ac:dyDescent="0.2">
      <c r="A284" s="118"/>
      <c r="B284" s="41"/>
      <c r="C284" s="52">
        <v>15</v>
      </c>
      <c r="D284" s="22" t="s">
        <v>1</v>
      </c>
      <c r="E284" s="47"/>
      <c r="F284" s="37">
        <f>C284*E284</f>
        <v>0</v>
      </c>
    </row>
    <row r="285" spans="1:6" x14ac:dyDescent="0.2">
      <c r="A285" s="119"/>
      <c r="B285" s="72"/>
      <c r="C285" s="53"/>
      <c r="D285" s="54"/>
      <c r="E285" s="55"/>
      <c r="F285" s="55"/>
    </row>
    <row r="286" spans="1:6" s="36" customFormat="1" x14ac:dyDescent="0.2">
      <c r="A286" s="117"/>
      <c r="B286" s="71"/>
      <c r="C286" s="56"/>
      <c r="D286" s="50"/>
      <c r="E286" s="51"/>
      <c r="F286" s="51"/>
    </row>
    <row r="287" spans="1:6" s="36" customFormat="1" x14ac:dyDescent="0.2">
      <c r="A287" s="113">
        <f>COUNT($A$10:A286)+1</f>
        <v>54</v>
      </c>
      <c r="B287" s="41" t="s">
        <v>318</v>
      </c>
      <c r="C287" s="52"/>
      <c r="D287" s="22"/>
      <c r="E287" s="37"/>
      <c r="F287" s="37"/>
    </row>
    <row r="288" spans="1:6" s="36" customFormat="1" ht="63.75" x14ac:dyDescent="0.2">
      <c r="A288" s="116"/>
      <c r="B288" s="42" t="s">
        <v>319</v>
      </c>
      <c r="C288" s="52"/>
      <c r="D288" s="22"/>
      <c r="E288" s="37"/>
      <c r="F288" s="37"/>
    </row>
    <row r="289" spans="1:6" s="36" customFormat="1" ht="14.25" x14ac:dyDescent="0.2">
      <c r="A289" s="116"/>
      <c r="B289" s="41"/>
      <c r="C289" s="52">
        <v>85</v>
      </c>
      <c r="D289" s="22" t="s">
        <v>41</v>
      </c>
      <c r="E289" s="47"/>
      <c r="F289" s="37">
        <f>C289*E289</f>
        <v>0</v>
      </c>
    </row>
    <row r="290" spans="1:6" s="36" customFormat="1" x14ac:dyDescent="0.2">
      <c r="A290" s="121"/>
      <c r="B290" s="72"/>
      <c r="C290" s="53"/>
      <c r="D290" s="54"/>
      <c r="E290" s="55"/>
      <c r="F290" s="55"/>
    </row>
    <row r="291" spans="1:6" s="36" customFormat="1" x14ac:dyDescent="0.2">
      <c r="A291" s="117"/>
      <c r="B291" s="71"/>
      <c r="C291" s="56"/>
      <c r="D291" s="50"/>
      <c r="E291" s="51"/>
      <c r="F291" s="51"/>
    </row>
    <row r="292" spans="1:6" s="36" customFormat="1" x14ac:dyDescent="0.2">
      <c r="A292" s="113">
        <f>COUNT($A$10:A291)+1</f>
        <v>55</v>
      </c>
      <c r="B292" s="41" t="s">
        <v>320</v>
      </c>
      <c r="C292" s="52"/>
      <c r="D292" s="22"/>
      <c r="E292" s="37"/>
      <c r="F292" s="37"/>
    </row>
    <row r="293" spans="1:6" s="36" customFormat="1" ht="25.5" x14ac:dyDescent="0.2">
      <c r="A293" s="116"/>
      <c r="B293" s="42" t="s">
        <v>321</v>
      </c>
      <c r="C293" s="52"/>
      <c r="D293" s="22"/>
      <c r="E293" s="37"/>
      <c r="F293" s="37"/>
    </row>
    <row r="294" spans="1:6" s="36" customFormat="1" ht="14.25" x14ac:dyDescent="0.2">
      <c r="A294" s="116"/>
      <c r="B294" s="41"/>
      <c r="C294" s="52">
        <v>72</v>
      </c>
      <c r="D294" s="22" t="s">
        <v>41</v>
      </c>
      <c r="E294" s="47"/>
      <c r="F294" s="37">
        <f>C294*E294</f>
        <v>0</v>
      </c>
    </row>
    <row r="295" spans="1:6" s="36" customFormat="1" x14ac:dyDescent="0.2">
      <c r="A295" s="121"/>
      <c r="B295" s="72"/>
      <c r="C295" s="53"/>
      <c r="D295" s="54"/>
      <c r="E295" s="55"/>
      <c r="F295" s="55"/>
    </row>
    <row r="296" spans="1:6" s="36" customFormat="1" x14ac:dyDescent="0.2">
      <c r="A296" s="117"/>
      <c r="B296" s="71"/>
      <c r="C296" s="56"/>
      <c r="D296" s="50"/>
      <c r="E296" s="51"/>
      <c r="F296" s="51"/>
    </row>
    <row r="297" spans="1:6" s="36" customFormat="1" x14ac:dyDescent="0.2">
      <c r="A297" s="113">
        <f>COUNT($A$10:A296)+1</f>
        <v>56</v>
      </c>
      <c r="B297" s="41" t="s">
        <v>322</v>
      </c>
      <c r="C297" s="52"/>
      <c r="D297" s="22"/>
      <c r="E297" s="37"/>
      <c r="F297" s="37"/>
    </row>
    <row r="298" spans="1:6" s="36" customFormat="1" ht="38.25" x14ac:dyDescent="0.2">
      <c r="A298" s="116"/>
      <c r="B298" s="42" t="s">
        <v>323</v>
      </c>
      <c r="C298" s="52"/>
      <c r="D298" s="22"/>
      <c r="E298" s="37"/>
      <c r="F298" s="37"/>
    </row>
    <row r="299" spans="1:6" s="36" customFormat="1" ht="14.25" x14ac:dyDescent="0.2">
      <c r="A299" s="116"/>
      <c r="B299" s="41"/>
      <c r="C299" s="52">
        <v>3</v>
      </c>
      <c r="D299" s="22" t="s">
        <v>46</v>
      </c>
      <c r="E299" s="47"/>
      <c r="F299" s="37">
        <f>C299*E299</f>
        <v>0</v>
      </c>
    </row>
    <row r="300" spans="1:6" s="36" customFormat="1" x14ac:dyDescent="0.2">
      <c r="A300" s="121"/>
      <c r="B300" s="72"/>
      <c r="C300" s="53"/>
      <c r="D300" s="54"/>
      <c r="E300" s="55"/>
      <c r="F300" s="55"/>
    </row>
    <row r="301" spans="1:6" x14ac:dyDescent="0.2">
      <c r="A301" s="120"/>
      <c r="B301" s="71"/>
      <c r="C301" s="56"/>
      <c r="D301" s="50"/>
      <c r="E301" s="51"/>
      <c r="F301" s="49"/>
    </row>
    <row r="302" spans="1:6" x14ac:dyDescent="0.2">
      <c r="A302" s="113">
        <f>COUNT($A$12:A301)+1</f>
        <v>57</v>
      </c>
      <c r="B302" s="41" t="s">
        <v>26</v>
      </c>
      <c r="C302" s="52"/>
      <c r="D302" s="22"/>
      <c r="E302" s="37"/>
      <c r="F302" s="38"/>
    </row>
    <row r="303" spans="1:6" ht="38.25" x14ac:dyDescent="0.2">
      <c r="A303" s="118"/>
      <c r="B303" s="42" t="s">
        <v>122</v>
      </c>
      <c r="C303" s="52"/>
      <c r="D303" s="22"/>
      <c r="E303" s="37"/>
      <c r="F303" s="38"/>
    </row>
    <row r="304" spans="1:6" x14ac:dyDescent="0.2">
      <c r="A304" s="118"/>
      <c r="B304" s="42"/>
      <c r="C304" s="52">
        <v>1</v>
      </c>
      <c r="D304" s="22" t="s">
        <v>1</v>
      </c>
      <c r="E304" s="47"/>
      <c r="F304" s="37">
        <f>C304*E304</f>
        <v>0</v>
      </c>
    </row>
    <row r="305" spans="1:6" x14ac:dyDescent="0.2">
      <c r="A305" s="119"/>
      <c r="B305" s="72"/>
      <c r="C305" s="53"/>
      <c r="D305" s="54"/>
      <c r="E305" s="55"/>
      <c r="F305" s="55"/>
    </row>
    <row r="306" spans="1:6" x14ac:dyDescent="0.2">
      <c r="A306" s="120"/>
      <c r="B306" s="71"/>
      <c r="C306" s="56"/>
      <c r="D306" s="50"/>
      <c r="E306" s="51"/>
      <c r="F306" s="51"/>
    </row>
    <row r="307" spans="1:6" x14ac:dyDescent="0.2">
      <c r="A307" s="113">
        <f>COUNT($A$12:A306)+1</f>
        <v>58</v>
      </c>
      <c r="B307" s="41" t="s">
        <v>114</v>
      </c>
      <c r="C307" s="52"/>
      <c r="D307" s="22"/>
      <c r="E307" s="37"/>
      <c r="F307" s="37"/>
    </row>
    <row r="308" spans="1:6" ht="76.5" x14ac:dyDescent="0.2">
      <c r="A308" s="118"/>
      <c r="B308" s="42" t="s">
        <v>124</v>
      </c>
      <c r="C308" s="52"/>
      <c r="D308" s="22"/>
      <c r="E308" s="37"/>
      <c r="F308" s="37"/>
    </row>
    <row r="309" spans="1:6" x14ac:dyDescent="0.2">
      <c r="A309" s="118"/>
      <c r="B309" s="42"/>
      <c r="C309" s="52">
        <v>1</v>
      </c>
      <c r="D309" s="22" t="s">
        <v>1</v>
      </c>
      <c r="E309" s="47"/>
      <c r="F309" s="37">
        <f>C309*E309</f>
        <v>0</v>
      </c>
    </row>
    <row r="310" spans="1:6" x14ac:dyDescent="0.2">
      <c r="A310" s="119"/>
      <c r="B310" s="72"/>
      <c r="C310" s="53"/>
      <c r="D310" s="54"/>
      <c r="E310" s="55"/>
      <c r="F310" s="55"/>
    </row>
    <row r="311" spans="1:6" x14ac:dyDescent="0.2">
      <c r="A311" s="120"/>
      <c r="B311" s="71"/>
      <c r="C311" s="56"/>
      <c r="D311" s="50"/>
      <c r="E311" s="51"/>
      <c r="F311" s="49"/>
    </row>
    <row r="312" spans="1:6" x14ac:dyDescent="0.2">
      <c r="A312" s="113">
        <f>COUNT($A$12:A311)+1</f>
        <v>59</v>
      </c>
      <c r="B312" s="41" t="s">
        <v>29</v>
      </c>
      <c r="C312" s="52"/>
      <c r="D312" s="22"/>
      <c r="E312" s="37"/>
      <c r="F312" s="38"/>
    </row>
    <row r="313" spans="1:6" ht="51" x14ac:dyDescent="0.2">
      <c r="A313" s="118"/>
      <c r="B313" s="42" t="s">
        <v>115</v>
      </c>
      <c r="C313" s="52"/>
      <c r="D313" s="22"/>
      <c r="E313" s="37"/>
      <c r="F313" s="38"/>
    </row>
    <row r="314" spans="1:6" ht="14.25" x14ac:dyDescent="0.2">
      <c r="A314" s="118"/>
      <c r="B314" s="42"/>
      <c r="C314" s="52">
        <v>9</v>
      </c>
      <c r="D314" s="22" t="s">
        <v>46</v>
      </c>
      <c r="E314" s="47"/>
      <c r="F314" s="37">
        <f>C314*E314</f>
        <v>0</v>
      </c>
    </row>
    <row r="315" spans="1:6" x14ac:dyDescent="0.2">
      <c r="A315" s="119"/>
      <c r="B315" s="72"/>
      <c r="C315" s="53"/>
      <c r="D315" s="54"/>
      <c r="E315" s="55"/>
      <c r="F315" s="55"/>
    </row>
    <row r="316" spans="1:6" x14ac:dyDescent="0.2">
      <c r="A316" s="120"/>
      <c r="B316" s="71"/>
      <c r="C316" s="56"/>
      <c r="D316" s="50"/>
      <c r="E316" s="51"/>
      <c r="F316" s="49"/>
    </row>
    <row r="317" spans="1:6" x14ac:dyDescent="0.2">
      <c r="A317" s="113">
        <f>COUNT($A$12:A316)+1</f>
        <v>60</v>
      </c>
      <c r="B317" s="41" t="s">
        <v>31</v>
      </c>
      <c r="C317" s="52"/>
      <c r="D317" s="22"/>
      <c r="E317" s="37"/>
      <c r="F317" s="38"/>
    </row>
    <row r="318" spans="1:6" ht="38.25" x14ac:dyDescent="0.2">
      <c r="A318" s="118"/>
      <c r="B318" s="42" t="s">
        <v>30</v>
      </c>
      <c r="C318" s="52"/>
      <c r="D318" s="22"/>
      <c r="E318" s="37"/>
      <c r="F318" s="38"/>
    </row>
    <row r="319" spans="1:6" ht="14.25" x14ac:dyDescent="0.2">
      <c r="A319" s="118"/>
      <c r="B319" s="42"/>
      <c r="C319" s="52">
        <v>2.5</v>
      </c>
      <c r="D319" s="22" t="s">
        <v>46</v>
      </c>
      <c r="E319" s="47"/>
      <c r="F319" s="37">
        <f>C319*E319</f>
        <v>0</v>
      </c>
    </row>
    <row r="320" spans="1:6" x14ac:dyDescent="0.2">
      <c r="A320" s="119"/>
      <c r="B320" s="72"/>
      <c r="C320" s="53"/>
      <c r="D320" s="54"/>
      <c r="E320" s="55"/>
      <c r="F320" s="55"/>
    </row>
    <row r="321" spans="1:6" x14ac:dyDescent="0.2">
      <c r="A321" s="120"/>
      <c r="B321" s="77"/>
      <c r="C321" s="33"/>
      <c r="D321" s="34"/>
      <c r="E321" s="35"/>
      <c r="F321" s="33"/>
    </row>
    <row r="322" spans="1:6" x14ac:dyDescent="0.2">
      <c r="A322" s="113">
        <f>COUNT($A$12:A321)+1</f>
        <v>61</v>
      </c>
      <c r="B322" s="41" t="s">
        <v>32</v>
      </c>
      <c r="C322" s="38"/>
      <c r="D322" s="22"/>
      <c r="E322" s="65"/>
      <c r="F322" s="38"/>
    </row>
    <row r="323" spans="1:6" ht="76.5" x14ac:dyDescent="0.2">
      <c r="A323" s="116"/>
      <c r="B323" s="42" t="s">
        <v>116</v>
      </c>
      <c r="C323" s="38"/>
      <c r="D323" s="22"/>
      <c r="E323" s="37"/>
      <c r="F323" s="38"/>
    </row>
    <row r="324" spans="1:6" x14ac:dyDescent="0.2">
      <c r="A324" s="113"/>
      <c r="B324" s="107"/>
      <c r="C324" s="66"/>
      <c r="D324" s="67">
        <v>0.04</v>
      </c>
      <c r="E324" s="38"/>
      <c r="F324" s="37">
        <f>SUM(F14:F322)*D324</f>
        <v>0</v>
      </c>
    </row>
    <row r="325" spans="1:6" x14ac:dyDescent="0.2">
      <c r="A325" s="115"/>
      <c r="B325" s="108"/>
      <c r="C325" s="109"/>
      <c r="D325" s="110"/>
      <c r="E325" s="68"/>
      <c r="F325" s="55"/>
    </row>
    <row r="326" spans="1:6" x14ac:dyDescent="0.2">
      <c r="A326" s="117"/>
      <c r="B326" s="71"/>
      <c r="C326" s="49"/>
      <c r="D326" s="50"/>
      <c r="E326" s="111"/>
      <c r="F326" s="51"/>
    </row>
    <row r="327" spans="1:6" x14ac:dyDescent="0.2">
      <c r="A327" s="113">
        <f>COUNT($A$12:A326)+1</f>
        <v>62</v>
      </c>
      <c r="B327" s="41" t="s">
        <v>324</v>
      </c>
      <c r="C327" s="38"/>
      <c r="D327" s="22"/>
      <c r="E327" s="65"/>
      <c r="F327" s="37"/>
    </row>
    <row r="328" spans="1:6" ht="38.25" x14ac:dyDescent="0.2">
      <c r="A328" s="116"/>
      <c r="B328" s="42" t="s">
        <v>33</v>
      </c>
      <c r="C328" s="38"/>
      <c r="D328" s="22"/>
      <c r="E328" s="38"/>
      <c r="F328" s="37"/>
    </row>
    <row r="329" spans="1:6" x14ac:dyDescent="0.2">
      <c r="A329" s="116"/>
      <c r="B329" s="42"/>
      <c r="C329" s="66"/>
      <c r="D329" s="67">
        <v>0.05</v>
      </c>
      <c r="E329" s="38"/>
      <c r="F329" s="37">
        <f>SUM(F14:F322)*D329</f>
        <v>0</v>
      </c>
    </row>
    <row r="330" spans="1:6" x14ac:dyDescent="0.2">
      <c r="A330" s="121"/>
      <c r="B330" s="72"/>
      <c r="C330" s="68"/>
      <c r="D330" s="54"/>
      <c r="E330" s="68"/>
      <c r="F330" s="68"/>
    </row>
    <row r="331" spans="1:6" x14ac:dyDescent="0.2">
      <c r="A331" s="116"/>
      <c r="B331" s="42"/>
      <c r="C331" s="38"/>
      <c r="D331" s="22"/>
      <c r="E331" s="38"/>
      <c r="F331" s="38"/>
    </row>
    <row r="332" spans="1:6" x14ac:dyDescent="0.2">
      <c r="A332" s="113">
        <f>COUNT($A$12:A330)+1</f>
        <v>63</v>
      </c>
      <c r="B332" s="41" t="s">
        <v>117</v>
      </c>
      <c r="C332" s="38"/>
      <c r="D332" s="22"/>
      <c r="E332" s="38"/>
      <c r="F332" s="38"/>
    </row>
    <row r="333" spans="1:6" ht="38.25" x14ac:dyDescent="0.2">
      <c r="A333" s="116"/>
      <c r="B333" s="42" t="s">
        <v>34</v>
      </c>
      <c r="C333" s="66"/>
      <c r="D333" s="67">
        <v>0.1</v>
      </c>
      <c r="E333" s="38"/>
      <c r="F333" s="37">
        <f>SUM(F14:F322)*D333</f>
        <v>0</v>
      </c>
    </row>
    <row r="334" spans="1:6" x14ac:dyDescent="0.2">
      <c r="A334" s="121"/>
      <c r="B334" s="74"/>
      <c r="C334" s="38"/>
      <c r="D334" s="22"/>
      <c r="E334" s="65"/>
      <c r="F334" s="38"/>
    </row>
    <row r="335" spans="1:6" x14ac:dyDescent="0.2">
      <c r="A335" s="43"/>
      <c r="B335" s="75" t="s">
        <v>2</v>
      </c>
      <c r="C335" s="44"/>
      <c r="D335" s="45"/>
      <c r="E335" s="46" t="s">
        <v>45</v>
      </c>
      <c r="F335" s="46">
        <f>SUM(F14:F334)</f>
        <v>0</v>
      </c>
    </row>
  </sheetData>
  <sheetProtection password="CFA5" sheet="1" objects="1" scenarios="1"/>
  <mergeCells count="1">
    <mergeCell ref="B8:F9"/>
  </mergeCells>
  <pageMargins left="0.78740157480314965" right="0.27559055118110237" top="0.86614173228346458" bottom="0.74803149606299213" header="0.31496062992125984" footer="0.31496062992125984"/>
  <pageSetup paperSize="9" orientation="portrait" r:id="rId1"/>
  <headerFooter alignWithMargins="0">
    <oddHeader>&amp;L&amp;"Arial,Navadno"&amp;8ENERGETIKA LJUBLJANA d.o.o.
SEKTOR ZA INVESTICIJE IN RAZVOJ - SLUŽBA ZA PROJEKTIRANJE&amp;RJPE-SIR-121/20</oddHeader>
    <oddFooter>&amp;C&amp;"Arial,Navadno"&amp;P / &amp;N</oddFooter>
  </headerFooter>
  <rowBreaks count="10" manualBreakCount="10">
    <brk id="65" max="5" man="1"/>
    <brk id="95" max="5" man="1"/>
    <brk id="130" max="5" man="1"/>
    <brk id="159" max="5" man="1"/>
    <brk id="196" max="5" man="1"/>
    <brk id="226" max="5" man="1"/>
    <brk id="245" max="5" man="1"/>
    <brk id="270" max="5" man="1"/>
    <brk id="295" max="5" man="1"/>
    <brk id="3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23</vt:i4>
      </vt:variant>
      <vt:variant>
        <vt:lpstr>Imenovani obsegi</vt:lpstr>
      </vt:variant>
      <vt:variant>
        <vt:i4>33</vt:i4>
      </vt:variant>
    </vt:vector>
  </HeadingPairs>
  <TitlesOfParts>
    <vt:vector size="56" baseType="lpstr">
      <vt:lpstr>SKUPNA REKAPITULACIJA</vt:lpstr>
      <vt:lpstr>Rekapitulacija 1. Sklop_VO_GD</vt:lpstr>
      <vt:lpstr>T3400_GD</vt:lpstr>
      <vt:lpstr>T3400_jašek_Lepi pot_GD</vt:lpstr>
      <vt:lpstr>P1802_GD</vt:lpstr>
      <vt:lpstr>P1725_GD</vt:lpstr>
      <vt:lpstr>P1584_GD</vt:lpstr>
      <vt:lpstr>Rekapitulacija 2. Sklop VO_GD </vt:lpstr>
      <vt:lpstr>Vrocevod_P-691_1-7_GD</vt:lpstr>
      <vt:lpstr>Vroc-priklj_P-691_6-65_GD</vt:lpstr>
      <vt:lpstr>Rekapitulacija_VO_SK_GD</vt:lpstr>
      <vt:lpstr>Vrocevod_T-903_GD_SK</vt:lpstr>
      <vt:lpstr>Rekapitulacija 3 . Sklop VO_GD </vt:lpstr>
      <vt:lpstr>ukinitev Bavdkova</vt:lpstr>
      <vt:lpstr>odv_kajuhova</vt:lpstr>
      <vt:lpstr>odv_ob žel_30</vt:lpstr>
      <vt:lpstr>Rekapitulacija 4.a Sklop GD</vt:lpstr>
      <vt:lpstr>SP-12191_GD</vt:lpstr>
      <vt:lpstr>PRIKLJUCKI-TIP-I_GD</vt:lpstr>
      <vt:lpstr>Rekapitulacija_VO_GD (4.b)</vt:lpstr>
      <vt:lpstr>P2582</vt:lpstr>
      <vt:lpstr>Rekapitulacija_VO_GD (4.c)</vt:lpstr>
      <vt:lpstr>P4833_GD</vt:lpstr>
      <vt:lpstr>P1584_GD!Področje_tiskanja</vt:lpstr>
      <vt:lpstr>P1725_GD!Področje_tiskanja</vt:lpstr>
      <vt:lpstr>P1802_GD!Področje_tiskanja</vt:lpstr>
      <vt:lpstr>P4833_GD!Področje_tiskanja</vt:lpstr>
      <vt:lpstr>'Rekapitulacija 1. Sklop_VO_GD'!Področje_tiskanja</vt:lpstr>
      <vt:lpstr>'Rekapitulacija 2. Sklop VO_GD '!Področje_tiskanja</vt:lpstr>
      <vt:lpstr>'Rekapitulacija 3 . Sklop VO_GD '!Področje_tiskanja</vt:lpstr>
      <vt:lpstr>'Rekapitulacija 4.a Sklop GD'!Področje_tiskanja</vt:lpstr>
      <vt:lpstr>'Rekapitulacija_VO_GD (4.b)'!Področje_tiskanja</vt:lpstr>
      <vt:lpstr>'Rekapitulacija_VO_GD (4.c)'!Področje_tiskanja</vt:lpstr>
      <vt:lpstr>Rekapitulacija_VO_SK_GD!Področje_tiskanja</vt:lpstr>
      <vt:lpstr>'SP-12191_GD'!Področje_tiskanja</vt:lpstr>
      <vt:lpstr>T3400_GD!Področje_tiskanja</vt:lpstr>
      <vt:lpstr>'T3400_jašek_Lepi pot_GD'!Področje_tiskanja</vt:lpstr>
      <vt:lpstr>'ukinitev Bavdkova'!Področje_tiskanja</vt:lpstr>
      <vt:lpstr>'Vrocevod_P-691_1-7_GD'!Področje_tiskanja</vt:lpstr>
      <vt:lpstr>'Vrocevod_T-903_GD_SK'!Področje_tiskanja</vt:lpstr>
      <vt:lpstr>'Vroc-priklj_P-691_6-65_GD'!Področje_tiskanja</vt:lpstr>
      <vt:lpstr>odv_kajuhova!Tiskanje_naslovov</vt:lpstr>
      <vt:lpstr>'odv_ob žel_30'!Tiskanje_naslovov</vt:lpstr>
      <vt:lpstr>P1584_GD!Tiskanje_naslovov</vt:lpstr>
      <vt:lpstr>P1725_GD!Tiskanje_naslovov</vt:lpstr>
      <vt:lpstr>P1802_GD!Tiskanje_naslovov</vt:lpstr>
      <vt:lpstr>'P2582'!Tiskanje_naslovov</vt:lpstr>
      <vt:lpstr>P4833_GD!Tiskanje_naslovov</vt:lpstr>
      <vt:lpstr>'PRIKLJUCKI-TIP-I_GD'!Tiskanje_naslovov</vt:lpstr>
      <vt:lpstr>'SP-12191_GD'!Tiskanje_naslovov</vt:lpstr>
      <vt:lpstr>T3400_GD!Tiskanje_naslovov</vt:lpstr>
      <vt:lpstr>'T3400_jašek_Lepi pot_GD'!Tiskanje_naslovov</vt:lpstr>
      <vt:lpstr>'ukinitev Bavdkova'!Tiskanje_naslovov</vt:lpstr>
      <vt:lpstr>'Vrocevod_P-691_1-7_GD'!Tiskanje_naslovov</vt:lpstr>
      <vt:lpstr>'Vrocevod_T-903_GD_SK'!Tiskanje_naslovov</vt:lpstr>
      <vt:lpstr>'Vroc-priklj_P-691_6-65_GD'!Tiskanje_naslovov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popisi plin 100mbar</dc:title>
  <dc:creator>Breda</dc:creator>
  <dc:description>izdelan: 31/08-2005</dc:description>
  <cp:lastModifiedBy>test</cp:lastModifiedBy>
  <cp:lastPrinted>2020-05-06T10:29:52Z</cp:lastPrinted>
  <dcterms:created xsi:type="dcterms:W3CDTF">1999-05-03T05:58:28Z</dcterms:created>
  <dcterms:modified xsi:type="dcterms:W3CDTF">2020-05-18T09:05:14Z</dcterms:modified>
</cp:coreProperties>
</file>